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ivotTables/pivotTable1.xml" ContentType="application/vnd.openxmlformats-officedocument.spreadsheetml.pivotTable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Users\yokto\Desktop\BrityRPA\BrityLockNLock\2. Template\P4_매출추정_주간보고_작성\"/>
    </mc:Choice>
  </mc:AlternateContent>
  <bookViews>
    <workbookView xWindow="0" yWindow="0" windowWidth="28800" windowHeight="12180" firstSheet="1" activeTab="3"/>
  </bookViews>
  <sheets>
    <sheet name="_com.sap.ip.bi.xl.hiddensheet" sheetId="2" state="veryHidden" r:id="rId1"/>
    <sheet name="1. BI" sheetId="3" r:id="rId2"/>
    <sheet name="2. P5추정" sheetId="4" r:id="rId3"/>
    <sheet name="3. Report" sheetId="6" r:id="rId4"/>
  </sheets>
  <definedNames>
    <definedName name="_xlnm._FilterDatabase" localSheetId="1" hidden="1">'1. BI'!$A$2:$H$954</definedName>
    <definedName name="_xlnm._FilterDatabase" localSheetId="2" hidden="1">'2. P5추정'!$A$2:$J$211</definedName>
    <definedName name="SAPCrosstab1">'1. BI'!$A$1:$G$212</definedName>
    <definedName name="SAPCrosstab2">#REF!</definedName>
    <definedName name="SAPCrosstab3">#REF!</definedName>
  </definedNames>
  <calcPr calcId="152511" calcMode="manual" concurrentManualCount="16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8" i="6" l="1"/>
  <c r="AG48" i="6" s="1"/>
  <c r="AF43" i="6"/>
  <c r="AF44" i="6"/>
  <c r="AF45" i="6"/>
  <c r="AG45" i="6" s="1"/>
  <c r="AF46" i="6"/>
  <c r="AG46" i="6" s="1"/>
  <c r="AF47" i="6"/>
  <c r="AG47" i="6" s="1"/>
  <c r="AF42" i="6"/>
  <c r="AG42" i="6" s="1"/>
  <c r="AF41" i="6"/>
  <c r="AG41" i="6" s="1"/>
  <c r="AF36" i="6"/>
  <c r="AF37" i="6"/>
  <c r="AF38" i="6"/>
  <c r="AF39" i="6"/>
  <c r="AF40" i="6"/>
  <c r="AF35" i="6"/>
  <c r="AF34" i="6"/>
  <c r="AG34" i="6" s="1"/>
  <c r="AF29" i="6"/>
  <c r="AG29" i="6" s="1"/>
  <c r="AF30" i="6"/>
  <c r="AG30" i="6" s="1"/>
  <c r="AF31" i="6"/>
  <c r="AG31" i="6" s="1"/>
  <c r="AF32" i="6"/>
  <c r="AG32" i="6" s="1"/>
  <c r="AF33" i="6"/>
  <c r="AG33" i="6" s="1"/>
  <c r="AF28" i="6"/>
  <c r="AG28" i="6" s="1"/>
  <c r="AF27" i="6"/>
  <c r="AG27" i="6" s="1"/>
  <c r="AF22" i="6"/>
  <c r="AG22" i="6" s="1"/>
  <c r="AF23" i="6"/>
  <c r="AG23" i="6" s="1"/>
  <c r="AF24" i="6"/>
  <c r="AG24" i="6" s="1"/>
  <c r="AF25" i="6"/>
  <c r="AG25" i="6" s="1"/>
  <c r="AF26" i="6"/>
  <c r="AG26" i="6" s="1"/>
  <c r="AF21" i="6"/>
  <c r="AG21" i="6" s="1"/>
  <c r="AF20" i="6"/>
  <c r="AG20" i="6" s="1"/>
  <c r="AF15" i="6"/>
  <c r="AG15" i="6" s="1"/>
  <c r="AF16" i="6"/>
  <c r="AF17" i="6"/>
  <c r="AF18" i="6"/>
  <c r="AF19" i="6"/>
  <c r="AF14" i="6"/>
  <c r="AG14" i="6" s="1"/>
  <c r="AF13" i="6"/>
  <c r="AG13" i="6" s="1"/>
  <c r="AF8" i="6"/>
  <c r="AG8" i="6" s="1"/>
  <c r="AF9" i="6"/>
  <c r="AG9" i="6" s="1"/>
  <c r="AF10" i="6"/>
  <c r="AG10" i="6" s="1"/>
  <c r="AF11" i="6"/>
  <c r="AG11" i="6" s="1"/>
  <c r="AF12" i="6"/>
  <c r="AG12" i="6" s="1"/>
  <c r="AG35" i="6"/>
  <c r="AG36" i="6"/>
  <c r="AG37" i="6"/>
  <c r="AG38" i="6"/>
  <c r="AG39" i="6"/>
  <c r="AG18" i="6"/>
  <c r="AG19" i="6"/>
  <c r="AG43" i="6"/>
  <c r="AG44" i="6"/>
  <c r="AF7" i="6"/>
  <c r="AG7" i="6"/>
  <c r="AG40" i="6"/>
  <c r="AG17" i="6"/>
  <c r="AG16" i="6"/>
  <c r="AD7" i="6" l="1"/>
  <c r="AE7" i="6" s="1"/>
  <c r="AD8" i="6"/>
  <c r="AE8" i="6" s="1"/>
  <c r="AD9" i="6"/>
  <c r="AE9" i="6" s="1"/>
  <c r="AD10" i="6"/>
  <c r="AE10" i="6" s="1"/>
  <c r="AD11" i="6"/>
  <c r="AE11" i="6"/>
  <c r="AD12" i="6"/>
  <c r="AE12" i="6" s="1"/>
  <c r="AD13" i="6"/>
  <c r="AE13" i="6"/>
  <c r="AD14" i="6"/>
  <c r="AE14" i="6"/>
  <c r="AD15" i="6"/>
  <c r="AE15" i="6"/>
  <c r="AD16" i="6"/>
  <c r="AE16" i="6" s="1"/>
  <c r="AD17" i="6"/>
  <c r="AE17" i="6"/>
  <c r="AD18" i="6"/>
  <c r="AE18" i="6"/>
  <c r="AD19" i="6"/>
  <c r="AE19" i="6"/>
  <c r="AD20" i="6"/>
  <c r="AE20" i="6"/>
  <c r="AD21" i="6"/>
  <c r="AE21" i="6"/>
  <c r="AD22" i="6"/>
  <c r="AE22" i="6"/>
  <c r="AD23" i="6"/>
  <c r="AE23" i="6"/>
  <c r="AD24" i="6"/>
  <c r="AE24" i="6" s="1"/>
  <c r="AD25" i="6"/>
  <c r="AE25" i="6" s="1"/>
  <c r="AD26" i="6"/>
  <c r="AE26" i="6" s="1"/>
  <c r="AD27" i="6"/>
  <c r="AE27" i="6" s="1"/>
  <c r="AD28" i="6"/>
  <c r="AE28" i="6"/>
  <c r="AD29" i="6"/>
  <c r="AE29" i="6"/>
  <c r="AD30" i="6"/>
  <c r="AE30" i="6"/>
  <c r="AD31" i="6"/>
  <c r="AE31" i="6"/>
  <c r="AD32" i="6"/>
  <c r="AE32" i="6" s="1"/>
  <c r="AD33" i="6"/>
  <c r="AE33" i="6"/>
  <c r="AD34" i="6"/>
  <c r="AE34" i="6"/>
  <c r="AD35" i="6"/>
  <c r="AE35" i="6"/>
  <c r="AD36" i="6"/>
  <c r="AE36" i="6"/>
  <c r="AD37" i="6"/>
  <c r="AE37" i="6"/>
  <c r="AD38" i="6"/>
  <c r="AE38" i="6"/>
  <c r="AD39" i="6"/>
  <c r="AE39" i="6" s="1"/>
  <c r="AD40" i="6"/>
  <c r="AE40" i="6" s="1"/>
  <c r="AD41" i="6"/>
  <c r="AE41" i="6"/>
  <c r="AD42" i="6"/>
  <c r="AE42" i="6" s="1"/>
  <c r="AD43" i="6"/>
  <c r="AE43" i="6" s="1"/>
  <c r="AD44" i="6"/>
  <c r="AE44" i="6" s="1"/>
  <c r="AD45" i="6"/>
  <c r="AE45" i="6"/>
  <c r="AD46" i="6"/>
  <c r="AE46" i="6"/>
  <c r="AD47" i="6"/>
  <c r="AE47" i="6"/>
  <c r="AD48" i="6"/>
  <c r="AE48" i="6" s="1"/>
  <c r="AH8" i="6" l="1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7" i="6"/>
  <c r="AB8" i="6"/>
  <c r="AC8" i="6"/>
  <c r="AB9" i="6"/>
  <c r="AC9" i="6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/>
  <c r="AB16" i="6"/>
  <c r="AC16" i="6"/>
  <c r="AB17" i="6"/>
  <c r="AC17" i="6" s="1"/>
  <c r="AB18" i="6"/>
  <c r="AC18" i="6" s="1"/>
  <c r="AB19" i="6"/>
  <c r="AC19" i="6"/>
  <c r="AB20" i="6"/>
  <c r="AC20" i="6" s="1"/>
  <c r="AB21" i="6"/>
  <c r="AC21" i="6" s="1"/>
  <c r="AB22" i="6"/>
  <c r="AC22" i="6" s="1"/>
  <c r="AB23" i="6"/>
  <c r="AC23" i="6"/>
  <c r="AB24" i="6"/>
  <c r="AC24" i="6" s="1"/>
  <c r="AB25" i="6"/>
  <c r="AC25" i="6"/>
  <c r="AB26" i="6"/>
  <c r="AC26" i="6" s="1"/>
  <c r="AB27" i="6"/>
  <c r="AC27" i="6" s="1"/>
  <c r="AB28" i="6"/>
  <c r="AC28" i="6" s="1"/>
  <c r="AB29" i="6"/>
  <c r="AC29" i="6" s="1"/>
  <c r="AB30" i="6"/>
  <c r="AC30" i="6" s="1"/>
  <c r="AB31" i="6"/>
  <c r="AC31" i="6"/>
  <c r="AB32" i="6"/>
  <c r="AC32" i="6"/>
  <c r="AB33" i="6"/>
  <c r="AC33" i="6" s="1"/>
  <c r="AB34" i="6"/>
  <c r="AC34" i="6" s="1"/>
  <c r="AB35" i="6"/>
  <c r="AC35" i="6" s="1"/>
  <c r="AB36" i="6"/>
  <c r="AC36" i="6" s="1"/>
  <c r="AB37" i="6"/>
  <c r="AC37" i="6" s="1"/>
  <c r="AB38" i="6"/>
  <c r="AC38" i="6" s="1"/>
  <c r="AB39" i="6"/>
  <c r="AC39" i="6"/>
  <c r="AB40" i="6"/>
  <c r="AC40" i="6" s="1"/>
  <c r="AB41" i="6"/>
  <c r="AC41" i="6"/>
  <c r="AB42" i="6"/>
  <c r="AC42" i="6" s="1"/>
  <c r="AB43" i="6"/>
  <c r="AC43" i="6"/>
  <c r="AB44" i="6"/>
  <c r="AC44" i="6" s="1"/>
  <c r="AB45" i="6"/>
  <c r="AC45" i="6" s="1"/>
  <c r="AB46" i="6"/>
  <c r="AC46" i="6" s="1"/>
  <c r="AB47" i="6"/>
  <c r="AC47" i="6" s="1"/>
  <c r="AB48" i="6"/>
  <c r="AC48" i="6"/>
  <c r="AB7" i="6"/>
  <c r="AC7" i="6"/>
  <c r="Z8" i="6"/>
  <c r="AA8" i="6" s="1"/>
  <c r="Z9" i="6"/>
  <c r="AA9" i="6"/>
  <c r="Z10" i="6"/>
  <c r="AA10" i="6" s="1"/>
  <c r="Z11" i="6"/>
  <c r="AA11" i="6" s="1"/>
  <c r="Z12" i="6"/>
  <c r="AA12" i="6" s="1"/>
  <c r="Z13" i="6"/>
  <c r="AA13" i="6"/>
  <c r="Z14" i="6"/>
  <c r="AA14" i="6"/>
  <c r="Z15" i="6"/>
  <c r="AA15" i="6" s="1"/>
  <c r="Z16" i="6"/>
  <c r="AA16" i="6" s="1"/>
  <c r="Z17" i="6"/>
  <c r="AA17" i="6" s="1"/>
  <c r="Z18" i="6"/>
  <c r="AA18" i="6"/>
  <c r="Z19" i="6"/>
  <c r="AA19" i="6" s="1"/>
  <c r="Z20" i="6"/>
  <c r="AA20" i="6"/>
  <c r="Z21" i="6"/>
  <c r="AA21" i="6" s="1"/>
  <c r="Z22" i="6"/>
  <c r="AA22" i="6"/>
  <c r="Z23" i="6"/>
  <c r="AA23" i="6" s="1"/>
  <c r="Z24" i="6"/>
  <c r="AA24" i="6" s="1"/>
  <c r="Z25" i="6"/>
  <c r="AA25" i="6" s="1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 s="1"/>
  <c r="Z33" i="6"/>
  <c r="AA33" i="6" s="1"/>
  <c r="Z34" i="6"/>
  <c r="AA34" i="6"/>
  <c r="Z35" i="6"/>
  <c r="AA35" i="6"/>
  <c r="Z36" i="6"/>
  <c r="AA36" i="6"/>
  <c r="Z37" i="6"/>
  <c r="AA37" i="6"/>
  <c r="Z38" i="6"/>
  <c r="AA38" i="6"/>
  <c r="Z39" i="6"/>
  <c r="AA39" i="6"/>
  <c r="Z40" i="6"/>
  <c r="AA40" i="6" s="1"/>
  <c r="Z41" i="6"/>
  <c r="AA41" i="6" s="1"/>
  <c r="Z42" i="6"/>
  <c r="AA42" i="6" s="1"/>
  <c r="Z43" i="6"/>
  <c r="AA43" i="6"/>
  <c r="Z44" i="6"/>
  <c r="AA44" i="6"/>
  <c r="Z45" i="6"/>
  <c r="AA45" i="6"/>
  <c r="Z46" i="6"/>
  <c r="AA46" i="6"/>
  <c r="Z47" i="6"/>
  <c r="AA47" i="6"/>
  <c r="Z48" i="6"/>
  <c r="AA48" i="6" s="1"/>
  <c r="Z7" i="6"/>
  <c r="AA7" i="6" s="1"/>
  <c r="V48" i="6"/>
  <c r="W48" i="6"/>
  <c r="V47" i="6"/>
  <c r="W47" i="6" s="1"/>
  <c r="V46" i="6"/>
  <c r="W46" i="6"/>
  <c r="V45" i="6"/>
  <c r="W45" i="6"/>
  <c r="V44" i="6"/>
  <c r="W44" i="6"/>
  <c r="V43" i="6"/>
  <c r="W43" i="6"/>
  <c r="V42" i="6"/>
  <c r="W42" i="6" s="1"/>
  <c r="V41" i="6"/>
  <c r="W41" i="6"/>
  <c r="V40" i="6"/>
  <c r="W40" i="6"/>
  <c r="V39" i="6"/>
  <c r="W39" i="6" s="1"/>
  <c r="V38" i="6"/>
  <c r="W38" i="6" s="1"/>
  <c r="V37" i="6"/>
  <c r="W37" i="6"/>
  <c r="V36" i="6"/>
  <c r="W36" i="6" s="1"/>
  <c r="V35" i="6"/>
  <c r="W35" i="6"/>
  <c r="V34" i="6"/>
  <c r="W34" i="6" s="1"/>
  <c r="V33" i="6"/>
  <c r="W33" i="6" s="1"/>
  <c r="V32" i="6"/>
  <c r="W32" i="6"/>
  <c r="V31" i="6"/>
  <c r="W31" i="6" s="1"/>
  <c r="V30" i="6"/>
  <c r="W30" i="6" s="1"/>
  <c r="V29" i="6"/>
  <c r="W29" i="6" s="1"/>
  <c r="V28" i="6"/>
  <c r="W28" i="6"/>
  <c r="V27" i="6"/>
  <c r="W27" i="6"/>
  <c r="V26" i="6"/>
  <c r="W26" i="6"/>
  <c r="V25" i="6"/>
  <c r="W25" i="6" s="1"/>
  <c r="V24" i="6"/>
  <c r="W24" i="6"/>
  <c r="V23" i="6"/>
  <c r="W23" i="6" s="1"/>
  <c r="V22" i="6"/>
  <c r="W22" i="6" s="1"/>
  <c r="V21" i="6"/>
  <c r="W21" i="6" s="1"/>
  <c r="V20" i="6"/>
  <c r="W20" i="6" s="1"/>
  <c r="V19" i="6"/>
  <c r="W19" i="6"/>
  <c r="V18" i="6"/>
  <c r="W18" i="6"/>
  <c r="V17" i="6"/>
  <c r="W17" i="6" s="1"/>
  <c r="V16" i="6"/>
  <c r="W16" i="6" s="1"/>
  <c r="V15" i="6"/>
  <c r="W15" i="6" s="1"/>
  <c r="V14" i="6"/>
  <c r="W14" i="6" s="1"/>
  <c r="V13" i="6"/>
  <c r="W13" i="6" s="1"/>
  <c r="V12" i="6"/>
  <c r="W12" i="6"/>
  <c r="V11" i="6"/>
  <c r="W11" i="6"/>
  <c r="V10" i="6"/>
  <c r="W10" i="6" s="1"/>
  <c r="V9" i="6"/>
  <c r="W9" i="6" s="1"/>
  <c r="V8" i="6"/>
  <c r="W8" i="6"/>
  <c r="V7" i="6"/>
  <c r="W7" i="6" s="1"/>
  <c r="X48" i="6"/>
  <c r="Y48" i="6" s="1"/>
  <c r="X14" i="6"/>
  <c r="Y14" i="6" s="1"/>
  <c r="X15" i="6"/>
  <c r="Y15" i="6"/>
  <c r="X16" i="6"/>
  <c r="Y16" i="6" s="1"/>
  <c r="X17" i="6"/>
  <c r="Y17" i="6"/>
  <c r="X18" i="6"/>
  <c r="Y18" i="6" s="1"/>
  <c r="X19" i="6"/>
  <c r="Y19" i="6"/>
  <c r="X20" i="6"/>
  <c r="Y20" i="6" s="1"/>
  <c r="X21" i="6"/>
  <c r="Y21" i="6" s="1"/>
  <c r="X22" i="6"/>
  <c r="Y22" i="6" s="1"/>
  <c r="X23" i="6"/>
  <c r="Y23" i="6"/>
  <c r="X24" i="6"/>
  <c r="Y24" i="6"/>
  <c r="X25" i="6"/>
  <c r="Y25" i="6"/>
  <c r="X26" i="6"/>
  <c r="Y26" i="6" s="1"/>
  <c r="X27" i="6"/>
  <c r="Y27" i="6"/>
  <c r="X28" i="6"/>
  <c r="Y28" i="6" s="1"/>
  <c r="X29" i="6"/>
  <c r="Y29" i="6" s="1"/>
  <c r="X30" i="6"/>
  <c r="Y30" i="6" s="1"/>
  <c r="X31" i="6"/>
  <c r="Y31" i="6" s="1"/>
  <c r="X32" i="6"/>
  <c r="Y32" i="6"/>
  <c r="X33" i="6"/>
  <c r="Y33" i="6"/>
  <c r="X34" i="6"/>
  <c r="Y34" i="6" s="1"/>
  <c r="X35" i="6"/>
  <c r="Y35" i="6" s="1"/>
  <c r="X36" i="6"/>
  <c r="Y36" i="6" s="1"/>
  <c r="X37" i="6"/>
  <c r="Y37" i="6" s="1"/>
  <c r="X38" i="6"/>
  <c r="Y38" i="6" s="1"/>
  <c r="X39" i="6"/>
  <c r="Y39" i="6"/>
  <c r="X40" i="6"/>
  <c r="Y40" i="6"/>
  <c r="X41" i="6"/>
  <c r="Y41" i="6" s="1"/>
  <c r="X42" i="6"/>
  <c r="Y42" i="6" s="1"/>
  <c r="X43" i="6"/>
  <c r="Y43" i="6"/>
  <c r="X44" i="6"/>
  <c r="Y44" i="6" s="1"/>
  <c r="X45" i="6"/>
  <c r="Y45" i="6" s="1"/>
  <c r="X46" i="6"/>
  <c r="Y46" i="6" s="1"/>
  <c r="X47" i="6"/>
  <c r="Y47" i="6"/>
  <c r="X8" i="6"/>
  <c r="Y8" i="6" s="1"/>
  <c r="X9" i="6"/>
  <c r="Y9" i="6" s="1"/>
  <c r="X10" i="6"/>
  <c r="Y10" i="6" s="1"/>
  <c r="X11" i="6"/>
  <c r="Y11" i="6"/>
  <c r="X12" i="6"/>
  <c r="Y12" i="6" s="1"/>
  <c r="X13" i="6"/>
  <c r="Y13" i="6"/>
  <c r="X7" i="6"/>
  <c r="Y7" i="6" s="1"/>
  <c r="Y6" i="6"/>
  <c r="AA6" i="6" s="1"/>
  <c r="AC6" i="6" s="1"/>
  <c r="AE6" i="6" s="1"/>
  <c r="AG6" i="6" s="1"/>
  <c r="X6" i="6"/>
  <c r="Z6" i="6" s="1"/>
  <c r="AB6" i="6" s="1"/>
  <c r="AD6" i="6" s="1"/>
  <c r="AF6" i="6" s="1"/>
</calcChain>
</file>

<file path=xl/sharedStrings.xml><?xml version="1.0" encoding="utf-8"?>
<sst xmlns="http://schemas.openxmlformats.org/spreadsheetml/2006/main" count="156" uniqueCount="59">
  <si>
    <t/>
  </si>
  <si>
    <t>사업계획(관계사제외)</t>
  </si>
  <si>
    <t>실제납품수량(판매단위)</t>
  </si>
  <si>
    <t>오더금액(문서통화)</t>
  </si>
  <si>
    <t>회사코드__국가</t>
  </si>
  <si>
    <t>내수구분</t>
  </si>
  <si>
    <t>1</t>
  </si>
  <si>
    <t>2</t>
  </si>
  <si>
    <t>3</t>
  </si>
  <si>
    <t>4</t>
  </si>
  <si>
    <t>#</t>
  </si>
  <si>
    <t>BWO</t>
  </si>
  <si>
    <t>BWT</t>
  </si>
  <si>
    <t>CT</t>
  </si>
  <si>
    <t>CW</t>
  </si>
  <si>
    <t>LTO</t>
  </si>
  <si>
    <t>SA</t>
  </si>
  <si>
    <t>지역</t>
  </si>
  <si>
    <t>지역</t>
    <phoneticPr fontId="14" type="noConversion"/>
  </si>
  <si>
    <t>카테고리</t>
    <phoneticPr fontId="14" type="noConversion"/>
  </si>
  <si>
    <t>4.베트남</t>
  </si>
  <si>
    <t>5.인도네시아</t>
  </si>
  <si>
    <t>3.중국</t>
  </si>
  <si>
    <t>6.태국</t>
  </si>
  <si>
    <t>2.한국수출</t>
  </si>
  <si>
    <t>1.한국영업</t>
  </si>
  <si>
    <t>1.한국영업 요약</t>
  </si>
  <si>
    <t>2.한국수출 요약</t>
  </si>
  <si>
    <t>3.중국 요약</t>
  </si>
  <si>
    <t>4.베트남 요약</t>
  </si>
  <si>
    <t>5.인도네시아 요약</t>
  </si>
  <si>
    <t>6.태국 요약</t>
  </si>
  <si>
    <t>1w MTD</t>
  </si>
  <si>
    <t>2w MTD</t>
  </si>
  <si>
    <t>3w MTD</t>
  </si>
  <si>
    <t>4w MTD</t>
  </si>
  <si>
    <t>5w MTD</t>
  </si>
  <si>
    <t>P5</t>
    <phoneticPr fontId="14" type="noConversion"/>
  </si>
  <si>
    <t>Pivot</t>
    <phoneticPr fontId="14" type="noConversion"/>
  </si>
  <si>
    <t>P5 Estimation</t>
    <phoneticPr fontId="14" type="noConversion"/>
  </si>
  <si>
    <t>BP</t>
    <phoneticPr fontId="14" type="noConversion"/>
  </si>
  <si>
    <t>합계 : P5추정</t>
  </si>
  <si>
    <t>주차</t>
  </si>
  <si>
    <t>카테고리</t>
  </si>
  <si>
    <t>값</t>
  </si>
  <si>
    <t>합계 : BP</t>
  </si>
  <si>
    <t>BP</t>
    <phoneticPr fontId="14" type="noConversion"/>
  </si>
  <si>
    <t>5</t>
  </si>
  <si>
    <t>(비어 있음)</t>
  </si>
  <si>
    <t>(비어 있음) 요약</t>
  </si>
  <si>
    <r>
      <t>P5</t>
    </r>
    <r>
      <rPr>
        <sz val="8"/>
        <color rgb="FF1F497D"/>
        <rFont val="맑은 고딕"/>
        <family val="2"/>
        <charset val="129"/>
      </rPr>
      <t>변환비중</t>
    </r>
    <phoneticPr fontId="14" type="noConversion"/>
  </si>
  <si>
    <r>
      <t>P5</t>
    </r>
    <r>
      <rPr>
        <sz val="8"/>
        <color rgb="FF1F497D"/>
        <rFont val="맑은 고딕"/>
        <family val="2"/>
        <charset val="129"/>
      </rPr>
      <t>추정</t>
    </r>
    <phoneticPr fontId="14" type="noConversion"/>
  </si>
  <si>
    <r>
      <rPr>
        <sz val="8"/>
        <color rgb="FF1F497D"/>
        <rFont val="맑은 고딕"/>
        <family val="2"/>
        <charset val="129"/>
      </rPr>
      <t>지역</t>
    </r>
    <phoneticPr fontId="14" type="noConversion"/>
  </si>
  <si>
    <t>주차</t>
    <phoneticPr fontId="14" type="noConversion"/>
  </si>
  <si>
    <r>
      <rPr>
        <sz val="8"/>
        <color rgb="FF1F497D"/>
        <rFont val="맑은 고딕"/>
        <family val="2"/>
        <charset val="129"/>
      </rPr>
      <t>카테고리</t>
    </r>
    <phoneticPr fontId="14" type="noConversion"/>
  </si>
  <si>
    <t>출고기준 매출달성율 (#대상기간)</t>
    <phoneticPr fontId="0" type="Hiragana"/>
  </si>
  <si>
    <t>6w MTD</t>
    <phoneticPr fontId="14" type="noConversion"/>
  </si>
  <si>
    <t>BP달성률</t>
  </si>
  <si>
    <r>
      <t>Report (</t>
    </r>
    <r>
      <rPr>
        <b/>
        <u/>
        <sz val="20"/>
        <color theme="1"/>
        <rFont val="나눔바른고딕"/>
        <family val="3"/>
        <charset val="129"/>
      </rPr>
      <t>#월주차</t>
    </r>
    <r>
      <rPr>
        <b/>
        <u/>
        <sz val="20"/>
        <color theme="1"/>
        <rFont val="Arial Narrow"/>
        <family val="2"/>
      </rPr>
      <t>)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</si>
</sst>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000"/>
    <numFmt numFmtId="177" formatCode="_(* #,##0_);_(* \(#,##0\);_(* &quot;-&quot;_);_(@_)"/>
  </numFmts>
  <fonts count="27" x14ac:knownFonts="1">
    <font>
      <sz val="11"/>
      <color theme="1"/>
      <name val="맑은 고딕"/>
      <family val="2"/>
      <charset val="129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나눔바른고딕"/>
      <family val="3"/>
      <charset val="129"/>
    </font>
    <font>
      <b/>
      <sz val="11"/>
      <color theme="1"/>
      <name val="Arial Narrow"/>
      <family val="3"/>
    </font>
    <font>
      <b/>
      <u/>
      <sz val="20"/>
      <color theme="1"/>
      <name val="Arial Narrow"/>
      <family val="2"/>
    </font>
    <font>
      <sz val="11"/>
      <color rgb="FFFF0000"/>
      <name val="Arial Narrow"/>
      <family val="2"/>
    </font>
    <font>
      <sz val="8"/>
      <color rgb="FF1F497D"/>
      <name val="맑은 고딕"/>
      <family val="2"/>
      <charset val="129"/>
    </font>
    <font>
      <sz val="16"/>
      <color rgb="FFFF0000"/>
      <name val="Arial Narrow"/>
      <family val="2"/>
    </font>
    <font>
      <sz val="11"/>
      <color theme="1"/>
      <name val="Arial Narrow"/>
    </font>
    <font>
      <b/>
      <u/>
      <sz val="20"/>
      <color theme="1"/>
      <name val="나눔바른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0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/>
      </bottom>
      <diagonal/>
    </border>
    <border>
      <left style="medium">
        <color theme="1" tint="0.499984740745262"/>
      </left>
      <right/>
      <top style="thin">
        <color theme="0"/>
      </top>
      <bottom style="medium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thin">
        <color theme="0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24994659260841701"/>
      </right>
      <top style="medium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2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2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2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2" tint="-0.249977111117893"/>
      </bottom>
      <diagonal/>
    </border>
    <border>
      <left style="thin">
        <color theme="0" tint="-0.24994659260841701"/>
      </left>
      <right style="thin">
        <color theme="2" tint="-0.249977111117893"/>
      </right>
      <top style="medium">
        <color theme="0" tint="-0.499984740745262"/>
      </top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2" tint="-0.249977111117893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42">
    <xf numFmtId="0" fontId="0" fillId="0" borderId="0">
      <alignment vertical="center"/>
    </xf>
    <xf numFmtId="0" fontId="1" fillId="2" borderId="1" applyNumberFormat="0" applyAlignment="0" applyProtection="0">
      <alignment horizontal="left" vertical="center" indent="1"/>
    </xf>
    <xf numFmtId="176" fontId="2" fillId="0" borderId="2" applyNumberFormat="0" applyProtection="0">
      <alignment horizontal="right" vertical="center"/>
    </xf>
    <xf numFmtId="176" fontId="1" fillId="0" borderId="3" applyNumberFormat="0" applyProtection="0">
      <alignment horizontal="right" vertical="center"/>
    </xf>
    <xf numFmtId="176" fontId="2" fillId="3" borderId="1" applyNumberFormat="0" applyAlignment="0" applyProtection="0">
      <alignment horizontal="left" vertical="center" indent="1"/>
    </xf>
    <xf numFmtId="0" fontId="3" fillId="4" borderId="3" applyNumberFormat="0" applyAlignment="0">
      <alignment horizontal="left" vertical="center" indent="1"/>
      <protection locked="0"/>
    </xf>
    <xf numFmtId="0" fontId="3" fillId="5" borderId="3" applyNumberFormat="0" applyAlignment="0" applyProtection="0">
      <alignment horizontal="left" vertical="center" indent="1"/>
    </xf>
    <xf numFmtId="176" fontId="2" fillId="6" borderId="2" applyNumberFormat="0" applyBorder="0">
      <alignment horizontal="right" vertical="center"/>
      <protection locked="0"/>
    </xf>
    <xf numFmtId="0" fontId="3" fillId="4" borderId="3" applyNumberFormat="0" applyAlignment="0">
      <alignment horizontal="left" vertical="center" indent="1"/>
      <protection locked="0"/>
    </xf>
    <xf numFmtId="176" fontId="1" fillId="5" borderId="3" applyNumberFormat="0" applyProtection="0">
      <alignment horizontal="right" vertical="center"/>
    </xf>
    <xf numFmtId="176" fontId="1" fillId="6" borderId="3" applyNumberFormat="0" applyBorder="0">
      <alignment horizontal="right" vertical="center"/>
      <protection locked="0"/>
    </xf>
    <xf numFmtId="176" fontId="4" fillId="7" borderId="4" applyNumberFormat="0" applyBorder="0" applyAlignment="0" applyProtection="0">
      <alignment horizontal="right" vertical="center" indent="1"/>
    </xf>
    <xf numFmtId="176" fontId="5" fillId="8" borderId="4" applyNumberFormat="0" applyBorder="0" applyAlignment="0" applyProtection="0">
      <alignment horizontal="right" vertical="center" indent="1"/>
    </xf>
    <xf numFmtId="176" fontId="5" fillId="9" borderId="4" applyNumberFormat="0" applyBorder="0" applyAlignment="0" applyProtection="0">
      <alignment horizontal="right" vertical="center" indent="1"/>
    </xf>
    <xf numFmtId="176" fontId="6" fillId="10" borderId="4" applyNumberFormat="0" applyBorder="0" applyAlignment="0" applyProtection="0">
      <alignment horizontal="right" vertical="center" indent="1"/>
    </xf>
    <xf numFmtId="176" fontId="6" fillId="11" borderId="4" applyNumberFormat="0" applyBorder="0" applyAlignment="0" applyProtection="0">
      <alignment horizontal="right" vertical="center" indent="1"/>
    </xf>
    <xf numFmtId="176" fontId="6" fillId="12" borderId="4" applyNumberFormat="0" applyBorder="0" applyAlignment="0" applyProtection="0">
      <alignment horizontal="right" vertical="center" indent="1"/>
    </xf>
    <xf numFmtId="176" fontId="7" fillId="13" borderId="4" applyNumberFormat="0" applyBorder="0" applyAlignment="0" applyProtection="0">
      <alignment horizontal="right" vertical="center" indent="1"/>
    </xf>
    <xf numFmtId="176" fontId="7" fillId="14" borderId="4" applyNumberFormat="0" applyBorder="0" applyAlignment="0" applyProtection="0">
      <alignment horizontal="right" vertical="center" indent="1"/>
    </xf>
    <xf numFmtId="176" fontId="7" fillId="15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76" fontId="9" fillId="3" borderId="0" applyNumberFormat="0" applyAlignment="0" applyProtection="0">
      <alignment horizontal="left" vertical="center" indent="1"/>
    </xf>
    <xf numFmtId="0" fontId="8" fillId="0" borderId="5" applyNumberFormat="0" applyFont="0" applyFill="0" applyAlignment="0" applyProtection="0"/>
    <xf numFmtId="176" fontId="2" fillId="0" borderId="2" applyNumberFormat="0" applyFill="0" applyBorder="0" applyAlignment="0" applyProtection="0">
      <alignment horizontal="right" vertical="center"/>
    </xf>
    <xf numFmtId="176" fontId="2" fillId="3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6" borderId="1" applyNumberFormat="0" applyAlignment="0" applyProtection="0">
      <alignment horizontal="left" vertical="center" indent="1"/>
    </xf>
    <xf numFmtId="0" fontId="3" fillId="5" borderId="3" applyNumberFormat="0" applyAlignment="0" applyProtection="0">
      <alignment horizontal="left" vertical="center" indent="1"/>
    </xf>
    <xf numFmtId="0" fontId="10" fillId="0" borderId="6" applyNumberFormat="0" applyFill="0" applyBorder="0" applyAlignment="0" applyProtection="0"/>
    <xf numFmtId="0" fontId="11" fillId="0" borderId="6" applyNumberFormat="0" applyBorder="0" applyAlignment="0" applyProtection="0"/>
    <xf numFmtId="0" fontId="10" fillId="4" borderId="3" applyNumberFormat="0" applyAlignment="0">
      <alignment horizontal="left" vertical="center" indent="1"/>
      <protection locked="0"/>
    </xf>
    <xf numFmtId="0" fontId="10" fillId="4" borderId="3" applyNumberFormat="0" applyAlignment="0">
      <alignment horizontal="left" vertical="center" indent="1"/>
      <protection locked="0"/>
    </xf>
    <xf numFmtId="0" fontId="10" fillId="5" borderId="3" applyNumberFormat="0" applyAlignment="0" applyProtection="0">
      <alignment horizontal="left" vertical="center" indent="1"/>
    </xf>
    <xf numFmtId="176" fontId="12" fillId="5" borderId="3" applyNumberFormat="0" applyProtection="0">
      <alignment horizontal="right" vertical="center"/>
    </xf>
    <xf numFmtId="176" fontId="13" fillId="6" borderId="2" applyNumberFormat="0" applyBorder="0">
      <alignment horizontal="right" vertical="center"/>
      <protection locked="0"/>
    </xf>
    <xf numFmtId="176" fontId="12" fillId="6" borderId="3" applyNumberFormat="0" applyBorder="0">
      <alignment horizontal="right" vertical="center"/>
      <protection locked="0"/>
    </xf>
    <xf numFmtId="176" fontId="2" fillId="0" borderId="2" applyNumberFormat="0" applyFill="0" applyBorder="0" applyAlignment="0" applyProtection="0">
      <alignment horizontal="right"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1" quotePrefix="1" applyNumberFormat="1" applyBorder="1" applyAlignment="1">
      <alignment vertical="center"/>
    </xf>
    <xf numFmtId="0" fontId="1" fillId="2" borderId="1" xfId="1" quotePrefix="1" applyNumberFormat="1" applyAlignment="1">
      <alignment vertical="center"/>
    </xf>
    <xf numFmtId="0" fontId="2" fillId="3" borderId="1" xfId="24" quotePrefix="1" applyNumberFormat="1" applyAlignment="1">
      <alignment vertical="center"/>
    </xf>
    <xf numFmtId="0" fontId="18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3" fontId="18" fillId="0" borderId="0" xfId="0" applyNumberFormat="1" applyFont="1">
      <alignment vertical="center"/>
    </xf>
    <xf numFmtId="0" fontId="18" fillId="0" borderId="11" xfId="0" applyFont="1" applyBorder="1">
      <alignment vertical="center"/>
    </xf>
    <xf numFmtId="0" fontId="17" fillId="19" borderId="14" xfId="0" applyFont="1" applyFill="1" applyBorder="1">
      <alignment vertical="center"/>
    </xf>
    <xf numFmtId="3" fontId="17" fillId="0" borderId="15" xfId="0" applyNumberFormat="1" applyFont="1" applyBorder="1" applyAlignment="1">
      <alignment horizontal="center" vertical="center"/>
    </xf>
    <xf numFmtId="3" fontId="18" fillId="0" borderId="16" xfId="0" applyNumberFormat="1" applyFont="1" applyBorder="1">
      <alignment vertical="center"/>
    </xf>
    <xf numFmtId="9" fontId="18" fillId="20" borderId="16" xfId="40" applyFont="1" applyFill="1" applyBorder="1">
      <alignment vertical="center"/>
    </xf>
    <xf numFmtId="3" fontId="18" fillId="0" borderId="17" xfId="0" applyNumberFormat="1" applyFont="1" applyBorder="1">
      <alignment vertical="center"/>
    </xf>
    <xf numFmtId="9" fontId="18" fillId="20" borderId="17" xfId="40" applyFont="1" applyFill="1" applyBorder="1">
      <alignment vertical="center"/>
    </xf>
    <xf numFmtId="3" fontId="17" fillId="20" borderId="18" xfId="0" applyNumberFormat="1" applyFont="1" applyFill="1" applyBorder="1">
      <alignment vertical="center"/>
    </xf>
    <xf numFmtId="9" fontId="17" fillId="20" borderId="18" xfId="40" applyFont="1" applyFill="1" applyBorder="1">
      <alignment vertical="center"/>
    </xf>
    <xf numFmtId="3" fontId="18" fillId="0" borderId="19" xfId="0" applyNumberFormat="1" applyFont="1" applyBorder="1">
      <alignment vertical="center"/>
    </xf>
    <xf numFmtId="9" fontId="18" fillId="20" borderId="19" xfId="40" applyFont="1" applyFill="1" applyBorder="1">
      <alignment vertical="center"/>
    </xf>
    <xf numFmtId="3" fontId="17" fillId="20" borderId="19" xfId="0" applyNumberFormat="1" applyFont="1" applyFill="1" applyBorder="1">
      <alignment vertical="center"/>
    </xf>
    <xf numFmtId="9" fontId="17" fillId="20" borderId="19" xfId="40" applyFont="1" applyFill="1" applyBorder="1">
      <alignment vertical="center"/>
    </xf>
    <xf numFmtId="0" fontId="17" fillId="0" borderId="8" xfId="0" applyFont="1" applyBorder="1">
      <alignment vertical="center"/>
    </xf>
    <xf numFmtId="0" fontId="17" fillId="19" borderId="10" xfId="0" applyFont="1" applyFill="1" applyBorder="1">
      <alignment vertical="center"/>
    </xf>
    <xf numFmtId="0" fontId="17" fillId="19" borderId="12" xfId="0" applyFont="1" applyFill="1" applyBorder="1">
      <alignment vertical="center"/>
    </xf>
    <xf numFmtId="0" fontId="21" fillId="0" borderId="0" xfId="0" applyFont="1">
      <alignment vertical="center"/>
    </xf>
    <xf numFmtId="0" fontId="20" fillId="0" borderId="7" xfId="0" applyFont="1" applyBorder="1">
      <alignment vertical="center"/>
    </xf>
    <xf numFmtId="3" fontId="0" fillId="0" borderId="0" xfId="0" pivotButton="1" applyNumberFormat="1">
      <alignment vertical="center"/>
    </xf>
    <xf numFmtId="14" fontId="22" fillId="0" borderId="0" xfId="0" applyNumberFormat="1" applyFont="1" applyAlignment="1">
      <alignment horizontal="center" vertical="center"/>
    </xf>
    <xf numFmtId="0" fontId="2" fillId="3" borderId="1" xfId="24" quotePrefix="1" applyNumberFormat="1" applyAlignment="1">
      <alignment horizontal="center" vertical="center"/>
    </xf>
    <xf numFmtId="18" fontId="22" fillId="0" borderId="0" xfId="0" applyNumberFormat="1" applyFont="1" applyAlignment="1">
      <alignment horizontal="center" vertical="center"/>
    </xf>
    <xf numFmtId="37" fontId="0" fillId="0" borderId="0" xfId="0" applyNumberFormat="1">
      <alignment vertical="center"/>
    </xf>
    <xf numFmtId="37" fontId="16" fillId="0" borderId="0" xfId="0" applyNumberFormat="1" applyFont="1">
      <alignment vertical="center"/>
    </xf>
    <xf numFmtId="0" fontId="2" fillId="3" borderId="1" xfId="24" quotePrefix="1" applyNumberFormat="1" applyAlignment="1">
      <alignment horizontal="center" vertical="center"/>
    </xf>
    <xf numFmtId="37" fontId="2" fillId="3" borderId="1" xfId="24" quotePrefix="1" applyNumberFormat="1" applyAlignment="1">
      <alignment horizontal="center" vertical="center"/>
    </xf>
    <xf numFmtId="9" fontId="2" fillId="3" borderId="1" xfId="24" quotePrefix="1" applyNumberFormat="1" applyAlignment="1">
      <alignment horizontal="center" vertical="center"/>
    </xf>
    <xf numFmtId="9" fontId="0" fillId="0" borderId="0" xfId="0" applyNumberFormat="1">
      <alignment vertical="center"/>
    </xf>
    <xf numFmtId="9" fontId="16" fillId="0" borderId="0" xfId="40" applyNumberFormat="1" applyFont="1">
      <alignment vertical="center"/>
    </xf>
    <xf numFmtId="0" fontId="17" fillId="0" borderId="29" xfId="0" applyFont="1" applyBorder="1" applyAlignment="1">
      <alignment horizontal="center" vertical="center"/>
    </xf>
    <xf numFmtId="3" fontId="18" fillId="0" borderId="30" xfId="0" applyNumberFormat="1" applyFont="1" applyBorder="1" applyAlignment="1">
      <alignment horizontal="center" vertical="center"/>
    </xf>
    <xf numFmtId="3" fontId="18" fillId="0" borderId="31" xfId="0" applyNumberFormat="1" applyFont="1" applyBorder="1" applyAlignment="1">
      <alignment horizontal="center" vertical="center"/>
    </xf>
    <xf numFmtId="3" fontId="17" fillId="20" borderId="32" xfId="0" applyNumberFormat="1" applyFont="1" applyFill="1" applyBorder="1" applyAlignment="1">
      <alignment horizontal="center" vertical="center"/>
    </xf>
    <xf numFmtId="3" fontId="18" fillId="0" borderId="33" xfId="0" applyNumberFormat="1" applyFont="1" applyBorder="1" applyAlignment="1">
      <alignment horizontal="center" vertical="center"/>
    </xf>
    <xf numFmtId="3" fontId="17" fillId="20" borderId="33" xfId="0" applyNumberFormat="1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right" vertical="center"/>
    </xf>
    <xf numFmtId="9" fontId="18" fillId="20" borderId="34" xfId="40" applyFont="1" applyFill="1" applyBorder="1">
      <alignment vertical="center"/>
    </xf>
    <xf numFmtId="9" fontId="17" fillId="20" borderId="35" xfId="40" applyFont="1" applyFill="1" applyBorder="1">
      <alignment vertical="center"/>
    </xf>
    <xf numFmtId="9" fontId="18" fillId="20" borderId="36" xfId="40" applyFont="1" applyFill="1" applyBorder="1">
      <alignment vertical="center"/>
    </xf>
    <xf numFmtId="9" fontId="17" fillId="20" borderId="36" xfId="40" applyFont="1" applyFill="1" applyBorder="1">
      <alignment vertical="center"/>
    </xf>
    <xf numFmtId="9" fontId="17" fillId="20" borderId="37" xfId="40" applyFont="1" applyFill="1" applyBorder="1">
      <alignment vertical="center"/>
    </xf>
    <xf numFmtId="3" fontId="18" fillId="0" borderId="31" xfId="0" applyNumberFormat="1" applyFont="1" applyBorder="1">
      <alignment vertical="center"/>
    </xf>
    <xf numFmtId="3" fontId="17" fillId="20" borderId="32" xfId="0" applyNumberFormat="1" applyFont="1" applyFill="1" applyBorder="1">
      <alignment vertical="center"/>
    </xf>
    <xf numFmtId="3" fontId="18" fillId="0" borderId="33" xfId="0" applyNumberFormat="1" applyFont="1" applyBorder="1">
      <alignment vertical="center"/>
    </xf>
    <xf numFmtId="3" fontId="17" fillId="20" borderId="33" xfId="0" applyNumberFormat="1" applyFont="1" applyFill="1" applyBorder="1">
      <alignment vertical="center"/>
    </xf>
    <xf numFmtId="3" fontId="17" fillId="20" borderId="38" xfId="0" applyNumberFormat="1" applyFont="1" applyFill="1" applyBorder="1">
      <alignment vertical="center"/>
    </xf>
    <xf numFmtId="3" fontId="18" fillId="0" borderId="30" xfId="0" applyNumberFormat="1" applyFont="1" applyBorder="1">
      <alignment vertical="center"/>
    </xf>
    <xf numFmtId="9" fontId="18" fillId="20" borderId="39" xfId="40" applyFont="1" applyFill="1" applyBorder="1">
      <alignment vertical="center"/>
    </xf>
    <xf numFmtId="3" fontId="17" fillId="0" borderId="40" xfId="0" applyNumberFormat="1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25" fillId="0" borderId="0" xfId="0" applyNumberFormat="1" applyFont="1">
      <alignment vertical="center"/>
    </xf>
    <xf numFmtId="3" fontId="25" fillId="0" borderId="0" xfId="0" applyNumberFormat="1" applyFont="1">
      <alignment vertical="center"/>
    </xf>
    <xf numFmtId="9" fontId="2" fillId="3" borderId="24" xfId="24" quotePrefix="1" applyNumberFormat="1" applyBorder="1" applyAlignment="1">
      <alignment horizontal="center" vertical="center"/>
    </xf>
    <xf numFmtId="9" fontId="2" fillId="3" borderId="25" xfId="24" quotePrefix="1" applyNumberFormat="1" applyBorder="1" applyAlignment="1">
      <alignment horizontal="center" vertical="center"/>
    </xf>
    <xf numFmtId="9" fontId="2" fillId="3" borderId="26" xfId="24" quotePrefix="1" applyNumberFormat="1" applyBorder="1" applyAlignment="1">
      <alignment horizontal="center" vertical="center"/>
    </xf>
    <xf numFmtId="3" fontId="17" fillId="0" borderId="23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3" fontId="17" fillId="0" borderId="21" xfId="0" applyNumberFormat="1" applyFont="1" applyBorder="1" applyAlignment="1">
      <alignment horizontal="center" vertical="center"/>
    </xf>
    <xf numFmtId="3" fontId="17" fillId="0" borderId="27" xfId="0" applyNumberFormat="1" applyFont="1" applyBorder="1" applyAlignment="1">
      <alignment horizontal="center" vertical="center"/>
    </xf>
    <xf numFmtId="0" fontId="26" fillId="0" borderId="0" xfId="0" applyFont="1" applyBorder="1">
      <alignment vertical="center"/>
    </xf>
    <xf numFmtId="0" fontId="19" fillId="0" borderId="9" xfId="0" applyFont="1" applyBorder="1">
      <alignment vertical="center"/>
    </xf>
    <xf numFmtId="0" fontId="19" fillId="0" borderId="20" xfId="0" applyFont="1" applyBorder="1">
      <alignment vertical="center"/>
    </xf>
    <xf numFmtId="3" fontId="19" fillId="20" borderId="15" xfId="0" applyNumberFormat="1" applyFont="1" applyFill="1" applyBorder="1" applyAlignment="1">
      <alignment horizontal="center" vertical="center"/>
    </xf>
    <xf numFmtId="3" fontId="19" fillId="20" borderId="28" xfId="0" applyNumberFormat="1" applyFont="1" applyFill="1" applyBorder="1" applyAlignment="1">
      <alignment horizontal="center" vertical="center"/>
    </xf>
    <xf numFmtId="0" fontId="19" fillId="19" borderId="10" xfId="0" applyFont="1" applyFill="1" applyBorder="1">
      <alignment vertical="center"/>
    </xf>
    <xf numFmtId="0" fontId="19" fillId="19" borderId="13" xfId="0" applyFont="1" applyFill="1" applyBorder="1">
      <alignment vertical="center"/>
    </xf>
  </cellXfs>
  <cellStyles count="42">
    <cellStyle name="SAPBorder" xfId="20"/>
    <cellStyle name="SAPDataCell" xfId="2"/>
    <cellStyle name="SAPDataRemoved" xfId="21"/>
    <cellStyle name="SAPDataTotalCell" xfId="3"/>
    <cellStyle name="SAPDimensionCell" xfId="1"/>
    <cellStyle name="SAPEditableDataCell" xfId="5"/>
    <cellStyle name="SAPEditableDataTotalCell" xfId="8"/>
    <cellStyle name="SAPEmphasized" xfId="31"/>
    <cellStyle name="SAPEmphasizedEditableDataCell" xfId="33"/>
    <cellStyle name="SAPEmphasizedEditableDataTotalCell" xfId="34"/>
    <cellStyle name="SAPEmphasizedLockedDataCell" xfId="37"/>
    <cellStyle name="SAPEmphasizedLockedDataTotalCell" xfId="38"/>
    <cellStyle name="SAPEmphasizedReadonlyDataCell" xfId="35"/>
    <cellStyle name="SAPEmphasizedReadonlyDataTotalCell" xfId="36"/>
    <cellStyle name="SAPEmphasizedTotal" xfId="32"/>
    <cellStyle name="SAPError" xfId="22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9"/>
    <cellStyle name="SAPGroupingFillCell" xfId="4"/>
    <cellStyle name="SAPHierarchyCell0" xfId="26"/>
    <cellStyle name="SAPHierarchyCell1" xfId="27"/>
    <cellStyle name="SAPHierarchyCell2" xfId="28"/>
    <cellStyle name="SAPHierarchyCell3" xfId="29"/>
    <cellStyle name="SAPHierarchyCell4" xfId="30"/>
    <cellStyle name="SAPLockedDataCell" xfId="7"/>
    <cellStyle name="SAPLockedDataTotalCell" xfId="10"/>
    <cellStyle name="SAPMemberCell" xfId="24"/>
    <cellStyle name="SAPMemberTotalCell" xfId="25"/>
    <cellStyle name="SAPMessageText" xfId="23"/>
    <cellStyle name="SAPReadonlyDataCell" xfId="6"/>
    <cellStyle name="SAPReadonlyDataTotalCell" xfId="9"/>
    <cellStyle name="백분율" xfId="40" builtinId="5"/>
    <cellStyle name="쉼표 [0] 2" xfId="41"/>
    <cellStyle name="표준" xfId="0" builtinId="0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조예현" refreshedDate="45328.571897337963" createdVersion="6" refreshedVersion="6" minRefreshableVersion="3" recordCount="210">
  <cacheSource type="worksheet">
    <worksheetSource ref="C2:J214" sheet="2. P5추정"/>
  </cacheSource>
  <cacheFields count="8">
    <cacheField name="주차" numFmtId="0">
      <sharedItems containsBlank="1" count="7">
        <s v="1"/>
        <s v="2"/>
        <s v="3"/>
        <s v="4"/>
        <s v="5"/>
        <s v="#"/>
        <m/>
      </sharedItems>
    </cacheField>
    <cacheField name="카테고리" numFmtId="0">
      <sharedItems containsBlank="1" count="7">
        <s v="BWO"/>
        <s v="BWT"/>
        <s v="CT"/>
        <s v="CW"/>
        <s v="LTO"/>
        <s v="SA"/>
        <m/>
      </sharedItems>
    </cacheField>
    <cacheField name="BP" numFmtId="0">
      <sharedItems containsString="0" containsBlank="1" containsNumber="1" minValue="9.3772739999999999" maxValue="5012.9709999999995"/>
    </cacheField>
    <cacheField name="실제납품수량(판매단위)" numFmtId="0">
      <sharedItems containsString="0" containsBlank="1" containsNumber="1" containsInteger="1" minValue="223" maxValue="324003"/>
    </cacheField>
    <cacheField name="오더금액(문서통화)" numFmtId="0">
      <sharedItems containsString="0" containsBlank="1" containsNumber="1" minValue="0.62265300000000001" maxValue="2206.6136099999999"/>
    </cacheField>
    <cacheField name="P5변환비중" numFmtId="9">
      <sharedItems containsString="0" containsBlank="1" containsNumber="1" minValue="0.60774024680549144" maxValue="0.96129195332521178"/>
    </cacheField>
    <cacheField name="P5추정" numFmtId="0">
      <sharedItems containsString="0" containsBlank="1" containsNumber="1" minValue="0" maxValue="1864.6648321168143"/>
    </cacheField>
    <cacheField name="지역" numFmtId="0">
      <sharedItems containsBlank="1" count="7">
        <s v="2.한국수출"/>
        <s v="1.한국영업"/>
        <s v="4.베트남"/>
        <s v="5.인도네시아"/>
        <s v="3.중국"/>
        <s v="6.태국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m/>
    <n v="18238"/>
    <n v="86.855794000000003"/>
    <n v="0.85329335785482219"/>
    <n v="74.113472111406722"/>
    <x v="0"/>
  </r>
  <r>
    <x v="0"/>
    <x v="1"/>
    <m/>
    <n v="1673"/>
    <n v="30.092877999999999"/>
    <n v="0.85329335785482219"/>
    <n v="25.678052916135506"/>
    <x v="0"/>
  </r>
  <r>
    <x v="0"/>
    <x v="2"/>
    <m/>
    <n v="133577"/>
    <n v="1167.2509560000001"/>
    <n v="0.85329335785482219"/>
    <n v="996.00748770449138"/>
    <x v="0"/>
  </r>
  <r>
    <x v="0"/>
    <x v="3"/>
    <m/>
    <n v="1680"/>
    <n v="2.416344"/>
    <n v="0.85329335785482219"/>
    <n v="2.0618502854923526"/>
    <x v="0"/>
  </r>
  <r>
    <x v="0"/>
    <x v="4"/>
    <m/>
    <n v="304"/>
    <n v="0.62265300000000001"/>
    <n v="0.85329335785482219"/>
    <n v="0.53130566914837862"/>
    <x v="0"/>
  </r>
  <r>
    <x v="1"/>
    <x v="0"/>
    <m/>
    <n v="53336"/>
    <n v="82.312689000000006"/>
    <n v="0.85329335785482219"/>
    <n v="70.236870790869688"/>
    <x v="0"/>
  </r>
  <r>
    <x v="1"/>
    <x v="2"/>
    <m/>
    <n v="324003"/>
    <n v="1284.8533540000001"/>
    <n v="0.85329335785482219"/>
    <n v="1096.3568327856906"/>
    <x v="0"/>
  </r>
  <r>
    <x v="1"/>
    <x v="3"/>
    <m/>
    <n v="4320"/>
    <n v="17.578344000000001"/>
    <n v="0.85329335785482219"/>
    <n v="14.999484177287167"/>
    <x v="0"/>
  </r>
  <r>
    <x v="1"/>
    <x v="4"/>
    <m/>
    <n v="13418"/>
    <n v="60.964274000000003"/>
    <n v="0.85329335785482219"/>
    <n v="52.020410070641432"/>
    <x v="0"/>
  </r>
  <r>
    <x v="2"/>
    <x v="0"/>
    <m/>
    <n v="38759"/>
    <n v="119.87449599999999"/>
    <n v="0.85329335785482219"/>
    <n v="102.28811121299445"/>
    <x v="0"/>
  </r>
  <r>
    <x v="2"/>
    <x v="1"/>
    <m/>
    <n v="8309"/>
    <n v="102.69079000000001"/>
    <n v="0.85329335785482219"/>
    <n v="87.625369019864408"/>
    <x v="0"/>
  </r>
  <r>
    <x v="2"/>
    <x v="2"/>
    <m/>
    <n v="286172"/>
    <n v="748.63074800000004"/>
    <n v="0.85329335785482219"/>
    <n v="638.80164475428728"/>
    <x v="0"/>
  </r>
  <r>
    <x v="2"/>
    <x v="3"/>
    <m/>
    <n v="936"/>
    <n v="1.2296119999999999"/>
    <n v="0.85329335785482219"/>
    <n v="1.0492197523385836"/>
    <x v="0"/>
  </r>
  <r>
    <x v="2"/>
    <x v="4"/>
    <m/>
    <n v="11518"/>
    <n v="50.879389000000003"/>
    <n v="0.85329335785482219"/>
    <n v="43.415044685411708"/>
    <x v="0"/>
  </r>
  <r>
    <x v="3"/>
    <x v="0"/>
    <m/>
    <n v="10688"/>
    <n v="47.694969999999998"/>
    <n v="0.85329335785482219"/>
    <n v="40.697801104085009"/>
    <x v="0"/>
  </r>
  <r>
    <x v="3"/>
    <x v="1"/>
    <m/>
    <n v="9792"/>
    <n v="156.15008599999999"/>
    <n v="0.85329335785482219"/>
    <n v="133.24183121225926"/>
    <x v="0"/>
  </r>
  <r>
    <x v="3"/>
    <x v="2"/>
    <m/>
    <n v="110651"/>
    <n v="694.19577300000003"/>
    <n v="0.85329335785482219"/>
    <n v="592.35264215179393"/>
    <x v="0"/>
  </r>
  <r>
    <x v="3"/>
    <x v="3"/>
    <m/>
    <n v="720"/>
    <n v="10.134600000000001"/>
    <n v="0.85329335785482219"/>
    <n v="8.6477868645154814"/>
    <x v="0"/>
  </r>
  <r>
    <x v="3"/>
    <x v="4"/>
    <m/>
    <n v="6500"/>
    <n v="87.114999999999995"/>
    <n v="0.85329335785482219"/>
    <n v="74.334650869522832"/>
    <x v="0"/>
  </r>
  <r>
    <x v="4"/>
    <x v="0"/>
    <m/>
    <n v="9732"/>
    <n v="10.810985000000001"/>
    <n v="0.85329335785482219"/>
    <n v="9.224941692368116"/>
    <x v="0"/>
  </r>
  <r>
    <x v="4"/>
    <x v="1"/>
    <m/>
    <n v="409"/>
    <n v="20.180223000000002"/>
    <n v="0.85329335785482219"/>
    <n v="17.219650245929113"/>
    <x v="0"/>
  </r>
  <r>
    <x v="4"/>
    <x v="2"/>
    <m/>
    <n v="220456"/>
    <n v="1586.1957990000001"/>
    <n v="0.85329335785482219"/>
    <n v="1353.4903395439226"/>
    <x v="0"/>
  </r>
  <r>
    <x v="4"/>
    <x v="4"/>
    <m/>
    <n v="8711"/>
    <n v="105.425748"/>
    <n v="0.85329335785482219"/>
    <n v="89.959090515276301"/>
    <x v="0"/>
  </r>
  <r>
    <x v="5"/>
    <x v="0"/>
    <n v="679.25659499999995"/>
    <m/>
    <m/>
    <n v="0.85329335785482219"/>
    <n v="0"/>
    <x v="0"/>
  </r>
  <r>
    <x v="5"/>
    <x v="1"/>
    <n v="335.535371"/>
    <m/>
    <m/>
    <n v="0.85329335785482219"/>
    <n v="0"/>
    <x v="0"/>
  </r>
  <r>
    <x v="5"/>
    <x v="2"/>
    <n v="1830.9102170000001"/>
    <m/>
    <m/>
    <n v="0.85329335785482219"/>
    <n v="0"/>
    <x v="0"/>
  </r>
  <r>
    <x v="5"/>
    <x v="3"/>
    <n v="121.230266"/>
    <m/>
    <m/>
    <n v="0.85329335785482219"/>
    <n v="0"/>
    <x v="0"/>
  </r>
  <r>
    <x v="5"/>
    <x v="4"/>
    <n v="133.25432499999999"/>
    <m/>
    <m/>
    <n v="0.85329335785482219"/>
    <n v="0"/>
    <x v="0"/>
  </r>
  <r>
    <x v="5"/>
    <x v="5"/>
    <n v="13.671488"/>
    <m/>
    <m/>
    <n v="0.85329335785482219"/>
    <n v="0"/>
    <x v="0"/>
  </r>
  <r>
    <x v="0"/>
    <x v="0"/>
    <m/>
    <n v="29934"/>
    <n v="80.386948000000004"/>
    <n v="0.84635397166422977"/>
    <n v="68.035812709765921"/>
    <x v="1"/>
  </r>
  <r>
    <x v="0"/>
    <x v="1"/>
    <m/>
    <n v="39589"/>
    <n v="464.19363299999998"/>
    <n v="0.84635397166422977"/>
    <n v="392.87212491079788"/>
    <x v="1"/>
  </r>
  <r>
    <x v="0"/>
    <x v="2"/>
    <m/>
    <n v="87640"/>
    <n v="542.907737"/>
    <n v="0.84635397166422977"/>
    <n v="459.49211945718912"/>
    <x v="1"/>
  </r>
  <r>
    <x v="0"/>
    <x v="3"/>
    <m/>
    <n v="54977"/>
    <n v="736.40508299999999"/>
    <n v="0.84635397166422977"/>
    <n v="623.25936675077673"/>
    <x v="1"/>
  </r>
  <r>
    <x v="0"/>
    <x v="4"/>
    <m/>
    <n v="18866"/>
    <n v="146.35643400000001"/>
    <n v="0.84635397166422977"/>
    <n v="123.86934919451372"/>
    <x v="1"/>
  </r>
  <r>
    <x v="0"/>
    <x v="5"/>
    <m/>
    <n v="934"/>
    <n v="52.681128999999999"/>
    <n v="0.84635397166422977"/>
    <n v="44.586882760905631"/>
    <x v="1"/>
  </r>
  <r>
    <x v="1"/>
    <x v="0"/>
    <m/>
    <n v="26350"/>
    <n v="106.25785999999999"/>
    <n v="0.84635397166422977"/>
    <n v="89.931761831541692"/>
    <x v="1"/>
  </r>
  <r>
    <x v="1"/>
    <x v="1"/>
    <m/>
    <n v="38775"/>
    <n v="502.86550799999998"/>
    <n v="0.84635397166422977"/>
    <n v="425.6022199087505"/>
    <x v="1"/>
  </r>
  <r>
    <x v="1"/>
    <x v="2"/>
    <m/>
    <n v="176151"/>
    <n v="1078.2978390000001"/>
    <n v="0.84635397166422977"/>
    <n v="912.62165867460624"/>
    <x v="1"/>
  </r>
  <r>
    <x v="1"/>
    <x v="3"/>
    <m/>
    <n v="35279"/>
    <n v="435.26729499999999"/>
    <n v="0.84635397166422977"/>
    <n v="368.39020385879593"/>
    <x v="1"/>
  </r>
  <r>
    <x v="1"/>
    <x v="4"/>
    <m/>
    <n v="37295"/>
    <n v="197.962977"/>
    <n v="0.84635397166422977"/>
    <n v="167.54675182642455"/>
    <x v="1"/>
  </r>
  <r>
    <x v="1"/>
    <x v="5"/>
    <m/>
    <n v="2593"/>
    <n v="120.972538"/>
    <n v="0.84635397166422977"/>
    <n v="102.38558799860196"/>
    <x v="1"/>
  </r>
  <r>
    <x v="2"/>
    <x v="0"/>
    <m/>
    <n v="44442"/>
    <n v="191.32343299999999"/>
    <n v="0.84635397166422977"/>
    <n v="161.92734739198517"/>
    <x v="1"/>
  </r>
  <r>
    <x v="2"/>
    <x v="1"/>
    <m/>
    <n v="51470"/>
    <n v="615.13740700000005"/>
    <n v="0.84635397166422977"/>
    <n v="520.62398753368586"/>
    <x v="1"/>
  </r>
  <r>
    <x v="2"/>
    <x v="2"/>
    <m/>
    <n v="205191"/>
    <n v="1306.0567550000001"/>
    <n v="0.84635397166422977"/>
    <n v="1105.386321813146"/>
    <x v="1"/>
  </r>
  <r>
    <x v="2"/>
    <x v="3"/>
    <m/>
    <n v="46519"/>
    <n v="517.33056999999997"/>
    <n v="0.84635397166422977"/>
    <n v="437.84478258281979"/>
    <x v="1"/>
  </r>
  <r>
    <x v="2"/>
    <x v="4"/>
    <m/>
    <n v="37477"/>
    <n v="183.52008499999999"/>
    <n v="0.84635397166422977"/>
    <n v="155.32295281990704"/>
    <x v="1"/>
  </r>
  <r>
    <x v="2"/>
    <x v="5"/>
    <m/>
    <n v="2730"/>
    <n v="114.900003"/>
    <n v="0.84635397166422977"/>
    <n v="97.246073883281909"/>
    <x v="1"/>
  </r>
  <r>
    <x v="3"/>
    <x v="0"/>
    <m/>
    <n v="31663"/>
    <n v="154.147279"/>
    <n v="0.84635397166422977"/>
    <n v="130.46316180288412"/>
    <x v="1"/>
  </r>
  <r>
    <x v="3"/>
    <x v="1"/>
    <m/>
    <n v="56702"/>
    <n v="625.71931500000005"/>
    <n v="0.84635397166422977"/>
    <n v="529.58002739727135"/>
    <x v="1"/>
  </r>
  <r>
    <x v="3"/>
    <x v="2"/>
    <m/>
    <n v="216814"/>
    <n v="1419.4399330000001"/>
    <n v="0.84635397166422977"/>
    <n v="1201.3486248333584"/>
    <x v="1"/>
  </r>
  <r>
    <x v="3"/>
    <x v="3"/>
    <m/>
    <n v="59227"/>
    <n v="671.35980700000005"/>
    <n v="0.84635397166422977"/>
    <n v="568.2080390701808"/>
    <x v="1"/>
  </r>
  <r>
    <x v="3"/>
    <x v="4"/>
    <m/>
    <n v="38917"/>
    <n v="237.183492"/>
    <n v="0.84635397166422977"/>
    <n v="200.74119046739108"/>
    <x v="1"/>
  </r>
  <r>
    <x v="3"/>
    <x v="5"/>
    <m/>
    <n v="3476"/>
    <n v="152.16850400000001"/>
    <n v="0.84635397166422977"/>
    <n v="128.78841772260424"/>
    <x v="1"/>
  </r>
  <r>
    <x v="4"/>
    <x v="0"/>
    <m/>
    <n v="15543"/>
    <n v="75.881546"/>
    <n v="0.84635397166422977"/>
    <n v="64.222647833121954"/>
    <x v="1"/>
  </r>
  <r>
    <x v="4"/>
    <x v="1"/>
    <m/>
    <n v="28818"/>
    <n v="336.13879100000003"/>
    <n v="0.84635397166422977"/>
    <n v="284.49240079326245"/>
    <x v="1"/>
  </r>
  <r>
    <x v="4"/>
    <x v="2"/>
    <m/>
    <n v="130109"/>
    <n v="1101.2363359999999"/>
    <n v="0.84635397166422977"/>
    <n v="932.0357467145642"/>
    <x v="1"/>
  </r>
  <r>
    <x v="4"/>
    <x v="3"/>
    <m/>
    <n v="38806"/>
    <n v="563.23927400000002"/>
    <n v="0.84635397166422977"/>
    <n v="476.69979654717736"/>
    <x v="1"/>
  </r>
  <r>
    <x v="4"/>
    <x v="4"/>
    <m/>
    <n v="17863"/>
    <n v="104.93256599999999"/>
    <n v="0.84635397166422977"/>
    <n v="88.810093991018917"/>
    <x v="1"/>
  </r>
  <r>
    <x v="4"/>
    <x v="5"/>
    <m/>
    <n v="2825"/>
    <n v="143.612245"/>
    <n v="0.84635397166422977"/>
    <n v="121.54679393536642"/>
    <x v="1"/>
  </r>
  <r>
    <x v="5"/>
    <x v="0"/>
    <n v="434.85399999999998"/>
    <m/>
    <m/>
    <n v="0.84635397166422977"/>
    <n v="0"/>
    <x v="1"/>
  </r>
  <r>
    <x v="5"/>
    <x v="1"/>
    <n v="2477.098"/>
    <m/>
    <m/>
    <n v="0.84635397166422977"/>
    <n v="0"/>
    <x v="1"/>
  </r>
  <r>
    <x v="5"/>
    <x v="2"/>
    <n v="5012.9709999999995"/>
    <m/>
    <m/>
    <n v="0.84635397166422977"/>
    <n v="0"/>
    <x v="1"/>
  </r>
  <r>
    <x v="5"/>
    <x v="3"/>
    <n v="2384.27"/>
    <m/>
    <m/>
    <n v="0.84635397166422977"/>
    <n v="0"/>
    <x v="1"/>
  </r>
  <r>
    <x v="5"/>
    <x v="4"/>
    <n v="635.70600000000002"/>
    <m/>
    <m/>
    <n v="0.84635397166422977"/>
    <n v="0"/>
    <x v="1"/>
  </r>
  <r>
    <x v="5"/>
    <x v="5"/>
    <n v="618.72299999999996"/>
    <m/>
    <m/>
    <n v="0.84635397166422977"/>
    <n v="0"/>
    <x v="1"/>
  </r>
  <r>
    <x v="0"/>
    <x v="0"/>
    <m/>
    <n v="35239"/>
    <n v="64.215524000000002"/>
    <n v="0.96129195332521178"/>
    <n v="61.729866499762018"/>
    <x v="2"/>
  </r>
  <r>
    <x v="0"/>
    <x v="1"/>
    <m/>
    <n v="25999"/>
    <n v="277.61527699999999"/>
    <n v="0.96129195332521178"/>
    <n v="266.86933190024973"/>
    <x v="2"/>
  </r>
  <r>
    <x v="0"/>
    <x v="2"/>
    <m/>
    <n v="19205"/>
    <n v="71.758996999999994"/>
    <n v="0.96129195332521178"/>
    <n v="68.981346394788005"/>
    <x v="2"/>
  </r>
  <r>
    <x v="0"/>
    <x v="3"/>
    <m/>
    <n v="14032"/>
    <n v="113.629589"/>
    <n v="0.96129195332521178"/>
    <n v="109.23120956535099"/>
    <x v="2"/>
  </r>
  <r>
    <x v="0"/>
    <x v="4"/>
    <m/>
    <n v="35970"/>
    <n v="123.97014900000001"/>
    <n v="0.96129195332521178"/>
    <n v="119.17150668622756"/>
    <x v="2"/>
  </r>
  <r>
    <x v="0"/>
    <x v="5"/>
    <m/>
    <n v="8841"/>
    <n v="185.793465"/>
    <n v="0.96129195332521178"/>
    <n v="178.60176288490936"/>
    <x v="2"/>
  </r>
  <r>
    <x v="1"/>
    <x v="0"/>
    <m/>
    <n v="37025"/>
    <n v="81.868407000000005"/>
    <n v="0.96129195332521178"/>
    <n v="78.699440880653441"/>
    <x v="2"/>
  </r>
  <r>
    <x v="1"/>
    <x v="1"/>
    <m/>
    <n v="14753"/>
    <n v="191.60625999999999"/>
    <n v="0.96129195332521178"/>
    <n v="184.18955594473837"/>
    <x v="2"/>
  </r>
  <r>
    <x v="1"/>
    <x v="2"/>
    <m/>
    <n v="18349"/>
    <n v="71.080620999999994"/>
    <n v="0.96129195332521178"/>
    <n v="68.329229004659055"/>
    <x v="2"/>
  </r>
  <r>
    <x v="1"/>
    <x v="3"/>
    <m/>
    <n v="20005"/>
    <n v="171.99505600000001"/>
    <n v="0.96129195332521178"/>
    <n v="165.33746334451919"/>
    <x v="2"/>
  </r>
  <r>
    <x v="1"/>
    <x v="4"/>
    <m/>
    <n v="27996"/>
    <n v="141.14246199999999"/>
    <n v="0.96129195332521178"/>
    <n v="135.67911299310947"/>
    <x v="2"/>
  </r>
  <r>
    <x v="1"/>
    <x v="5"/>
    <m/>
    <n v="10552"/>
    <n v="359.08616999999998"/>
    <n v="0.96129195332521178"/>
    <n v="345.18664577136906"/>
    <x v="2"/>
  </r>
  <r>
    <x v="2"/>
    <x v="0"/>
    <m/>
    <n v="86369"/>
    <n v="138.42957899999999"/>
    <n v="0.96129195332521178"/>
    <n v="133.07124039489671"/>
    <x v="2"/>
  </r>
  <r>
    <x v="2"/>
    <x v="1"/>
    <m/>
    <n v="17975"/>
    <n v="263.94843800000001"/>
    <n v="0.96129195332521178"/>
    <n v="253.73150954215856"/>
    <x v="2"/>
  </r>
  <r>
    <x v="2"/>
    <x v="2"/>
    <m/>
    <n v="22767"/>
    <n v="88.540351999999999"/>
    <n v="0.96129195332521178"/>
    <n v="85.113127922181818"/>
    <x v="2"/>
  </r>
  <r>
    <x v="2"/>
    <x v="3"/>
    <m/>
    <n v="17427"/>
    <n v="169.32022499999999"/>
    <n v="0.96129195332521178"/>
    <n v="162.76616982771435"/>
    <x v="2"/>
  </r>
  <r>
    <x v="2"/>
    <x v="4"/>
    <m/>
    <n v="19544"/>
    <n v="122.271731"/>
    <n v="0.96129195332521178"/>
    <n v="117.53883112944486"/>
    <x v="2"/>
  </r>
  <r>
    <x v="2"/>
    <x v="5"/>
    <m/>
    <n v="15749"/>
    <n v="630.63481000000002"/>
    <n v="0.96129195332521178"/>
    <n v="606.22416833977377"/>
    <x v="2"/>
  </r>
  <r>
    <x v="3"/>
    <x v="0"/>
    <m/>
    <n v="44269"/>
    <n v="54.054834"/>
    <n v="0.96129195332521178"/>
    <n v="51.962476962530069"/>
    <x v="2"/>
  </r>
  <r>
    <x v="3"/>
    <x v="1"/>
    <m/>
    <n v="20225"/>
    <n v="270.75941399999999"/>
    <n v="0.96129195332521178"/>
    <n v="260.27884596524967"/>
    <x v="2"/>
  </r>
  <r>
    <x v="3"/>
    <x v="2"/>
    <m/>
    <n v="25336"/>
    <n v="112.321995"/>
    <n v="0.96129195332521178"/>
    <n v="107.97422997493467"/>
    <x v="2"/>
  </r>
  <r>
    <x v="3"/>
    <x v="3"/>
    <m/>
    <n v="32611"/>
    <n v="239.24616700000001"/>
    <n v="0.96129195332521178"/>
    <n v="229.98541520099982"/>
    <x v="2"/>
  </r>
  <r>
    <x v="3"/>
    <x v="4"/>
    <m/>
    <n v="102314"/>
    <n v="207.04374100000001"/>
    <n v="0.96129195332521178"/>
    <n v="199.02948220964925"/>
    <x v="2"/>
  </r>
  <r>
    <x v="3"/>
    <x v="5"/>
    <m/>
    <n v="16875"/>
    <n v="513.09127799999999"/>
    <n v="0.96129195332521178"/>
    <n v="493.23051686274925"/>
    <x v="2"/>
  </r>
  <r>
    <x v="4"/>
    <x v="0"/>
    <m/>
    <n v="138894"/>
    <n v="173.877093"/>
    <n v="0.96129195332521178"/>
    <n v="167.1466503684795"/>
    <x v="2"/>
  </r>
  <r>
    <x v="4"/>
    <x v="1"/>
    <m/>
    <n v="16738"/>
    <n v="207.07515799999999"/>
    <n v="0.96129195332521178"/>
    <n v="199.05968311894685"/>
    <x v="2"/>
  </r>
  <r>
    <x v="4"/>
    <x v="2"/>
    <m/>
    <n v="90543"/>
    <n v="198.94920400000001"/>
    <n v="0.96129195332521178"/>
    <n v="191.24826892565605"/>
    <x v="2"/>
  </r>
  <r>
    <x v="4"/>
    <x v="3"/>
    <m/>
    <n v="16998"/>
    <n v="150.38804500000001"/>
    <n v="0.96129195332521178"/>
    <n v="144.56681753480984"/>
    <x v="2"/>
  </r>
  <r>
    <x v="4"/>
    <x v="4"/>
    <m/>
    <n v="17995"/>
    <n v="98.990740000000002"/>
    <n v="0.96129195332521178"/>
    <n v="95.15900181570818"/>
    <x v="2"/>
  </r>
  <r>
    <x v="4"/>
    <x v="5"/>
    <m/>
    <n v="13994"/>
    <n v="425.220415"/>
    <n v="0.96129195332521178"/>
    <n v="408.7609633291072"/>
    <x v="2"/>
  </r>
  <r>
    <x v="5"/>
    <x v="0"/>
    <n v="439.17188900000002"/>
    <m/>
    <m/>
    <n v="0.96129195332521178"/>
    <n v="0"/>
    <x v="2"/>
  </r>
  <r>
    <x v="5"/>
    <x v="1"/>
    <n v="1263.4613019999999"/>
    <m/>
    <m/>
    <n v="0.96129195332521178"/>
    <n v="0"/>
    <x v="2"/>
  </r>
  <r>
    <x v="5"/>
    <x v="2"/>
    <n v="515.03770099999997"/>
    <m/>
    <m/>
    <n v="0.96129195332521178"/>
    <n v="0"/>
    <x v="2"/>
  </r>
  <r>
    <x v="5"/>
    <x v="3"/>
    <n v="692.15123200000005"/>
    <m/>
    <m/>
    <n v="0.96129195332521178"/>
    <n v="0"/>
    <x v="2"/>
  </r>
  <r>
    <x v="5"/>
    <x v="4"/>
    <n v="2254.3912799999998"/>
    <m/>
    <m/>
    <n v="0.96129195332521178"/>
    <n v="0"/>
    <x v="2"/>
  </r>
  <r>
    <x v="5"/>
    <x v="5"/>
    <n v="1795.786597"/>
    <m/>
    <m/>
    <n v="0.96129195332521178"/>
    <n v="0"/>
    <x v="2"/>
  </r>
  <r>
    <x v="0"/>
    <x v="0"/>
    <m/>
    <n v="8981"/>
    <n v="25.816041999999999"/>
    <n v="0.89025287385824148"/>
    <n v="22.982805582145062"/>
    <x v="3"/>
  </r>
  <r>
    <x v="0"/>
    <x v="1"/>
    <m/>
    <n v="16564"/>
    <n v="172.01905400000001"/>
    <n v="0.89025287385824148"/>
    <n v="153.14045718187603"/>
    <x v="3"/>
  </r>
  <r>
    <x v="0"/>
    <x v="2"/>
    <m/>
    <n v="1417"/>
    <n v="5.7832739999999996"/>
    <n v="0.89025287385824148"/>
    <n v="5.1485762988096475"/>
    <x v="3"/>
  </r>
  <r>
    <x v="0"/>
    <x v="3"/>
    <m/>
    <n v="1325"/>
    <n v="8.4140949999999997"/>
    <n v="0.89025287385824148"/>
    <n v="7.4906722546662596"/>
    <x v="3"/>
  </r>
  <r>
    <x v="0"/>
    <x v="4"/>
    <m/>
    <n v="1472"/>
    <n v="3.5265710000000001"/>
    <n v="0.89025287385824148"/>
    <n v="3.1395399676151325"/>
    <x v="3"/>
  </r>
  <r>
    <x v="0"/>
    <x v="5"/>
    <m/>
    <n v="242"/>
    <n v="4.7555540000000001"/>
    <n v="0.89025287385824148"/>
    <n v="4.2336456152880562"/>
    <x v="3"/>
  </r>
  <r>
    <x v="1"/>
    <x v="0"/>
    <m/>
    <n v="7585"/>
    <n v="30.779637999999998"/>
    <n v="0.89025287385824148"/>
    <n v="27.401661185816334"/>
    <x v="3"/>
  </r>
  <r>
    <x v="1"/>
    <x v="1"/>
    <m/>
    <n v="8514"/>
    <n v="61.963379000000003"/>
    <n v="0.89025287385824148"/>
    <n v="55.163076228717415"/>
    <x v="3"/>
  </r>
  <r>
    <x v="1"/>
    <x v="2"/>
    <m/>
    <n v="16746"/>
    <n v="55.674168000000002"/>
    <n v="0.89025287385824148"/>
    <n v="49.564088061666546"/>
    <x v="3"/>
  </r>
  <r>
    <x v="1"/>
    <x v="3"/>
    <m/>
    <n v="435"/>
    <n v="3.900792"/>
    <n v="0.89025287385824148"/>
    <n v="3.4726912883232375"/>
    <x v="3"/>
  </r>
  <r>
    <x v="1"/>
    <x v="4"/>
    <m/>
    <n v="1311"/>
    <n v="8.6274440000000006"/>
    <n v="0.89025287385824148"/>
    <n v="7.6806068150510427"/>
    <x v="3"/>
  </r>
  <r>
    <x v="1"/>
    <x v="5"/>
    <m/>
    <n v="2140"/>
    <n v="24.493500000000001"/>
    <n v="0.89025287385824148"/>
    <n v="21.805408765846838"/>
    <x v="3"/>
  </r>
  <r>
    <x v="2"/>
    <x v="0"/>
    <m/>
    <n v="24712"/>
    <n v="55.122695999999998"/>
    <n v="0.89025287385824148"/>
    <n v="49.073138528814191"/>
    <x v="3"/>
  </r>
  <r>
    <x v="2"/>
    <x v="1"/>
    <m/>
    <n v="18313"/>
    <n v="136.346856"/>
    <n v="0.89025287385824148"/>
    <n v="121.38318039553582"/>
    <x v="3"/>
  </r>
  <r>
    <x v="2"/>
    <x v="2"/>
    <m/>
    <n v="25670"/>
    <n v="49.513257000000003"/>
    <n v="0.89025287385824148"/>
    <n v="44.079319338331693"/>
    <x v="3"/>
  </r>
  <r>
    <x v="2"/>
    <x v="3"/>
    <m/>
    <n v="1850"/>
    <n v="17.186805"/>
    <n v="0.89025287385824148"/>
    <n v="15.300602543691193"/>
    <x v="3"/>
  </r>
  <r>
    <x v="2"/>
    <x v="4"/>
    <m/>
    <n v="223"/>
    <n v="2.4430399999999999"/>
    <n v="0.89025287385824148"/>
    <n v="2.1749233809506383"/>
    <x v="3"/>
  </r>
  <r>
    <x v="2"/>
    <x v="5"/>
    <m/>
    <n v="1142"/>
    <n v="25.499479000000001"/>
    <n v="0.89025287385824148"/>
    <n v="22.70098446163788"/>
    <x v="3"/>
  </r>
  <r>
    <x v="3"/>
    <x v="0"/>
    <m/>
    <n v="11022"/>
    <n v="22.606444"/>
    <n v="0.89025287385824148"/>
    <n v="20.125451738715398"/>
    <x v="3"/>
  </r>
  <r>
    <x v="3"/>
    <x v="1"/>
    <m/>
    <n v="13894"/>
    <n v="90.254389000000003"/>
    <n v="0.89025287385824148"/>
    <n v="80.349229185569655"/>
    <x v="3"/>
  </r>
  <r>
    <x v="3"/>
    <x v="2"/>
    <m/>
    <n v="25801"/>
    <n v="59.387687999999997"/>
    <n v="0.89025287385824148"/>
    <n v="52.870059913796595"/>
    <x v="3"/>
  </r>
  <r>
    <x v="3"/>
    <x v="3"/>
    <m/>
    <n v="4550"/>
    <n v="16.678875999999999"/>
    <n v="0.89025287385824148"/>
    <n v="14.84841729172525"/>
    <x v="3"/>
  </r>
  <r>
    <x v="3"/>
    <x v="4"/>
    <m/>
    <n v="1608"/>
    <n v="12.105573"/>
    <n v="0.89025287385824148"/>
    <n v="10.777021152950734"/>
    <x v="3"/>
  </r>
  <r>
    <x v="3"/>
    <x v="5"/>
    <m/>
    <n v="1824"/>
    <n v="22.773612"/>
    <n v="0.89025287385824148"/>
    <n v="20.274273531132536"/>
    <x v="3"/>
  </r>
  <r>
    <x v="4"/>
    <x v="0"/>
    <m/>
    <n v="11516"/>
    <n v="35.904505"/>
    <n v="0.89025287385824148"/>
    <n v="31.9640887607076"/>
    <x v="3"/>
  </r>
  <r>
    <x v="4"/>
    <x v="1"/>
    <m/>
    <n v="22816"/>
    <n v="219.31229200000001"/>
    <n v="0.89025287385824148"/>
    <n v="195.24339822543783"/>
    <x v="3"/>
  </r>
  <r>
    <x v="4"/>
    <x v="2"/>
    <m/>
    <n v="17161"/>
    <n v="95.882384999999999"/>
    <n v="0.89025287385824148"/>
    <n v="85.359568798632338"/>
    <x v="3"/>
  </r>
  <r>
    <x v="4"/>
    <x v="3"/>
    <m/>
    <n v="6236"/>
    <n v="49.620016999999997"/>
    <n v="0.89025287385824148"/>
    <n v="44.174362735144797"/>
    <x v="3"/>
  </r>
  <r>
    <x v="4"/>
    <x v="4"/>
    <m/>
    <n v="294"/>
    <n v="6.0190539999999997"/>
    <n v="0.89025287385824148"/>
    <n v="5.3584801214079434"/>
    <x v="3"/>
  </r>
  <r>
    <x v="4"/>
    <x v="5"/>
    <m/>
    <n v="2713"/>
    <n v="36.971947999999998"/>
    <n v="0.89025287385824148"/>
    <n v="32.914382959137463"/>
    <x v="3"/>
  </r>
  <r>
    <x v="5"/>
    <x v="0"/>
    <n v="239.24822"/>
    <m/>
    <m/>
    <n v="0.89025287385824148"/>
    <n v="0"/>
    <x v="3"/>
  </r>
  <r>
    <x v="5"/>
    <x v="1"/>
    <n v="361.61048099999999"/>
    <m/>
    <m/>
    <n v="0.89025287385824148"/>
    <n v="0"/>
    <x v="3"/>
  </r>
  <r>
    <x v="5"/>
    <x v="2"/>
    <n v="318.74595099999999"/>
    <m/>
    <m/>
    <n v="0.89025287385824148"/>
    <n v="0"/>
    <x v="3"/>
  </r>
  <r>
    <x v="5"/>
    <x v="3"/>
    <n v="113.853889"/>
    <m/>
    <m/>
    <n v="0.89025287385824148"/>
    <n v="0"/>
    <x v="3"/>
  </r>
  <r>
    <x v="5"/>
    <x v="4"/>
    <n v="9.3772739999999999"/>
    <m/>
    <m/>
    <n v="0.89025287385824148"/>
    <n v="0"/>
    <x v="3"/>
  </r>
  <r>
    <x v="5"/>
    <x v="5"/>
    <n v="230.407196"/>
    <m/>
    <m/>
    <n v="0.89025287385824148"/>
    <n v="0"/>
    <x v="3"/>
  </r>
  <r>
    <x v="0"/>
    <x v="0"/>
    <m/>
    <n v="22414"/>
    <n v="85.191322"/>
    <n v="0.84503459222152377"/>
    <n v="71.989614047082526"/>
    <x v="4"/>
  </r>
  <r>
    <x v="0"/>
    <x v="1"/>
    <m/>
    <n v="97954"/>
    <n v="744.88480200000004"/>
    <n v="0.84503459222152377"/>
    <n v="629.45342491008046"/>
    <x v="4"/>
  </r>
  <r>
    <x v="0"/>
    <x v="2"/>
    <m/>
    <n v="65810"/>
    <n v="257.25773400000003"/>
    <n v="0.84503459222152377"/>
    <n v="217.39168434652325"/>
    <x v="4"/>
  </r>
  <r>
    <x v="0"/>
    <x v="3"/>
    <m/>
    <n v="6323"/>
    <n v="36.601452000000002"/>
    <n v="0.84503459222152377"/>
    <n v="30.929493065535677"/>
    <x v="4"/>
  </r>
  <r>
    <x v="0"/>
    <x v="4"/>
    <m/>
    <n v="4953"/>
    <n v="20.277460000000001"/>
    <n v="0.84503459222152377"/>
    <n v="17.13515514238826"/>
    <x v="4"/>
  </r>
  <r>
    <x v="0"/>
    <x v="5"/>
    <m/>
    <n v="602"/>
    <n v="12.162528999999999"/>
    <n v="0.84503459222152377"/>
    <n v="10.277757733897456"/>
    <x v="4"/>
  </r>
  <r>
    <x v="1"/>
    <x v="0"/>
    <m/>
    <n v="45972"/>
    <n v="189.45673300000001"/>
    <n v="0.84503459222152377"/>
    <n v="160.09749311427711"/>
    <x v="4"/>
  </r>
  <r>
    <x v="1"/>
    <x v="1"/>
    <m/>
    <n v="183546"/>
    <n v="1403.343063"/>
    <n v="0.84503459222152377"/>
    <n v="1185.8734329891092"/>
    <x v="4"/>
  </r>
  <r>
    <x v="1"/>
    <x v="2"/>
    <m/>
    <n v="81651"/>
    <n v="453.435946"/>
    <n v="0.84503459222152377"/>
    <n v="383.16905972669088"/>
    <x v="4"/>
  </r>
  <r>
    <x v="1"/>
    <x v="3"/>
    <m/>
    <n v="3328"/>
    <n v="43.523814000000002"/>
    <n v="0.84503459222152377"/>
    <n v="36.77912841541545"/>
    <x v="4"/>
  </r>
  <r>
    <x v="1"/>
    <x v="4"/>
    <m/>
    <n v="2363"/>
    <n v="10.583372000000001"/>
    <n v="0.84503459222152377"/>
    <n v="8.9433154423486929"/>
    <x v="4"/>
  </r>
  <r>
    <x v="1"/>
    <x v="5"/>
    <m/>
    <n v="35319"/>
    <n v="343.96766100000002"/>
    <n v="0.84503459222152377"/>
    <n v="290.66457215052634"/>
    <x v="4"/>
  </r>
  <r>
    <x v="2"/>
    <x v="0"/>
    <m/>
    <n v="70498"/>
    <n v="175.394361"/>
    <n v="0.84503459222152377"/>
    <n v="148.21430232558973"/>
    <x v="4"/>
  </r>
  <r>
    <x v="2"/>
    <x v="1"/>
    <m/>
    <n v="178295"/>
    <n v="1673.97461"/>
    <n v="0.84503459222152377"/>
    <n v="1414.5664519505342"/>
    <x v="4"/>
  </r>
  <r>
    <x v="2"/>
    <x v="2"/>
    <m/>
    <n v="139787"/>
    <n v="548.41979800000001"/>
    <n v="0.84503459222152377"/>
    <n v="463.43370036914047"/>
    <x v="4"/>
  </r>
  <r>
    <x v="2"/>
    <x v="3"/>
    <m/>
    <n v="25822"/>
    <n v="122.06609"/>
    <n v="0.84503459222152377"/>
    <n v="103.15006858722582"/>
    <x v="4"/>
  </r>
  <r>
    <x v="2"/>
    <x v="4"/>
    <m/>
    <n v="16051"/>
    <n v="53.908707"/>
    <n v="0.84503459222152377"/>
    <n v="45.554722236934602"/>
    <x v="4"/>
  </r>
  <r>
    <x v="2"/>
    <x v="5"/>
    <m/>
    <n v="44025"/>
    <n v="543.52952500000004"/>
    <n v="0.84503459222152377"/>
    <n v="459.30125051873353"/>
    <x v="4"/>
  </r>
  <r>
    <x v="3"/>
    <x v="0"/>
    <m/>
    <n v="58346"/>
    <n v="291.564774"/>
    <n v="0.84503459222152377"/>
    <n v="246.38231990325073"/>
    <x v="4"/>
  </r>
  <r>
    <x v="3"/>
    <x v="1"/>
    <m/>
    <n v="296927"/>
    <n v="2206.6136099999999"/>
    <n v="0.84503459222152377"/>
    <n v="1864.6648321168143"/>
    <x v="4"/>
  </r>
  <r>
    <x v="3"/>
    <x v="2"/>
    <m/>
    <n v="157454"/>
    <n v="659.24171000000001"/>
    <n v="0.84503459222152377"/>
    <n v="557.08204958527006"/>
    <x v="4"/>
  </r>
  <r>
    <x v="3"/>
    <x v="3"/>
    <m/>
    <n v="18480"/>
    <n v="126.803179"/>
    <n v="0.84503459222152377"/>
    <n v="107.15307265865789"/>
    <x v="4"/>
  </r>
  <r>
    <x v="3"/>
    <x v="4"/>
    <m/>
    <n v="140510"/>
    <n v="447.911205"/>
    <n v="0.84503459222152377"/>
    <n v="378.50046246862632"/>
    <x v="4"/>
  </r>
  <r>
    <x v="3"/>
    <x v="5"/>
    <m/>
    <n v="47069"/>
    <n v="547.821506"/>
    <n v="0.84503459222152377"/>
    <n v="462.92812293289103"/>
    <x v="4"/>
  </r>
  <r>
    <x v="4"/>
    <x v="0"/>
    <m/>
    <n v="41157"/>
    <n v="251.008982"/>
    <n v="0.84503459222152377"/>
    <n v="212.1112727483098"/>
    <x v="4"/>
  </r>
  <r>
    <x v="4"/>
    <x v="1"/>
    <m/>
    <n v="161175"/>
    <n v="1141.1487050000001"/>
    <n v="0.84503459222152377"/>
    <n v="964.31013059379495"/>
    <x v="4"/>
  </r>
  <r>
    <x v="4"/>
    <x v="2"/>
    <m/>
    <n v="143244"/>
    <n v="473.74483500000002"/>
    <n v="0.84503459222152377"/>
    <n v="400.33077346127806"/>
    <x v="4"/>
  </r>
  <r>
    <x v="4"/>
    <x v="3"/>
    <m/>
    <n v="29680"/>
    <n v="134.53082599999999"/>
    <n v="0.84503459222152377"/>
    <n v="113.68320169013477"/>
    <x v="4"/>
  </r>
  <r>
    <x v="4"/>
    <x v="4"/>
    <m/>
    <n v="78220"/>
    <n v="119.71854999999999"/>
    <n v="0.84503459222152377"/>
    <n v="101.1663160806021"/>
    <x v="4"/>
  </r>
  <r>
    <x v="4"/>
    <x v="5"/>
    <m/>
    <n v="7393"/>
    <n v="406.52628900000002"/>
    <n v="0.84503459222152377"/>
    <n v="343.52877685244437"/>
    <x v="4"/>
  </r>
  <r>
    <x v="5"/>
    <x v="0"/>
    <n v="1125.779307"/>
    <m/>
    <m/>
    <n v="0.84503459222152377"/>
    <n v="0"/>
    <x v="4"/>
  </r>
  <r>
    <x v="5"/>
    <x v="1"/>
    <n v="4362.4042259999997"/>
    <m/>
    <m/>
    <n v="0.84503459222152377"/>
    <n v="0"/>
    <x v="4"/>
  </r>
  <r>
    <x v="5"/>
    <x v="2"/>
    <n v="2169.2974690000001"/>
    <m/>
    <m/>
    <n v="0.84503459222152377"/>
    <n v="0"/>
    <x v="4"/>
  </r>
  <r>
    <x v="5"/>
    <x v="3"/>
    <n v="448.41336999999999"/>
    <m/>
    <m/>
    <n v="0.84503459222152377"/>
    <n v="0"/>
    <x v="4"/>
  </r>
  <r>
    <x v="5"/>
    <x v="4"/>
    <n v="282.03141599999998"/>
    <m/>
    <m/>
    <n v="0.84503459222152377"/>
    <n v="0"/>
    <x v="4"/>
  </r>
  <r>
    <x v="5"/>
    <x v="5"/>
    <n v="1425.792363"/>
    <m/>
    <m/>
    <n v="0.84503459222152377"/>
    <n v="0"/>
    <x v="4"/>
  </r>
  <r>
    <x v="0"/>
    <x v="0"/>
    <m/>
    <n v="9228"/>
    <n v="34.768268999999997"/>
    <n v="0.60774024680549144"/>
    <n v="21.130076383059716"/>
    <x v="5"/>
  </r>
  <r>
    <x v="0"/>
    <x v="1"/>
    <m/>
    <n v="19553"/>
    <n v="269.461007"/>
    <n v="0.60774024680549144"/>
    <n v="163.76229889863626"/>
    <x v="5"/>
  </r>
  <r>
    <x v="0"/>
    <x v="2"/>
    <m/>
    <n v="6698"/>
    <n v="41.536948000000002"/>
    <n v="0.60774024680549144"/>
    <n v="25.243675029066864"/>
    <x v="5"/>
  </r>
  <r>
    <x v="0"/>
    <x v="3"/>
    <m/>
    <n v="3075"/>
    <n v="43.675846"/>
    <n v="0.60774024680549144"/>
    <n v="26.543569427478637"/>
    <x v="5"/>
  </r>
  <r>
    <x v="0"/>
    <x v="4"/>
    <m/>
    <n v="1074"/>
    <n v="8.6357710000000001"/>
    <n v="0.60774024680549144"/>
    <n v="5.2483055988957057"/>
    <x v="5"/>
  </r>
  <r>
    <x v="0"/>
    <x v="5"/>
    <m/>
    <n v="1872"/>
    <n v="97.228627000000003"/>
    <n v="0.60774024680549144"/>
    <n v="59.089749769539068"/>
    <x v="5"/>
  </r>
  <r>
    <x v="1"/>
    <x v="0"/>
    <m/>
    <n v="22042"/>
    <n v="91.393586999999997"/>
    <n v="0.60774024680549144"/>
    <n v="55.543561119819152"/>
    <x v="5"/>
  </r>
  <r>
    <x v="1"/>
    <x v="1"/>
    <m/>
    <n v="5283"/>
    <n v="90.043871999999993"/>
    <n v="0.60774024680549144"/>
    <n v="54.723284992602075"/>
    <x v="5"/>
  </r>
  <r>
    <x v="1"/>
    <x v="2"/>
    <m/>
    <n v="5629"/>
    <n v="32.529328"/>
    <n v="0.60774024680549144"/>
    <n v="19.769381827136783"/>
    <x v="5"/>
  </r>
  <r>
    <x v="1"/>
    <x v="3"/>
    <m/>
    <n v="1846"/>
    <n v="26.999174"/>
    <n v="0.60774024680549144"/>
    <n v="16.408484670304407"/>
    <x v="5"/>
  </r>
  <r>
    <x v="1"/>
    <x v="4"/>
    <m/>
    <n v="621"/>
    <n v="4.4164089999999998"/>
    <n v="0.60774024680549144"/>
    <n v="2.6840294956539936"/>
    <x v="5"/>
  </r>
  <r>
    <x v="1"/>
    <x v="5"/>
    <m/>
    <n v="1630"/>
    <n v="76.435699999999997"/>
    <n v="0.60774024680549144"/>
    <n v="46.453051182750499"/>
    <x v="5"/>
  </r>
  <r>
    <x v="2"/>
    <x v="0"/>
    <m/>
    <n v="25688"/>
    <n v="86.355448999999993"/>
    <n v="0.60774024680549144"/>
    <n v="52.481681888259025"/>
    <x v="5"/>
  </r>
  <r>
    <x v="2"/>
    <x v="1"/>
    <m/>
    <n v="13222"/>
    <n v="236.29956200000001"/>
    <n v="0.60774024680549144"/>
    <n v="143.60875412990953"/>
    <x v="5"/>
  </r>
  <r>
    <x v="2"/>
    <x v="2"/>
    <m/>
    <n v="13840"/>
    <n v="90.042242000000002"/>
    <n v="0.60774024680549144"/>
    <n v="54.722294375999788"/>
    <x v="5"/>
  </r>
  <r>
    <x v="2"/>
    <x v="3"/>
    <m/>
    <n v="6724"/>
    <n v="130.93072000000001"/>
    <n v="0.60774024680549144"/>
    <n v="79.571868087220693"/>
    <x v="5"/>
  </r>
  <r>
    <x v="2"/>
    <x v="4"/>
    <m/>
    <n v="1074"/>
    <n v="12.107659999999999"/>
    <n v="0.60774024680549144"/>
    <n v="7.3583122766369762"/>
    <x v="5"/>
  </r>
  <r>
    <x v="2"/>
    <x v="5"/>
    <m/>
    <n v="6173"/>
    <n v="418.85101900000001"/>
    <n v="0.60774024680549144"/>
    <n v="254.55262166179159"/>
    <x v="5"/>
  </r>
  <r>
    <x v="3"/>
    <x v="0"/>
    <m/>
    <n v="25796"/>
    <n v="111.047095"/>
    <n v="0.60774024680549144"/>
    <n v="67.487788922332854"/>
    <x v="5"/>
  </r>
  <r>
    <x v="3"/>
    <x v="1"/>
    <m/>
    <n v="5372"/>
    <n v="94.285946999999993"/>
    <n v="0.60774024680549144"/>
    <n v="57.301364700069477"/>
    <x v="5"/>
  </r>
  <r>
    <x v="3"/>
    <x v="2"/>
    <m/>
    <n v="9430"/>
    <n v="52.753825999999997"/>
    <n v="0.60774024680549144"/>
    <n v="32.060623233173949"/>
    <x v="5"/>
  </r>
  <r>
    <x v="3"/>
    <x v="3"/>
    <m/>
    <n v="3459"/>
    <n v="52.773508999999997"/>
    <n v="0.60774024680549144"/>
    <n v="32.07258538445182"/>
    <x v="5"/>
  </r>
  <r>
    <x v="3"/>
    <x v="4"/>
    <m/>
    <n v="1343"/>
    <n v="10.623974"/>
    <n v="0.60774024680549144"/>
    <n v="6.4566165808151244"/>
    <x v="5"/>
  </r>
  <r>
    <x v="3"/>
    <x v="5"/>
    <m/>
    <n v="2425"/>
    <n v="91.783056000000002"/>
    <n v="0.60774024680549144"/>
    <n v="55.780257106002246"/>
    <x v="5"/>
  </r>
  <r>
    <x v="4"/>
    <x v="0"/>
    <m/>
    <n v="11037"/>
    <n v="35.826391000000001"/>
    <n v="0.60774024680549144"/>
    <n v="21.773139708490039"/>
    <x v="5"/>
  </r>
  <r>
    <x v="4"/>
    <x v="1"/>
    <m/>
    <n v="3908"/>
    <n v="59.280887999999997"/>
    <n v="0.60774024680549144"/>
    <n v="36.027381503968691"/>
    <x v="5"/>
  </r>
  <r>
    <x v="4"/>
    <x v="2"/>
    <m/>
    <n v="8727"/>
    <n v="42.241318999999997"/>
    <n v="0.60774024680549144"/>
    <n v="25.671749634449494"/>
    <x v="5"/>
  </r>
  <r>
    <x v="4"/>
    <x v="3"/>
    <m/>
    <n v="2208"/>
    <n v="40.51164"/>
    <n v="0.60774024680549144"/>
    <n v="24.620554092095219"/>
    <x v="5"/>
  </r>
  <r>
    <x v="4"/>
    <x v="4"/>
    <m/>
    <n v="369"/>
    <n v="3.492057"/>
    <n v="0.60774024680549144"/>
    <n v="2.1222635830388441"/>
    <x v="5"/>
  </r>
  <r>
    <x v="4"/>
    <x v="5"/>
    <m/>
    <n v="823"/>
    <n v="40.413608000000004"/>
    <n v="0.60774024680549144"/>
    <n v="24.560976100220387"/>
    <x v="5"/>
  </r>
  <r>
    <x v="5"/>
    <x v="0"/>
    <n v="167.94884500000001"/>
    <m/>
    <m/>
    <n v="0.60774024680549144"/>
    <n v="0"/>
    <x v="5"/>
  </r>
  <r>
    <x v="5"/>
    <x v="1"/>
    <n v="438.05888599999997"/>
    <m/>
    <m/>
    <n v="0.60774024680549144"/>
    <n v="0"/>
    <x v="5"/>
  </r>
  <r>
    <x v="5"/>
    <x v="2"/>
    <n v="243.807456"/>
    <m/>
    <m/>
    <n v="0.60774024680549144"/>
    <n v="0"/>
    <x v="5"/>
  </r>
  <r>
    <x v="5"/>
    <x v="3"/>
    <n v="114.950033"/>
    <m/>
    <m/>
    <n v="0.60774024680549144"/>
    <n v="0"/>
    <x v="5"/>
  </r>
  <r>
    <x v="5"/>
    <x v="4"/>
    <n v="42.326562000000003"/>
    <m/>
    <m/>
    <n v="0.60774024680549144"/>
    <n v="0"/>
    <x v="5"/>
  </r>
  <r>
    <x v="5"/>
    <x v="5"/>
    <n v="308.90834699999999"/>
    <m/>
    <m/>
    <n v="0.60774024680549144"/>
    <n v="0"/>
    <x v="5"/>
  </r>
  <r>
    <x v="6"/>
    <x v="6"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4_PivotTable" cacheId="0" applyNumberFormats="0" applyBorderFormats="0" applyFontFormats="0" applyPatternFormats="0" applyAlignmentFormats="0" applyWidthHeightFormats="1" dataCaption="값" updatedVersion="5" minRefreshableVersion="3" useAutoFormatting="1" rowGrandTotals="0" colGrandTotals="0" itemPrintTitles="1" createdVersion="6" indent="0" compact="0" compactData="0" multipleFieldFilters="0">
  <location ref="B4:Q50" firstHeaderRow="1" firstDataRow="3" firstDataCol="2"/>
  <pivotFields count="8">
    <pivotField axis="axisCol" compact="0" outline="0" showAll="0">
      <items count="8">
        <item x="5"/>
        <item x="0"/>
        <item x="1"/>
        <item x="2"/>
        <item x="3"/>
        <item x="4"/>
        <item x="6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numFmtId="9" outline="0" showAll="0"/>
    <pivotField dataField="1" compact="0" numFmtId="3" outline="0" showAll="0"/>
    <pivotField axis="axisRow" compact="0" outline="0" showAll="0" sortType="ascending">
      <items count="8">
        <item x="1"/>
        <item x="0"/>
        <item x="4"/>
        <item x="2"/>
        <item x="3"/>
        <item x="5"/>
        <item x="6"/>
        <item t="default"/>
      </items>
    </pivotField>
  </pivotFields>
  <rowFields count="2">
    <field x="7"/>
    <field x="1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 v="6"/>
    </i>
    <i t="default">
      <x v="6"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</colItems>
  <dataFields count="2">
    <dataField name="합계 : P5추정" fld="6" baseField="0" baseItem="0"/>
    <dataField name="합계 : BP" fld="2" baseField="0" baseItem="0"/>
  </dataFields>
  <formats count="15">
    <format dxfId="14">
      <pivotArea outline="0" collapsedLevelsAreSubtotals="1" fieldPosition="0"/>
    </format>
    <format dxfId="13">
      <pivotArea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2">
      <pivotArea outline="0" fieldPosition="0">
        <references count="1">
          <reference field="0" count="4" selected="0">
            <x v="1"/>
            <x v="2"/>
            <x v="3"/>
            <x v="4"/>
          </reference>
        </references>
      </pivotArea>
    </format>
    <format dxfId="11">
      <pivotArea field="-2" type="button" dataOnly="0" labelOnly="1" outline="0" axis="axisCol" fieldPosition="1"/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0" count="1">
            <x v="0"/>
          </reference>
        </references>
      </pivotArea>
    </format>
    <format dxfId="8">
      <pivotArea dataOnly="0" labelOnly="1" outline="0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2">
      <pivotArea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0">
      <pivotArea outline="0" fieldPosition="0">
        <references count="1">
          <reference field="0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6.5" x14ac:dyDescent="0.3"/>
  <sheetData/>
  <phoneticPr fontId="14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pane ySplit="3" topLeftCell="A4" activePane="bottomLeft" state="frozen"/>
      <selection pane="bottomLeft" sqref="A1:XFD1048576"/>
    </sheetView>
  </sheetViews>
  <sheetFormatPr defaultRowHeight="16.5" x14ac:dyDescent="0.3"/>
  <cols>
    <col min="1" max="1" width="12.75" bestFit="1" customWidth="1"/>
    <col min="2" max="2" width="9" bestFit="1" customWidth="1"/>
    <col min="3" max="3" width="17.5" bestFit="1" customWidth="1"/>
    <col min="4" max="4" width="11.125" bestFit="1" customWidth="1"/>
    <col min="5" max="5" width="16.875" bestFit="1" customWidth="1"/>
    <col min="6" max="6" width="18.625" bestFit="1" customWidth="1"/>
    <col min="7" max="8" width="15.25" bestFit="1" customWidth="1"/>
  </cols>
  <sheetData/>
  <phoneticPr fontId="14" type="noConversion"/>
  <pageMargins left="0.7" right="0.7" top="0.75" bottom="0.75" header="0.3" footer="0.3"/>
  <customProperties>
    <customPr name="_pios_id" r:id="rId1"/>
    <customPr name="CofWorksheetTyp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0"/>
  <sheetViews>
    <sheetView showGridLines="0" zoomScaleNormal="100" workbookViewId="0">
      <pane ySplit="2" topLeftCell="A3" activePane="bottomLeft" state="frozen"/>
      <selection pane="bottomLeft" activeCell="H1" sqref="H1:J1"/>
    </sheetView>
  </sheetViews>
  <sheetFormatPr defaultRowHeight="16.5" x14ac:dyDescent="0.3"/>
  <cols>
    <col min="1" max="1" width="12.75" bestFit="1" customWidth="1"/>
    <col min="3" max="3" width="5.125" customWidth="1"/>
    <col min="4" max="4" width="11.125" bestFit="1" customWidth="1"/>
    <col min="5" max="5" width="16.875" bestFit="1" customWidth="1"/>
    <col min="6" max="6" width="18.625" bestFit="1" customWidth="1"/>
    <col min="7" max="7" width="15.25" bestFit="1" customWidth="1"/>
    <col min="8" max="8" width="9" style="36"/>
    <col min="9" max="9" width="9" style="31"/>
    <col min="10" max="10" width="12.5" bestFit="1" customWidth="1"/>
  </cols>
  <sheetData>
    <row r="1" spans="1:10" x14ac:dyDescent="0.3">
      <c r="A1" s="1" t="s">
        <v>0</v>
      </c>
      <c r="B1" s="2" t="s">
        <v>0</v>
      </c>
      <c r="C1" s="3" t="s">
        <v>0</v>
      </c>
      <c r="D1" s="3" t="s">
        <v>0</v>
      </c>
      <c r="E1" s="3" t="s">
        <v>1</v>
      </c>
      <c r="F1" s="3" t="s">
        <v>2</v>
      </c>
      <c r="G1" s="3" t="s">
        <v>3</v>
      </c>
      <c r="H1" s="60"/>
      <c r="I1" s="61"/>
      <c r="J1" s="62"/>
    </row>
    <row r="2" spans="1:10" x14ac:dyDescent="0.3">
      <c r="A2" s="1" t="s">
        <v>4</v>
      </c>
      <c r="B2" s="1" t="s">
        <v>5</v>
      </c>
      <c r="C2" s="3" t="s">
        <v>53</v>
      </c>
      <c r="D2" s="3" t="s">
        <v>54</v>
      </c>
      <c r="E2" s="28" t="s">
        <v>40</v>
      </c>
      <c r="F2" s="3" t="s">
        <v>2</v>
      </c>
      <c r="G2" s="3" t="s">
        <v>3</v>
      </c>
      <c r="H2" s="34" t="s">
        <v>50</v>
      </c>
      <c r="I2" s="33" t="s">
        <v>51</v>
      </c>
      <c r="J2" s="32" t="s">
        <v>52</v>
      </c>
    </row>
    <row r="3" spans="1:10" x14ac:dyDescent="0.3">
      <c r="H3" s="35"/>
      <c r="I3" s="30"/>
    </row>
    <row r="4" spans="1:10" x14ac:dyDescent="0.3">
      <c r="H4" s="35"/>
      <c r="I4" s="30"/>
    </row>
    <row r="5" spans="1:10" x14ac:dyDescent="0.3">
      <c r="H5" s="35"/>
      <c r="I5" s="30"/>
    </row>
    <row r="6" spans="1:10" x14ac:dyDescent="0.3">
      <c r="H6" s="35"/>
      <c r="I6" s="30"/>
    </row>
    <row r="7" spans="1:10" x14ac:dyDescent="0.3">
      <c r="H7" s="35"/>
      <c r="I7" s="30"/>
    </row>
    <row r="8" spans="1:10" x14ac:dyDescent="0.3">
      <c r="H8" s="35"/>
      <c r="I8" s="30"/>
    </row>
    <row r="9" spans="1:10" x14ac:dyDescent="0.3">
      <c r="H9" s="35"/>
      <c r="I9" s="30"/>
    </row>
    <row r="10" spans="1:10" x14ac:dyDescent="0.3">
      <c r="H10" s="35"/>
      <c r="I10" s="30"/>
    </row>
    <row r="11" spans="1:10" x14ac:dyDescent="0.3">
      <c r="H11" s="35"/>
      <c r="I11" s="30"/>
    </row>
    <row r="12" spans="1:10" x14ac:dyDescent="0.3">
      <c r="H12" s="35"/>
      <c r="I12" s="30"/>
    </row>
    <row r="13" spans="1:10" x14ac:dyDescent="0.3">
      <c r="H13" s="35"/>
      <c r="I13" s="30"/>
    </row>
    <row r="14" spans="1:10" x14ac:dyDescent="0.3">
      <c r="H14" s="35"/>
      <c r="I14" s="30"/>
    </row>
    <row r="15" spans="1:10" x14ac:dyDescent="0.3">
      <c r="H15" s="35"/>
      <c r="I15" s="30"/>
    </row>
    <row r="16" spans="1:10" x14ac:dyDescent="0.3">
      <c r="H16" s="35"/>
      <c r="I16" s="30"/>
    </row>
    <row r="17" spans="8:9" x14ac:dyDescent="0.3">
      <c r="H17" s="35"/>
      <c r="I17" s="30"/>
    </row>
    <row r="18" spans="8:9" x14ac:dyDescent="0.3">
      <c r="H18" s="35"/>
      <c r="I18" s="30"/>
    </row>
    <row r="19" spans="8:9" x14ac:dyDescent="0.3">
      <c r="H19" s="35"/>
      <c r="I19" s="30"/>
    </row>
    <row r="20" spans="8:9" x14ac:dyDescent="0.3">
      <c r="H20" s="35"/>
      <c r="I20" s="30"/>
    </row>
    <row r="21" spans="8:9" x14ac:dyDescent="0.3">
      <c r="H21" s="35"/>
      <c r="I21" s="30"/>
    </row>
    <row r="22" spans="8:9" x14ac:dyDescent="0.3">
      <c r="H22" s="35"/>
      <c r="I22" s="30"/>
    </row>
    <row r="23" spans="8:9" x14ac:dyDescent="0.3">
      <c r="H23" s="35"/>
      <c r="I23" s="30"/>
    </row>
    <row r="24" spans="8:9" x14ac:dyDescent="0.3">
      <c r="H24" s="35"/>
      <c r="I24" s="30"/>
    </row>
    <row r="25" spans="8:9" x14ac:dyDescent="0.3">
      <c r="H25" s="35"/>
      <c r="I25" s="30"/>
    </row>
    <row r="26" spans="8:9" x14ac:dyDescent="0.3">
      <c r="H26" s="35"/>
      <c r="I26" s="30"/>
    </row>
    <row r="27" spans="8:9" x14ac:dyDescent="0.3">
      <c r="H27" s="35"/>
      <c r="I27" s="30"/>
    </row>
    <row r="28" spans="8:9" x14ac:dyDescent="0.3">
      <c r="H28" s="35"/>
      <c r="I28" s="30"/>
    </row>
    <row r="29" spans="8:9" x14ac:dyDescent="0.3">
      <c r="H29" s="35"/>
      <c r="I29" s="30"/>
    </row>
    <row r="30" spans="8:9" x14ac:dyDescent="0.3">
      <c r="H30" s="35"/>
      <c r="I30" s="30"/>
    </row>
    <row r="31" spans="8:9" x14ac:dyDescent="0.3">
      <c r="H31" s="35"/>
      <c r="I31" s="30"/>
    </row>
    <row r="32" spans="8:9" x14ac:dyDescent="0.3">
      <c r="H32" s="35"/>
      <c r="I32" s="30"/>
    </row>
    <row r="33" spans="8:9" x14ac:dyDescent="0.3">
      <c r="H33" s="35"/>
      <c r="I33" s="30"/>
    </row>
    <row r="34" spans="8:9" x14ac:dyDescent="0.3">
      <c r="H34" s="35"/>
      <c r="I34" s="30"/>
    </row>
    <row r="35" spans="8:9" x14ac:dyDescent="0.3">
      <c r="H35" s="35"/>
      <c r="I35" s="30"/>
    </row>
    <row r="36" spans="8:9" x14ac:dyDescent="0.3">
      <c r="H36" s="35"/>
      <c r="I36" s="30"/>
    </row>
    <row r="37" spans="8:9" x14ac:dyDescent="0.3">
      <c r="H37" s="35"/>
      <c r="I37" s="30"/>
    </row>
    <row r="38" spans="8:9" x14ac:dyDescent="0.3">
      <c r="H38" s="35"/>
      <c r="I38" s="30"/>
    </row>
    <row r="39" spans="8:9" x14ac:dyDescent="0.3">
      <c r="H39" s="35"/>
      <c r="I39" s="30"/>
    </row>
    <row r="40" spans="8:9" x14ac:dyDescent="0.3">
      <c r="H40" s="35"/>
      <c r="I40" s="30"/>
    </row>
    <row r="41" spans="8:9" x14ac:dyDescent="0.3">
      <c r="H41" s="35"/>
      <c r="I41" s="30"/>
    </row>
    <row r="42" spans="8:9" x14ac:dyDescent="0.3">
      <c r="H42" s="35"/>
      <c r="I42" s="30"/>
    </row>
    <row r="43" spans="8:9" x14ac:dyDescent="0.3">
      <c r="H43" s="35"/>
      <c r="I43" s="30"/>
    </row>
    <row r="44" spans="8:9" x14ac:dyDescent="0.3">
      <c r="H44" s="35"/>
      <c r="I44" s="30"/>
    </row>
    <row r="45" spans="8:9" x14ac:dyDescent="0.3">
      <c r="H45" s="35"/>
      <c r="I45" s="30"/>
    </row>
    <row r="46" spans="8:9" x14ac:dyDescent="0.3">
      <c r="H46" s="35"/>
      <c r="I46" s="30"/>
    </row>
    <row r="47" spans="8:9" x14ac:dyDescent="0.3">
      <c r="H47" s="35"/>
      <c r="I47" s="30"/>
    </row>
    <row r="48" spans="8:9" x14ac:dyDescent="0.3">
      <c r="H48" s="35"/>
      <c r="I48" s="30"/>
    </row>
    <row r="49" spans="8:9" x14ac:dyDescent="0.3">
      <c r="H49" s="35"/>
      <c r="I49" s="30"/>
    </row>
    <row r="50" spans="8:9" x14ac:dyDescent="0.3">
      <c r="H50" s="35"/>
      <c r="I50" s="30"/>
    </row>
    <row r="51" spans="8:9" x14ac:dyDescent="0.3">
      <c r="H51" s="35"/>
      <c r="I51" s="30"/>
    </row>
    <row r="52" spans="8:9" x14ac:dyDescent="0.3">
      <c r="H52" s="35"/>
      <c r="I52" s="30"/>
    </row>
    <row r="53" spans="8:9" x14ac:dyDescent="0.3">
      <c r="H53" s="35"/>
      <c r="I53" s="30"/>
    </row>
    <row r="54" spans="8:9" x14ac:dyDescent="0.3">
      <c r="H54" s="35"/>
      <c r="I54" s="30"/>
    </row>
    <row r="55" spans="8:9" x14ac:dyDescent="0.3">
      <c r="H55" s="35"/>
      <c r="I55" s="30"/>
    </row>
    <row r="56" spans="8:9" x14ac:dyDescent="0.3">
      <c r="H56" s="35"/>
      <c r="I56" s="30"/>
    </row>
    <row r="57" spans="8:9" x14ac:dyDescent="0.3">
      <c r="H57" s="35"/>
      <c r="I57" s="30"/>
    </row>
    <row r="58" spans="8:9" x14ac:dyDescent="0.3">
      <c r="H58" s="35"/>
      <c r="I58" s="30"/>
    </row>
    <row r="59" spans="8:9" x14ac:dyDescent="0.3">
      <c r="H59" s="35"/>
      <c r="I59" s="30"/>
    </row>
    <row r="60" spans="8:9" x14ac:dyDescent="0.3">
      <c r="H60" s="35"/>
      <c r="I60" s="30"/>
    </row>
    <row r="61" spans="8:9" x14ac:dyDescent="0.3">
      <c r="H61" s="35"/>
      <c r="I61" s="30"/>
    </row>
    <row r="62" spans="8:9" x14ac:dyDescent="0.3">
      <c r="H62" s="35"/>
      <c r="I62" s="30"/>
    </row>
    <row r="63" spans="8:9" x14ac:dyDescent="0.3">
      <c r="H63" s="35"/>
      <c r="I63" s="30"/>
    </row>
    <row r="64" spans="8:9" x14ac:dyDescent="0.3">
      <c r="H64" s="35"/>
      <c r="I64" s="30"/>
    </row>
    <row r="65" spans="8:9" x14ac:dyDescent="0.3">
      <c r="H65" s="35"/>
      <c r="I65" s="30"/>
    </row>
    <row r="66" spans="8:9" x14ac:dyDescent="0.3">
      <c r="H66" s="35"/>
      <c r="I66" s="30"/>
    </row>
    <row r="67" spans="8:9" x14ac:dyDescent="0.3">
      <c r="H67" s="35"/>
      <c r="I67" s="30"/>
    </row>
    <row r="68" spans="8:9" x14ac:dyDescent="0.3">
      <c r="H68" s="35"/>
      <c r="I68" s="30"/>
    </row>
    <row r="69" spans="8:9" x14ac:dyDescent="0.3">
      <c r="H69" s="35"/>
      <c r="I69" s="30"/>
    </row>
    <row r="70" spans="8:9" x14ac:dyDescent="0.3">
      <c r="H70" s="35"/>
      <c r="I70" s="30"/>
    </row>
    <row r="71" spans="8:9" x14ac:dyDescent="0.3">
      <c r="H71" s="35"/>
      <c r="I71" s="30"/>
    </row>
    <row r="72" spans="8:9" x14ac:dyDescent="0.3">
      <c r="H72" s="35"/>
      <c r="I72" s="30"/>
    </row>
    <row r="73" spans="8:9" x14ac:dyDescent="0.3">
      <c r="H73" s="35"/>
      <c r="I73" s="30"/>
    </row>
    <row r="74" spans="8:9" x14ac:dyDescent="0.3">
      <c r="H74" s="35"/>
      <c r="I74" s="30"/>
    </row>
    <row r="75" spans="8:9" x14ac:dyDescent="0.3">
      <c r="H75" s="35"/>
      <c r="I75" s="30"/>
    </row>
    <row r="76" spans="8:9" x14ac:dyDescent="0.3">
      <c r="H76" s="35"/>
      <c r="I76" s="30"/>
    </row>
    <row r="77" spans="8:9" x14ac:dyDescent="0.3">
      <c r="H77" s="35"/>
      <c r="I77" s="30"/>
    </row>
    <row r="78" spans="8:9" x14ac:dyDescent="0.3">
      <c r="H78" s="35"/>
      <c r="I78" s="30"/>
    </row>
    <row r="79" spans="8:9" x14ac:dyDescent="0.3">
      <c r="H79" s="35"/>
      <c r="I79" s="30"/>
    </row>
    <row r="80" spans="8:9" x14ac:dyDescent="0.3">
      <c r="H80" s="35"/>
      <c r="I80" s="30"/>
    </row>
    <row r="81" spans="8:9" x14ac:dyDescent="0.3">
      <c r="H81" s="35"/>
      <c r="I81" s="30"/>
    </row>
    <row r="82" spans="8:9" x14ac:dyDescent="0.3">
      <c r="H82" s="35"/>
      <c r="I82" s="30"/>
    </row>
    <row r="83" spans="8:9" x14ac:dyDescent="0.3">
      <c r="H83" s="35"/>
      <c r="I83" s="30"/>
    </row>
    <row r="84" spans="8:9" x14ac:dyDescent="0.3">
      <c r="H84" s="35"/>
      <c r="I84" s="30"/>
    </row>
    <row r="85" spans="8:9" x14ac:dyDescent="0.3">
      <c r="H85" s="35"/>
      <c r="I85" s="30"/>
    </row>
    <row r="86" spans="8:9" x14ac:dyDescent="0.3">
      <c r="H86" s="35"/>
      <c r="I86" s="30"/>
    </row>
    <row r="87" spans="8:9" x14ac:dyDescent="0.3">
      <c r="H87" s="35"/>
      <c r="I87" s="30"/>
    </row>
    <row r="88" spans="8:9" x14ac:dyDescent="0.3">
      <c r="H88" s="35"/>
      <c r="I88" s="30"/>
    </row>
    <row r="89" spans="8:9" x14ac:dyDescent="0.3">
      <c r="H89" s="35"/>
      <c r="I89" s="30"/>
    </row>
    <row r="90" spans="8:9" x14ac:dyDescent="0.3">
      <c r="H90" s="35"/>
      <c r="I90" s="30"/>
    </row>
    <row r="91" spans="8:9" x14ac:dyDescent="0.3">
      <c r="H91" s="35"/>
      <c r="I91" s="30"/>
    </row>
    <row r="92" spans="8:9" x14ac:dyDescent="0.3">
      <c r="H92" s="35"/>
      <c r="I92" s="30"/>
    </row>
    <row r="93" spans="8:9" x14ac:dyDescent="0.3">
      <c r="H93" s="35"/>
      <c r="I93" s="30"/>
    </row>
    <row r="94" spans="8:9" x14ac:dyDescent="0.3">
      <c r="H94" s="35"/>
      <c r="I94" s="30"/>
    </row>
    <row r="95" spans="8:9" x14ac:dyDescent="0.3">
      <c r="H95" s="35"/>
      <c r="I95" s="30"/>
    </row>
    <row r="96" spans="8:9" x14ac:dyDescent="0.3">
      <c r="H96" s="35"/>
      <c r="I96" s="30"/>
    </row>
    <row r="97" spans="8:9" x14ac:dyDescent="0.3">
      <c r="H97" s="35"/>
      <c r="I97" s="30"/>
    </row>
    <row r="98" spans="8:9" x14ac:dyDescent="0.3">
      <c r="H98" s="35"/>
      <c r="I98" s="30"/>
    </row>
    <row r="99" spans="8:9" x14ac:dyDescent="0.3">
      <c r="H99" s="35"/>
      <c r="I99" s="30"/>
    </row>
    <row r="100" spans="8:9" x14ac:dyDescent="0.3">
      <c r="H100" s="35"/>
      <c r="I100" s="30"/>
    </row>
    <row r="101" spans="8:9" x14ac:dyDescent="0.3">
      <c r="H101" s="35"/>
      <c r="I101" s="30"/>
    </row>
    <row r="102" spans="8:9" x14ac:dyDescent="0.3">
      <c r="H102" s="35"/>
      <c r="I102" s="30"/>
    </row>
    <row r="103" spans="8:9" x14ac:dyDescent="0.3">
      <c r="H103" s="35"/>
      <c r="I103" s="30"/>
    </row>
    <row r="104" spans="8:9" x14ac:dyDescent="0.3">
      <c r="H104" s="35"/>
      <c r="I104" s="30"/>
    </row>
    <row r="105" spans="8:9" x14ac:dyDescent="0.3">
      <c r="H105" s="35"/>
      <c r="I105" s="30"/>
    </row>
    <row r="106" spans="8:9" x14ac:dyDescent="0.3">
      <c r="H106" s="35"/>
      <c r="I106" s="30"/>
    </row>
    <row r="107" spans="8:9" x14ac:dyDescent="0.3">
      <c r="H107" s="35"/>
      <c r="I107" s="30"/>
    </row>
    <row r="108" spans="8:9" x14ac:dyDescent="0.3">
      <c r="H108" s="35"/>
      <c r="I108" s="30"/>
    </row>
    <row r="109" spans="8:9" x14ac:dyDescent="0.3">
      <c r="H109" s="35"/>
      <c r="I109" s="30"/>
    </row>
    <row r="110" spans="8:9" x14ac:dyDescent="0.3">
      <c r="H110" s="35"/>
      <c r="I110" s="30"/>
    </row>
    <row r="111" spans="8:9" x14ac:dyDescent="0.3">
      <c r="H111" s="35"/>
      <c r="I111" s="30"/>
    </row>
    <row r="112" spans="8:9" x14ac:dyDescent="0.3">
      <c r="H112" s="35"/>
      <c r="I112" s="30"/>
    </row>
    <row r="113" spans="8:9" x14ac:dyDescent="0.3">
      <c r="H113" s="35"/>
      <c r="I113" s="30"/>
    </row>
    <row r="114" spans="8:9" x14ac:dyDescent="0.3">
      <c r="H114" s="35"/>
      <c r="I114" s="30"/>
    </row>
    <row r="115" spans="8:9" x14ac:dyDescent="0.3">
      <c r="H115" s="35"/>
      <c r="I115" s="30"/>
    </row>
    <row r="116" spans="8:9" x14ac:dyDescent="0.3">
      <c r="H116" s="35"/>
      <c r="I116" s="30"/>
    </row>
    <row r="117" spans="8:9" x14ac:dyDescent="0.3">
      <c r="H117" s="35"/>
      <c r="I117" s="30"/>
    </row>
    <row r="118" spans="8:9" x14ac:dyDescent="0.3">
      <c r="H118" s="35"/>
      <c r="I118" s="30"/>
    </row>
    <row r="119" spans="8:9" x14ac:dyDescent="0.3">
      <c r="H119" s="35"/>
      <c r="I119" s="30"/>
    </row>
    <row r="120" spans="8:9" x14ac:dyDescent="0.3">
      <c r="H120" s="35"/>
      <c r="I120" s="30"/>
    </row>
    <row r="121" spans="8:9" x14ac:dyDescent="0.3">
      <c r="H121" s="35"/>
      <c r="I121" s="30"/>
    </row>
    <row r="122" spans="8:9" x14ac:dyDescent="0.3">
      <c r="H122" s="35"/>
      <c r="I122" s="30"/>
    </row>
    <row r="123" spans="8:9" x14ac:dyDescent="0.3">
      <c r="H123" s="35"/>
      <c r="I123" s="30"/>
    </row>
    <row r="124" spans="8:9" x14ac:dyDescent="0.3">
      <c r="H124" s="35"/>
      <c r="I124" s="30"/>
    </row>
    <row r="125" spans="8:9" x14ac:dyDescent="0.3">
      <c r="H125" s="35"/>
      <c r="I125" s="30"/>
    </row>
    <row r="126" spans="8:9" x14ac:dyDescent="0.3">
      <c r="H126" s="35"/>
      <c r="I126" s="30"/>
    </row>
    <row r="127" spans="8:9" x14ac:dyDescent="0.3">
      <c r="H127" s="35"/>
      <c r="I127" s="30"/>
    </row>
    <row r="128" spans="8:9" x14ac:dyDescent="0.3">
      <c r="H128" s="35"/>
      <c r="I128" s="30"/>
    </row>
    <row r="129" spans="8:9" x14ac:dyDescent="0.3">
      <c r="H129" s="35"/>
      <c r="I129" s="30"/>
    </row>
    <row r="130" spans="8:9" x14ac:dyDescent="0.3">
      <c r="H130" s="35"/>
      <c r="I130" s="30"/>
    </row>
    <row r="131" spans="8:9" x14ac:dyDescent="0.3">
      <c r="H131" s="35"/>
      <c r="I131" s="30"/>
    </row>
    <row r="132" spans="8:9" x14ac:dyDescent="0.3">
      <c r="H132" s="35"/>
      <c r="I132" s="30"/>
    </row>
    <row r="133" spans="8:9" x14ac:dyDescent="0.3">
      <c r="H133" s="35"/>
      <c r="I133" s="30"/>
    </row>
    <row r="134" spans="8:9" x14ac:dyDescent="0.3">
      <c r="H134" s="35"/>
      <c r="I134" s="30"/>
    </row>
    <row r="135" spans="8:9" x14ac:dyDescent="0.3">
      <c r="H135" s="35"/>
      <c r="I135" s="30"/>
    </row>
    <row r="136" spans="8:9" x14ac:dyDescent="0.3">
      <c r="H136" s="35"/>
      <c r="I136" s="30"/>
    </row>
    <row r="137" spans="8:9" x14ac:dyDescent="0.3">
      <c r="H137" s="35"/>
      <c r="I137" s="30"/>
    </row>
    <row r="138" spans="8:9" x14ac:dyDescent="0.3">
      <c r="H138" s="35"/>
      <c r="I138" s="30"/>
    </row>
    <row r="139" spans="8:9" x14ac:dyDescent="0.3">
      <c r="H139" s="35"/>
      <c r="I139" s="30"/>
    </row>
    <row r="140" spans="8:9" x14ac:dyDescent="0.3">
      <c r="H140" s="35"/>
      <c r="I140" s="30"/>
    </row>
    <row r="141" spans="8:9" x14ac:dyDescent="0.3">
      <c r="H141" s="35"/>
      <c r="I141" s="30"/>
    </row>
    <row r="142" spans="8:9" x14ac:dyDescent="0.3">
      <c r="H142" s="35"/>
      <c r="I142" s="30"/>
    </row>
    <row r="143" spans="8:9" x14ac:dyDescent="0.3">
      <c r="H143" s="35"/>
      <c r="I143" s="30"/>
    </row>
    <row r="144" spans="8:9" x14ac:dyDescent="0.3">
      <c r="H144" s="35"/>
      <c r="I144" s="30"/>
    </row>
    <row r="145" spans="8:9" x14ac:dyDescent="0.3">
      <c r="H145" s="35"/>
      <c r="I145" s="30"/>
    </row>
    <row r="146" spans="8:9" x14ac:dyDescent="0.3">
      <c r="H146" s="35"/>
      <c r="I146" s="30"/>
    </row>
    <row r="147" spans="8:9" x14ac:dyDescent="0.3">
      <c r="H147" s="35"/>
      <c r="I147" s="30"/>
    </row>
    <row r="148" spans="8:9" x14ac:dyDescent="0.3">
      <c r="H148" s="35"/>
      <c r="I148" s="30"/>
    </row>
    <row r="149" spans="8:9" x14ac:dyDescent="0.3">
      <c r="H149" s="35"/>
      <c r="I149" s="30"/>
    </row>
    <row r="150" spans="8:9" x14ac:dyDescent="0.3">
      <c r="H150" s="35"/>
      <c r="I150" s="30"/>
    </row>
    <row r="151" spans="8:9" x14ac:dyDescent="0.3">
      <c r="H151" s="35"/>
      <c r="I151" s="30"/>
    </row>
    <row r="152" spans="8:9" x14ac:dyDescent="0.3">
      <c r="H152" s="35"/>
      <c r="I152" s="30"/>
    </row>
    <row r="153" spans="8:9" x14ac:dyDescent="0.3">
      <c r="H153" s="35"/>
      <c r="I153" s="30"/>
    </row>
    <row r="154" spans="8:9" x14ac:dyDescent="0.3">
      <c r="H154" s="35"/>
      <c r="I154" s="30"/>
    </row>
    <row r="155" spans="8:9" x14ac:dyDescent="0.3">
      <c r="H155" s="35"/>
      <c r="I155" s="30"/>
    </row>
    <row r="156" spans="8:9" x14ac:dyDescent="0.3">
      <c r="H156" s="35"/>
      <c r="I156" s="30"/>
    </row>
    <row r="157" spans="8:9" x14ac:dyDescent="0.3">
      <c r="H157" s="35"/>
      <c r="I157" s="30"/>
    </row>
    <row r="158" spans="8:9" x14ac:dyDescent="0.3">
      <c r="H158" s="35"/>
      <c r="I158" s="30"/>
    </row>
    <row r="159" spans="8:9" x14ac:dyDescent="0.3">
      <c r="H159" s="35"/>
      <c r="I159" s="30"/>
    </row>
    <row r="160" spans="8:9" x14ac:dyDescent="0.3">
      <c r="H160" s="35"/>
      <c r="I160" s="30"/>
    </row>
    <row r="161" spans="8:9" x14ac:dyDescent="0.3">
      <c r="H161" s="35"/>
      <c r="I161" s="30"/>
    </row>
    <row r="162" spans="8:9" x14ac:dyDescent="0.3">
      <c r="H162" s="35"/>
      <c r="I162" s="30"/>
    </row>
    <row r="163" spans="8:9" x14ac:dyDescent="0.3">
      <c r="H163" s="35"/>
      <c r="I163" s="30"/>
    </row>
    <row r="164" spans="8:9" x14ac:dyDescent="0.3">
      <c r="H164" s="35"/>
      <c r="I164" s="30"/>
    </row>
    <row r="165" spans="8:9" x14ac:dyDescent="0.3">
      <c r="H165" s="35"/>
      <c r="I165" s="30"/>
    </row>
    <row r="166" spans="8:9" x14ac:dyDescent="0.3">
      <c r="H166" s="35"/>
      <c r="I166" s="30"/>
    </row>
    <row r="167" spans="8:9" x14ac:dyDescent="0.3">
      <c r="H167" s="35"/>
      <c r="I167" s="30"/>
    </row>
    <row r="168" spans="8:9" x14ac:dyDescent="0.3">
      <c r="H168" s="35"/>
      <c r="I168" s="30"/>
    </row>
    <row r="169" spans="8:9" x14ac:dyDescent="0.3">
      <c r="H169" s="35"/>
      <c r="I169" s="30"/>
    </row>
    <row r="170" spans="8:9" x14ac:dyDescent="0.3">
      <c r="H170" s="35"/>
      <c r="I170" s="30"/>
    </row>
    <row r="171" spans="8:9" x14ac:dyDescent="0.3">
      <c r="H171" s="35"/>
      <c r="I171" s="30"/>
    </row>
    <row r="172" spans="8:9" x14ac:dyDescent="0.3">
      <c r="H172" s="35"/>
      <c r="I172" s="30"/>
    </row>
    <row r="173" spans="8:9" x14ac:dyDescent="0.3">
      <c r="H173" s="35"/>
      <c r="I173" s="30"/>
    </row>
    <row r="174" spans="8:9" x14ac:dyDescent="0.3">
      <c r="H174" s="35"/>
      <c r="I174" s="30"/>
    </row>
    <row r="175" spans="8:9" x14ac:dyDescent="0.3">
      <c r="H175" s="35"/>
      <c r="I175" s="30"/>
    </row>
    <row r="176" spans="8:9" x14ac:dyDescent="0.3">
      <c r="H176" s="35"/>
      <c r="I176" s="30"/>
    </row>
    <row r="177" spans="8:9" x14ac:dyDescent="0.3">
      <c r="H177" s="35"/>
      <c r="I177" s="30"/>
    </row>
    <row r="178" spans="8:9" x14ac:dyDescent="0.3">
      <c r="H178" s="35"/>
      <c r="I178" s="30"/>
    </row>
    <row r="179" spans="8:9" x14ac:dyDescent="0.3">
      <c r="H179" s="35"/>
      <c r="I179" s="30"/>
    </row>
    <row r="180" spans="8:9" x14ac:dyDescent="0.3">
      <c r="H180" s="35"/>
      <c r="I180" s="30"/>
    </row>
    <row r="181" spans="8:9" x14ac:dyDescent="0.3">
      <c r="H181" s="35"/>
      <c r="I181" s="30"/>
    </row>
    <row r="182" spans="8:9" x14ac:dyDescent="0.3">
      <c r="H182" s="35"/>
      <c r="I182" s="30"/>
    </row>
    <row r="183" spans="8:9" x14ac:dyDescent="0.3">
      <c r="H183" s="35"/>
      <c r="I183" s="30"/>
    </row>
    <row r="184" spans="8:9" x14ac:dyDescent="0.3">
      <c r="H184" s="35"/>
      <c r="I184" s="30"/>
    </row>
    <row r="185" spans="8:9" x14ac:dyDescent="0.3">
      <c r="H185" s="35"/>
      <c r="I185" s="30"/>
    </row>
    <row r="186" spans="8:9" x14ac:dyDescent="0.3">
      <c r="H186" s="35"/>
      <c r="I186" s="30"/>
    </row>
    <row r="187" spans="8:9" x14ac:dyDescent="0.3">
      <c r="H187" s="35"/>
      <c r="I187" s="30"/>
    </row>
    <row r="188" spans="8:9" x14ac:dyDescent="0.3">
      <c r="H188" s="35"/>
      <c r="I188" s="30"/>
    </row>
    <row r="189" spans="8:9" x14ac:dyDescent="0.3">
      <c r="H189" s="35"/>
      <c r="I189" s="30"/>
    </row>
    <row r="190" spans="8:9" x14ac:dyDescent="0.3">
      <c r="H190" s="35"/>
      <c r="I190" s="30"/>
    </row>
    <row r="191" spans="8:9" x14ac:dyDescent="0.3">
      <c r="H191" s="35"/>
      <c r="I191" s="30"/>
    </row>
    <row r="192" spans="8:9" x14ac:dyDescent="0.3">
      <c r="H192" s="35"/>
      <c r="I192" s="30"/>
    </row>
    <row r="193" spans="8:9" x14ac:dyDescent="0.3">
      <c r="H193" s="35"/>
      <c r="I193" s="30"/>
    </row>
    <row r="194" spans="8:9" x14ac:dyDescent="0.3">
      <c r="H194" s="35"/>
      <c r="I194" s="30"/>
    </row>
    <row r="195" spans="8:9" x14ac:dyDescent="0.3">
      <c r="H195" s="35"/>
      <c r="I195" s="30"/>
    </row>
    <row r="196" spans="8:9" x14ac:dyDescent="0.3">
      <c r="H196" s="35"/>
      <c r="I196" s="30"/>
    </row>
    <row r="197" spans="8:9" x14ac:dyDescent="0.3">
      <c r="H197" s="35"/>
      <c r="I197" s="30"/>
    </row>
    <row r="198" spans="8:9" x14ac:dyDescent="0.3">
      <c r="H198" s="35"/>
      <c r="I198" s="30"/>
    </row>
    <row r="199" spans="8:9" x14ac:dyDescent="0.3">
      <c r="H199" s="35"/>
      <c r="I199" s="30"/>
    </row>
    <row r="200" spans="8:9" x14ac:dyDescent="0.3">
      <c r="H200" s="35"/>
      <c r="I200" s="30"/>
    </row>
    <row r="201" spans="8:9" x14ac:dyDescent="0.3">
      <c r="H201" s="35"/>
      <c r="I201" s="30"/>
    </row>
    <row r="202" spans="8:9" x14ac:dyDescent="0.3">
      <c r="H202" s="35"/>
      <c r="I202" s="30"/>
    </row>
    <row r="203" spans="8:9" x14ac:dyDescent="0.3">
      <c r="H203" s="35"/>
      <c r="I203" s="30"/>
    </row>
    <row r="204" spans="8:9" x14ac:dyDescent="0.3">
      <c r="H204" s="35"/>
      <c r="I204" s="30"/>
    </row>
    <row r="205" spans="8:9" x14ac:dyDescent="0.3">
      <c r="H205" s="35"/>
      <c r="I205" s="30"/>
    </row>
    <row r="206" spans="8:9" x14ac:dyDescent="0.3">
      <c r="H206" s="35"/>
      <c r="I206" s="30"/>
    </row>
    <row r="207" spans="8:9" x14ac:dyDescent="0.3">
      <c r="H207" s="35"/>
      <c r="I207" s="30"/>
    </row>
    <row r="208" spans="8:9" x14ac:dyDescent="0.3">
      <c r="H208" s="35"/>
      <c r="I208" s="30"/>
    </row>
    <row r="209" spans="8:9" x14ac:dyDescent="0.3">
      <c r="H209" s="35"/>
      <c r="I209" s="30"/>
    </row>
    <row r="210" spans="8:9" x14ac:dyDescent="0.3">
      <c r="H210" s="35"/>
      <c r="I210" s="30"/>
    </row>
    <row r="211" spans="8:9" x14ac:dyDescent="0.3">
      <c r="H211" s="35"/>
      <c r="I211" s="30"/>
    </row>
    <row r="212" spans="8:9" x14ac:dyDescent="0.3">
      <c r="H212" s="35"/>
      <c r="I212" s="30"/>
    </row>
    <row r="213" spans="8:9" x14ac:dyDescent="0.3">
      <c r="H213" s="35"/>
      <c r="I213" s="30"/>
    </row>
    <row r="214" spans="8:9" x14ac:dyDescent="0.3">
      <c r="H214" s="35"/>
      <c r="I214" s="30"/>
    </row>
    <row r="215" spans="8:9" x14ac:dyDescent="0.3">
      <c r="H215" s="35"/>
      <c r="I215" s="30"/>
    </row>
    <row r="216" spans="8:9" x14ac:dyDescent="0.3">
      <c r="H216" s="35"/>
      <c r="I216" s="30"/>
    </row>
    <row r="217" spans="8:9" x14ac:dyDescent="0.3">
      <c r="H217" s="35"/>
      <c r="I217" s="30"/>
    </row>
    <row r="218" spans="8:9" x14ac:dyDescent="0.3">
      <c r="H218" s="35"/>
      <c r="I218" s="30"/>
    </row>
    <row r="219" spans="8:9" x14ac:dyDescent="0.3">
      <c r="H219" s="35"/>
      <c r="I219" s="30"/>
    </row>
    <row r="220" spans="8:9" x14ac:dyDescent="0.3">
      <c r="H220" s="35"/>
      <c r="I220" s="30"/>
    </row>
    <row r="221" spans="8:9" x14ac:dyDescent="0.3">
      <c r="H221" s="35"/>
      <c r="I221" s="30"/>
    </row>
    <row r="222" spans="8:9" x14ac:dyDescent="0.3">
      <c r="H222" s="35"/>
      <c r="I222" s="30"/>
    </row>
    <row r="223" spans="8:9" x14ac:dyDescent="0.3">
      <c r="H223" s="35"/>
      <c r="I223" s="30"/>
    </row>
    <row r="224" spans="8:9" x14ac:dyDescent="0.3">
      <c r="H224" s="35"/>
      <c r="I224" s="30"/>
    </row>
    <row r="225" spans="8:9" x14ac:dyDescent="0.3">
      <c r="H225" s="35"/>
      <c r="I225" s="30"/>
    </row>
    <row r="226" spans="8:9" x14ac:dyDescent="0.3">
      <c r="H226" s="35"/>
      <c r="I226" s="30"/>
    </row>
    <row r="227" spans="8:9" x14ac:dyDescent="0.3">
      <c r="H227" s="35"/>
      <c r="I227" s="30"/>
    </row>
    <row r="228" spans="8:9" x14ac:dyDescent="0.3">
      <c r="H228" s="35"/>
      <c r="I228" s="30"/>
    </row>
    <row r="229" spans="8:9" x14ac:dyDescent="0.3">
      <c r="H229" s="35"/>
      <c r="I229" s="30"/>
    </row>
    <row r="230" spans="8:9" x14ac:dyDescent="0.3">
      <c r="H230" s="35"/>
      <c r="I230" s="30"/>
    </row>
    <row r="231" spans="8:9" x14ac:dyDescent="0.3">
      <c r="H231" s="35"/>
      <c r="I231" s="30"/>
    </row>
    <row r="232" spans="8:9" x14ac:dyDescent="0.3">
      <c r="H232" s="35"/>
      <c r="I232" s="30"/>
    </row>
    <row r="233" spans="8:9" x14ac:dyDescent="0.3">
      <c r="H233" s="35"/>
      <c r="I233" s="30"/>
    </row>
    <row r="234" spans="8:9" x14ac:dyDescent="0.3">
      <c r="H234" s="35"/>
      <c r="I234" s="30"/>
    </row>
    <row r="235" spans="8:9" x14ac:dyDescent="0.3">
      <c r="H235" s="35"/>
      <c r="I235" s="30"/>
    </row>
    <row r="236" spans="8:9" x14ac:dyDescent="0.3">
      <c r="H236" s="35"/>
      <c r="I236" s="30"/>
    </row>
    <row r="237" spans="8:9" x14ac:dyDescent="0.3">
      <c r="H237" s="35"/>
      <c r="I237" s="30"/>
    </row>
    <row r="238" spans="8:9" x14ac:dyDescent="0.3">
      <c r="H238" s="35"/>
      <c r="I238" s="30"/>
    </row>
    <row r="239" spans="8:9" x14ac:dyDescent="0.3">
      <c r="H239" s="35"/>
      <c r="I239" s="30"/>
    </row>
    <row r="240" spans="8:9" x14ac:dyDescent="0.3">
      <c r="H240" s="35"/>
      <c r="I240" s="30"/>
    </row>
  </sheetData>
  <mergeCells count="1">
    <mergeCell ref="H1:J1"/>
  </mergeCells>
  <phoneticPr fontId="1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221"/>
  <sheetViews>
    <sheetView showGridLines="0" tabSelected="1" zoomScale="85" zoomScaleNormal="85" workbookViewId="0">
      <pane ySplit="6" topLeftCell="A7" activePane="bottomLeft" state="frozen"/>
      <selection activeCell="Q1" sqref="Q1"/>
      <selection pane="bottomLeft" activeCell="T1" sqref="T1"/>
    </sheetView>
  </sheetViews>
  <sheetFormatPr defaultRowHeight="16.5" outlineLevelCol="1" x14ac:dyDescent="0.3"/>
  <cols>
    <col min="1" max="1" width="5.5" hidden="1" customWidth="1" outlineLevel="1"/>
    <col min="2" max="2" width="13.625" hidden="1" customWidth="1" outlineLevel="1"/>
    <col min="3" max="3" width="11.25" style="4" hidden="1" customWidth="1" outlineLevel="1"/>
    <col min="4" max="17" width="13.625" style="7" hidden="1" customWidth="1" outlineLevel="1"/>
    <col min="18" max="18" width="13.75" style="7" hidden="1" customWidth="1" outlineLevel="1"/>
    <col min="19" max="19" width="3.375" style="7" customWidth="1" collapsed="1"/>
    <col min="20" max="20" width="16.875" style="7" customWidth="1"/>
    <col min="21" max="21" width="9.125" style="7" customWidth="1"/>
    <col min="22" max="22" width="9" style="5" customWidth="1"/>
    <col min="23" max="32" width="9" customWidth="1"/>
  </cols>
  <sheetData>
    <row r="1" spans="2:34" ht="27" x14ac:dyDescent="0.3">
      <c r="B1" s="24" t="s">
        <v>38</v>
      </c>
      <c r="T1" s="24" t="s">
        <v>58</v>
      </c>
      <c r="U1" s="43"/>
      <c r="V1" s="27"/>
      <c r="W1" s="29"/>
    </row>
    <row r="4" spans="2:34" ht="27.75" thickBot="1" x14ac:dyDescent="0.35">
      <c r="C4"/>
      <c r="D4" s="6" t="s">
        <v>42</v>
      </c>
      <c r="E4" s="26" t="s">
        <v>44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67" t="s">
        <v>55</v>
      </c>
    </row>
    <row r="5" spans="2:34" x14ac:dyDescent="0.3">
      <c r="C5"/>
      <c r="D5" s="5" t="s">
        <v>10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t="s">
        <v>47</v>
      </c>
      <c r="O5"/>
      <c r="P5" t="s">
        <v>48</v>
      </c>
      <c r="Q5"/>
      <c r="R5" s="5"/>
      <c r="S5" s="4"/>
      <c r="T5" s="25" t="s">
        <v>39</v>
      </c>
      <c r="U5" s="21"/>
      <c r="V5" s="65" t="s">
        <v>32</v>
      </c>
      <c r="W5" s="64"/>
      <c r="X5" s="63" t="s">
        <v>33</v>
      </c>
      <c r="Y5" s="64"/>
      <c r="Z5" s="63" t="s">
        <v>34</v>
      </c>
      <c r="AA5" s="64"/>
      <c r="AB5" s="63" t="s">
        <v>35</v>
      </c>
      <c r="AC5" s="66"/>
      <c r="AD5" s="63" t="s">
        <v>36</v>
      </c>
      <c r="AE5" s="64"/>
      <c r="AF5" s="63" t="s">
        <v>56</v>
      </c>
      <c r="AG5" s="64"/>
      <c r="AH5" s="37" t="s">
        <v>46</v>
      </c>
    </row>
    <row r="6" spans="2:34" ht="17.25" thickBot="1" x14ac:dyDescent="0.35">
      <c r="B6" s="6" t="s">
        <v>17</v>
      </c>
      <c r="C6" s="6" t="s">
        <v>43</v>
      </c>
      <c r="D6" t="s">
        <v>41</v>
      </c>
      <c r="E6" s="5" t="s">
        <v>45</v>
      </c>
      <c r="F6" s="5" t="s">
        <v>41</v>
      </c>
      <c r="G6" s="5" t="s">
        <v>45</v>
      </c>
      <c r="H6" s="5" t="s">
        <v>41</v>
      </c>
      <c r="I6" s="5" t="s">
        <v>45</v>
      </c>
      <c r="J6" s="5" t="s">
        <v>41</v>
      </c>
      <c r="K6" s="5" t="s">
        <v>45</v>
      </c>
      <c r="L6" s="5" t="s">
        <v>41</v>
      </c>
      <c r="M6" s="5" t="s">
        <v>45</v>
      </c>
      <c r="N6" t="s">
        <v>41</v>
      </c>
      <c r="O6" t="s">
        <v>45</v>
      </c>
      <c r="P6" t="s">
        <v>41</v>
      </c>
      <c r="Q6" t="s">
        <v>45</v>
      </c>
      <c r="R6" s="5"/>
      <c r="S6" s="4"/>
      <c r="T6" s="68" t="s">
        <v>18</v>
      </c>
      <c r="U6" s="69" t="s">
        <v>19</v>
      </c>
      <c r="V6" s="10" t="s">
        <v>37</v>
      </c>
      <c r="W6" s="70" t="s">
        <v>57</v>
      </c>
      <c r="X6" s="10" t="str">
        <f t="shared" ref="X6:AE6" si="0">V6</f>
        <v>P5</v>
      </c>
      <c r="Y6" s="70" t="str">
        <f t="shared" si="0"/>
        <v>BP달성률</v>
      </c>
      <c r="Z6" s="10" t="str">
        <f t="shared" si="0"/>
        <v>P5</v>
      </c>
      <c r="AA6" s="70" t="str">
        <f t="shared" si="0"/>
        <v>BP달성률</v>
      </c>
      <c r="AB6" s="10" t="str">
        <f t="shared" si="0"/>
        <v>P5</v>
      </c>
      <c r="AC6" s="71" t="str">
        <f t="shared" si="0"/>
        <v>BP달성률</v>
      </c>
      <c r="AD6" s="56" t="str">
        <f t="shared" si="0"/>
        <v>P5</v>
      </c>
      <c r="AE6" s="71" t="str">
        <f t="shared" si="0"/>
        <v>BP달성률</v>
      </c>
      <c r="AF6" s="56" t="str">
        <f t="shared" ref="AF6" si="1">AD6</f>
        <v>P5</v>
      </c>
      <c r="AG6" s="71" t="str">
        <f t="shared" ref="AG6" si="2">AE6</f>
        <v>BP달성률</v>
      </c>
      <c r="AH6" s="57"/>
    </row>
    <row r="7" spans="2:34" ht="17.25" thickBot="1" x14ac:dyDescent="0.35">
      <c r="B7" t="s">
        <v>25</v>
      </c>
      <c r="C7" t="s">
        <v>11</v>
      </c>
      <c r="D7" s="58">
        <v>0</v>
      </c>
      <c r="E7" s="59">
        <v>434.85399999999998</v>
      </c>
      <c r="F7" s="59">
        <v>68.035812709765921</v>
      </c>
      <c r="G7" s="59"/>
      <c r="H7" s="59">
        <v>89.931761831541692</v>
      </c>
      <c r="I7" s="59"/>
      <c r="J7" s="59">
        <v>161.92734739198517</v>
      </c>
      <c r="K7" s="59"/>
      <c r="L7" s="59">
        <v>130.46316180288412</v>
      </c>
      <c r="M7" s="59"/>
      <c r="N7" s="59">
        <v>64.222647833121954</v>
      </c>
      <c r="O7" s="59"/>
      <c r="P7" s="59"/>
      <c r="Q7" s="59"/>
      <c r="S7" s="4"/>
      <c r="T7" s="72" t="s">
        <v>25</v>
      </c>
      <c r="U7" s="8" t="s">
        <v>11</v>
      </c>
      <c r="V7" s="11">
        <f t="shared" ref="V7:V48" si="3">F7</f>
        <v>68.035812709765921</v>
      </c>
      <c r="W7" s="12">
        <f t="shared" ref="W7:W48" si="4">V7/$E7</f>
        <v>0.1564566790457623</v>
      </c>
      <c r="X7" s="11">
        <f t="shared" ref="X7:X48" si="5">F7+H7</f>
        <v>157.96757454130761</v>
      </c>
      <c r="Y7" s="12">
        <f t="shared" ref="Y7:Y48" si="6">X7/$E7</f>
        <v>0.36326577320504727</v>
      </c>
      <c r="Z7" s="11">
        <f t="shared" ref="Z7:Z48" si="7">F7+H7+J7</f>
        <v>319.89492193329278</v>
      </c>
      <c r="AA7" s="12">
        <f t="shared" ref="AA7:AA48" si="8">Z7/$E7</f>
        <v>0.73563752876435029</v>
      </c>
      <c r="AB7" s="11">
        <f t="shared" ref="AB7:AB48" si="9">F7+H7+J7+L7</f>
        <v>450.35808373617692</v>
      </c>
      <c r="AC7" s="55">
        <f t="shared" ref="AC7:AC48" si="10">AB7/$E7</f>
        <v>1.035653538282221</v>
      </c>
      <c r="AD7" s="54">
        <f t="shared" ref="AD7:AD48" si="11">F7+H7+J7+L7+N7</f>
        <v>514.58073156929891</v>
      </c>
      <c r="AE7" s="55">
        <f t="shared" ref="AE7:AE48" si="12">AD7/$E7</f>
        <v>1.1833413779551274</v>
      </c>
      <c r="AF7" s="54">
        <f t="shared" ref="AF7:AF48" si="13">F7+H7+J7+L7+N7+P7</f>
        <v>514.58073156929891</v>
      </c>
      <c r="AG7" s="55">
        <f t="shared" ref="AG7:AG48" si="14">AF7/$E7</f>
        <v>1.1833413779551274</v>
      </c>
      <c r="AH7" s="38">
        <f t="shared" ref="AH7:AH48" si="15">E7</f>
        <v>434.85399999999998</v>
      </c>
    </row>
    <row r="8" spans="2:34" ht="17.25" thickBot="1" x14ac:dyDescent="0.35">
      <c r="C8" t="s">
        <v>12</v>
      </c>
      <c r="D8" s="58">
        <v>0</v>
      </c>
      <c r="E8" s="59">
        <v>2477.098</v>
      </c>
      <c r="F8" s="59">
        <v>392.87212491079788</v>
      </c>
      <c r="G8" s="59"/>
      <c r="H8" s="59">
        <v>425.6022199087505</v>
      </c>
      <c r="I8" s="59"/>
      <c r="J8" s="59">
        <v>520.62398753368586</v>
      </c>
      <c r="K8" s="59"/>
      <c r="L8" s="59">
        <v>529.58002739727135</v>
      </c>
      <c r="M8" s="59"/>
      <c r="N8" s="59">
        <v>284.49240079326245</v>
      </c>
      <c r="O8" s="59"/>
      <c r="P8" s="59"/>
      <c r="Q8" s="59"/>
      <c r="S8" s="4"/>
      <c r="T8" s="22"/>
      <c r="U8" s="8" t="s">
        <v>12</v>
      </c>
      <c r="V8" s="13">
        <f t="shared" si="3"/>
        <v>392.87212491079788</v>
      </c>
      <c r="W8" s="14">
        <f t="shared" si="4"/>
        <v>0.15860176905023454</v>
      </c>
      <c r="X8" s="13">
        <f t="shared" si="5"/>
        <v>818.47434481954838</v>
      </c>
      <c r="Y8" s="14">
        <f t="shared" si="6"/>
        <v>0.33041661848645004</v>
      </c>
      <c r="Z8" s="13">
        <f t="shared" si="7"/>
        <v>1339.0983323532341</v>
      </c>
      <c r="AA8" s="14">
        <f t="shared" si="8"/>
        <v>0.54059158432699639</v>
      </c>
      <c r="AB8" s="13">
        <f t="shared" si="9"/>
        <v>1868.6783597505055</v>
      </c>
      <c r="AC8" s="44">
        <f t="shared" si="10"/>
        <v>0.75438208732577616</v>
      </c>
      <c r="AD8" s="49">
        <f t="shared" si="11"/>
        <v>2153.1707605437678</v>
      </c>
      <c r="AE8" s="44">
        <f t="shared" si="12"/>
        <v>0.86923115700055786</v>
      </c>
      <c r="AF8" s="54">
        <f t="shared" si="13"/>
        <v>2153.1707605437678</v>
      </c>
      <c r="AG8" s="44">
        <f t="shared" si="14"/>
        <v>0.86923115700055786</v>
      </c>
      <c r="AH8" s="39">
        <f t="shared" si="15"/>
        <v>2477.098</v>
      </c>
    </row>
    <row r="9" spans="2:34" ht="17.25" thickBot="1" x14ac:dyDescent="0.35">
      <c r="C9" t="s">
        <v>13</v>
      </c>
      <c r="D9" s="58">
        <v>0</v>
      </c>
      <c r="E9" s="59">
        <v>5012.9709999999995</v>
      </c>
      <c r="F9" s="59">
        <v>459.49211945718912</v>
      </c>
      <c r="G9" s="59"/>
      <c r="H9" s="59">
        <v>912.62165867460624</v>
      </c>
      <c r="I9" s="59"/>
      <c r="J9" s="59">
        <v>1105.386321813146</v>
      </c>
      <c r="K9" s="59"/>
      <c r="L9" s="59">
        <v>1201.3486248333584</v>
      </c>
      <c r="M9" s="59"/>
      <c r="N9" s="59">
        <v>932.0357467145642</v>
      </c>
      <c r="O9" s="59"/>
      <c r="P9" s="59"/>
      <c r="Q9" s="59"/>
      <c r="S9" s="4"/>
      <c r="T9" s="22"/>
      <c r="U9" s="8" t="s">
        <v>13</v>
      </c>
      <c r="V9" s="13">
        <f t="shared" si="3"/>
        <v>459.49211945718912</v>
      </c>
      <c r="W9" s="14">
        <f t="shared" si="4"/>
        <v>9.1660637864689254E-2</v>
      </c>
      <c r="X9" s="13">
        <f t="shared" si="5"/>
        <v>1372.1137781317952</v>
      </c>
      <c r="Y9" s="14">
        <f t="shared" si="6"/>
        <v>0.27371269016553162</v>
      </c>
      <c r="Z9" s="13">
        <f t="shared" si="7"/>
        <v>2477.5000999449412</v>
      </c>
      <c r="AA9" s="14">
        <f t="shared" si="8"/>
        <v>0.49421791986128416</v>
      </c>
      <c r="AB9" s="13">
        <f t="shared" si="9"/>
        <v>3678.8487247782996</v>
      </c>
      <c r="AC9" s="44">
        <f t="shared" si="10"/>
        <v>0.73386594990840759</v>
      </c>
      <c r="AD9" s="49">
        <f t="shared" si="11"/>
        <v>4610.8844714928637</v>
      </c>
      <c r="AE9" s="44">
        <f t="shared" si="12"/>
        <v>0.91979077307506152</v>
      </c>
      <c r="AF9" s="54">
        <f t="shared" si="13"/>
        <v>4610.8844714928637</v>
      </c>
      <c r="AG9" s="44">
        <f t="shared" si="14"/>
        <v>0.91979077307506152</v>
      </c>
      <c r="AH9" s="39">
        <f t="shared" si="15"/>
        <v>5012.9709999999995</v>
      </c>
    </row>
    <row r="10" spans="2:34" ht="17.25" thickBot="1" x14ac:dyDescent="0.35">
      <c r="C10" t="s">
        <v>14</v>
      </c>
      <c r="D10" s="58">
        <v>0</v>
      </c>
      <c r="E10" s="59">
        <v>2384.27</v>
      </c>
      <c r="F10" s="59">
        <v>623.25936675077673</v>
      </c>
      <c r="G10" s="59"/>
      <c r="H10" s="59">
        <v>368.39020385879593</v>
      </c>
      <c r="I10" s="59"/>
      <c r="J10" s="59">
        <v>437.84478258281979</v>
      </c>
      <c r="K10" s="59"/>
      <c r="L10" s="59">
        <v>568.2080390701808</v>
      </c>
      <c r="M10" s="59"/>
      <c r="N10" s="59">
        <v>476.69979654717736</v>
      </c>
      <c r="O10" s="59"/>
      <c r="P10" s="59"/>
      <c r="Q10" s="59"/>
      <c r="S10" s="4"/>
      <c r="T10" s="22"/>
      <c r="U10" s="8" t="s">
        <v>14</v>
      </c>
      <c r="V10" s="13">
        <f t="shared" si="3"/>
        <v>623.25936675077673</v>
      </c>
      <c r="W10" s="14">
        <f t="shared" si="4"/>
        <v>0.26140469273646721</v>
      </c>
      <c r="X10" s="13">
        <f t="shared" si="5"/>
        <v>991.64957060957272</v>
      </c>
      <c r="Y10" s="14">
        <f t="shared" si="6"/>
        <v>0.41591328608319222</v>
      </c>
      <c r="Z10" s="13">
        <f t="shared" si="7"/>
        <v>1429.4943531923925</v>
      </c>
      <c r="AA10" s="14">
        <f t="shared" si="8"/>
        <v>0.59955221228820244</v>
      </c>
      <c r="AB10" s="13">
        <f t="shared" si="9"/>
        <v>1997.7023922625733</v>
      </c>
      <c r="AC10" s="44">
        <f t="shared" si="10"/>
        <v>0.83786752014770693</v>
      </c>
      <c r="AD10" s="49">
        <f t="shared" si="11"/>
        <v>2474.4021888097504</v>
      </c>
      <c r="AE10" s="44">
        <f t="shared" si="12"/>
        <v>1.0378028448161285</v>
      </c>
      <c r="AF10" s="54">
        <f t="shared" si="13"/>
        <v>2474.4021888097504</v>
      </c>
      <c r="AG10" s="44">
        <f t="shared" si="14"/>
        <v>1.0378028448161285</v>
      </c>
      <c r="AH10" s="39">
        <f t="shared" si="15"/>
        <v>2384.27</v>
      </c>
    </row>
    <row r="11" spans="2:34" ht="17.25" thickBot="1" x14ac:dyDescent="0.35">
      <c r="C11" t="s">
        <v>15</v>
      </c>
      <c r="D11" s="58">
        <v>0</v>
      </c>
      <c r="E11" s="59">
        <v>635.70600000000002</v>
      </c>
      <c r="F11" s="59">
        <v>123.86934919451372</v>
      </c>
      <c r="G11" s="59"/>
      <c r="H11" s="59">
        <v>167.54675182642455</v>
      </c>
      <c r="I11" s="59"/>
      <c r="J11" s="59">
        <v>155.32295281990704</v>
      </c>
      <c r="K11" s="59"/>
      <c r="L11" s="59">
        <v>200.74119046739108</v>
      </c>
      <c r="M11" s="59"/>
      <c r="N11" s="59">
        <v>88.810093991018917</v>
      </c>
      <c r="O11" s="59"/>
      <c r="P11" s="59"/>
      <c r="Q11" s="59"/>
      <c r="S11" s="4"/>
      <c r="T11" s="22"/>
      <c r="U11" s="8" t="s">
        <v>15</v>
      </c>
      <c r="V11" s="13">
        <f t="shared" si="3"/>
        <v>123.86934919451372</v>
      </c>
      <c r="W11" s="14">
        <f t="shared" si="4"/>
        <v>0.19485320131399375</v>
      </c>
      <c r="X11" s="13">
        <f t="shared" si="5"/>
        <v>291.4161010209383</v>
      </c>
      <c r="Y11" s="14">
        <f t="shared" si="6"/>
        <v>0.45841332474593333</v>
      </c>
      <c r="Z11" s="13">
        <f t="shared" si="7"/>
        <v>446.73905384084537</v>
      </c>
      <c r="AA11" s="14">
        <f t="shared" si="8"/>
        <v>0.70274474968121325</v>
      </c>
      <c r="AB11" s="13">
        <f t="shared" si="9"/>
        <v>647.48024430823648</v>
      </c>
      <c r="AC11" s="44">
        <f t="shared" si="10"/>
        <v>1.0185215245856363</v>
      </c>
      <c r="AD11" s="49">
        <f t="shared" si="11"/>
        <v>736.29033829925538</v>
      </c>
      <c r="AE11" s="44">
        <f t="shared" si="12"/>
        <v>1.1582246168814756</v>
      </c>
      <c r="AF11" s="54">
        <f t="shared" si="13"/>
        <v>736.29033829925538</v>
      </c>
      <c r="AG11" s="44">
        <f t="shared" si="14"/>
        <v>1.1582246168814756</v>
      </c>
      <c r="AH11" s="39">
        <f t="shared" si="15"/>
        <v>635.70600000000002</v>
      </c>
    </row>
    <row r="12" spans="2:34" x14ac:dyDescent="0.3">
      <c r="C12" t="s">
        <v>16</v>
      </c>
      <c r="D12" s="58">
        <v>0</v>
      </c>
      <c r="E12" s="59">
        <v>618.72299999999996</v>
      </c>
      <c r="F12" s="59">
        <v>44.586882760905631</v>
      </c>
      <c r="G12" s="59"/>
      <c r="H12" s="59">
        <v>102.38558799860196</v>
      </c>
      <c r="I12" s="59"/>
      <c r="J12" s="59">
        <v>97.246073883281909</v>
      </c>
      <c r="K12" s="59"/>
      <c r="L12" s="59">
        <v>128.78841772260424</v>
      </c>
      <c r="M12" s="59"/>
      <c r="N12" s="59">
        <v>121.54679393536642</v>
      </c>
      <c r="O12" s="59"/>
      <c r="P12" s="59"/>
      <c r="Q12" s="59"/>
      <c r="S12" s="4"/>
      <c r="T12" s="23"/>
      <c r="U12" s="8" t="s">
        <v>16</v>
      </c>
      <c r="V12" s="13">
        <f t="shared" si="3"/>
        <v>44.586882760905631</v>
      </c>
      <c r="W12" s="14">
        <f t="shared" si="4"/>
        <v>7.2062753058970877E-2</v>
      </c>
      <c r="X12" s="13">
        <f t="shared" si="5"/>
        <v>146.97247075950759</v>
      </c>
      <c r="Y12" s="14">
        <f t="shared" si="6"/>
        <v>0.23754163132695502</v>
      </c>
      <c r="Z12" s="13">
        <f t="shared" si="7"/>
        <v>244.21854464278948</v>
      </c>
      <c r="AA12" s="14">
        <f t="shared" si="8"/>
        <v>0.39471386168412925</v>
      </c>
      <c r="AB12" s="13">
        <f t="shared" si="9"/>
        <v>373.00696236539375</v>
      </c>
      <c r="AC12" s="44">
        <f t="shared" si="10"/>
        <v>0.60286584200909576</v>
      </c>
      <c r="AD12" s="49">
        <f t="shared" si="11"/>
        <v>494.55375630076014</v>
      </c>
      <c r="AE12" s="44">
        <f t="shared" si="12"/>
        <v>0.79931367720411262</v>
      </c>
      <c r="AF12" s="54">
        <f t="shared" si="13"/>
        <v>494.55375630076014</v>
      </c>
      <c r="AG12" s="44">
        <f t="shared" si="14"/>
        <v>0.79931367720411262</v>
      </c>
      <c r="AH12" s="39">
        <f t="shared" si="15"/>
        <v>618.72299999999996</v>
      </c>
    </row>
    <row r="13" spans="2:34" x14ac:dyDescent="0.3">
      <c r="B13" t="s">
        <v>26</v>
      </c>
      <c r="C13"/>
      <c r="D13" s="58">
        <v>0</v>
      </c>
      <c r="E13" s="59">
        <v>11563.621999999999</v>
      </c>
      <c r="F13" s="59">
        <v>1712.115655783949</v>
      </c>
      <c r="G13" s="59"/>
      <c r="H13" s="59">
        <v>2066.4781840987207</v>
      </c>
      <c r="I13" s="59"/>
      <c r="J13" s="59">
        <v>2478.3514660248261</v>
      </c>
      <c r="K13" s="59"/>
      <c r="L13" s="59">
        <v>2759.1294612936899</v>
      </c>
      <c r="M13" s="59"/>
      <c r="N13" s="59">
        <v>1967.8074798145112</v>
      </c>
      <c r="O13" s="59"/>
      <c r="P13" s="59"/>
      <c r="Q13" s="59"/>
      <c r="S13" s="4"/>
      <c r="T13" s="73" t="s">
        <v>26</v>
      </c>
      <c r="U13" s="9"/>
      <c r="V13" s="15">
        <f t="shared" si="3"/>
        <v>1712.115655783949</v>
      </c>
      <c r="W13" s="16">
        <f t="shared" si="4"/>
        <v>0.14806050005646579</v>
      </c>
      <c r="X13" s="15">
        <f t="shared" si="5"/>
        <v>3778.5938398826697</v>
      </c>
      <c r="Y13" s="16">
        <f t="shared" si="6"/>
        <v>0.3267655964439749</v>
      </c>
      <c r="Z13" s="15">
        <f t="shared" si="7"/>
        <v>6256.9453059074958</v>
      </c>
      <c r="AA13" s="16">
        <f t="shared" si="8"/>
        <v>0.5410887095675988</v>
      </c>
      <c r="AB13" s="15">
        <f t="shared" si="9"/>
        <v>9016.0747672011858</v>
      </c>
      <c r="AC13" s="45">
        <f t="shared" si="10"/>
        <v>0.77969296879482797</v>
      </c>
      <c r="AD13" s="50">
        <f t="shared" si="11"/>
        <v>10983.882247015697</v>
      </c>
      <c r="AE13" s="45">
        <f t="shared" si="12"/>
        <v>0.94986521065940221</v>
      </c>
      <c r="AF13" s="50">
        <f t="shared" si="13"/>
        <v>10983.882247015697</v>
      </c>
      <c r="AG13" s="45">
        <f t="shared" si="14"/>
        <v>0.94986521065940221</v>
      </c>
      <c r="AH13" s="40">
        <f t="shared" si="15"/>
        <v>11563.621999999999</v>
      </c>
    </row>
    <row r="14" spans="2:34" x14ac:dyDescent="0.3">
      <c r="B14" t="s">
        <v>24</v>
      </c>
      <c r="C14" t="s">
        <v>11</v>
      </c>
      <c r="D14" s="58">
        <v>0</v>
      </c>
      <c r="E14" s="59">
        <v>679.25659499999995</v>
      </c>
      <c r="F14" s="59">
        <v>74.113472111406722</v>
      </c>
      <c r="G14" s="59"/>
      <c r="H14" s="59">
        <v>70.236870790869688</v>
      </c>
      <c r="I14" s="59"/>
      <c r="J14" s="59">
        <v>102.28811121299445</v>
      </c>
      <c r="K14" s="59"/>
      <c r="L14" s="59">
        <v>40.697801104085009</v>
      </c>
      <c r="M14" s="59"/>
      <c r="N14" s="59">
        <v>9.224941692368116</v>
      </c>
      <c r="O14" s="59"/>
      <c r="P14" s="59"/>
      <c r="Q14" s="59"/>
      <c r="S14" s="4"/>
      <c r="T14" s="72" t="s">
        <v>24</v>
      </c>
      <c r="U14" s="8" t="s">
        <v>11</v>
      </c>
      <c r="V14" s="17">
        <f t="shared" si="3"/>
        <v>74.113472111406722</v>
      </c>
      <c r="W14" s="18">
        <f t="shared" si="4"/>
        <v>0.10910968352306794</v>
      </c>
      <c r="X14" s="17">
        <f t="shared" si="5"/>
        <v>144.3503429022764</v>
      </c>
      <c r="Y14" s="18">
        <f t="shared" si="6"/>
        <v>0.2125122434803543</v>
      </c>
      <c r="Z14" s="17">
        <f t="shared" si="7"/>
        <v>246.63845411527086</v>
      </c>
      <c r="AA14" s="18">
        <f t="shared" si="8"/>
        <v>0.36310056601698637</v>
      </c>
      <c r="AB14" s="17">
        <f t="shared" si="9"/>
        <v>287.33625521935585</v>
      </c>
      <c r="AC14" s="46">
        <f t="shared" si="10"/>
        <v>0.42301577538508239</v>
      </c>
      <c r="AD14" s="51">
        <f t="shared" si="11"/>
        <v>296.56119691172398</v>
      </c>
      <c r="AE14" s="46">
        <f t="shared" si="12"/>
        <v>0.43659671336974504</v>
      </c>
      <c r="AF14" s="51">
        <f t="shared" si="13"/>
        <v>296.56119691172398</v>
      </c>
      <c r="AG14" s="46">
        <f t="shared" si="14"/>
        <v>0.43659671336974504</v>
      </c>
      <c r="AH14" s="41">
        <f t="shared" si="15"/>
        <v>679.25659499999995</v>
      </c>
    </row>
    <row r="15" spans="2:34" x14ac:dyDescent="0.3">
      <c r="C15" t="s">
        <v>12</v>
      </c>
      <c r="D15" s="58">
        <v>0</v>
      </c>
      <c r="E15" s="59">
        <v>335.535371</v>
      </c>
      <c r="F15" s="59">
        <v>25.678052916135506</v>
      </c>
      <c r="G15" s="59"/>
      <c r="H15" s="59"/>
      <c r="I15" s="59"/>
      <c r="J15" s="59">
        <v>87.625369019864408</v>
      </c>
      <c r="K15" s="59"/>
      <c r="L15" s="59">
        <v>133.24183121225926</v>
      </c>
      <c r="M15" s="59"/>
      <c r="N15" s="59">
        <v>17.219650245929113</v>
      </c>
      <c r="O15" s="59"/>
      <c r="P15" s="59"/>
      <c r="Q15" s="59"/>
      <c r="S15" s="4"/>
      <c r="T15" s="22"/>
      <c r="U15" s="8" t="s">
        <v>12</v>
      </c>
      <c r="V15" s="17">
        <f t="shared" si="3"/>
        <v>25.678052916135506</v>
      </c>
      <c r="W15" s="18">
        <f t="shared" si="4"/>
        <v>7.6528602154839601E-2</v>
      </c>
      <c r="X15" s="17">
        <f t="shared" si="5"/>
        <v>25.678052916135506</v>
      </c>
      <c r="Y15" s="18">
        <f t="shared" si="6"/>
        <v>7.6528602154839601E-2</v>
      </c>
      <c r="Z15" s="17">
        <f t="shared" si="7"/>
        <v>113.30342193599992</v>
      </c>
      <c r="AA15" s="18">
        <f t="shared" si="8"/>
        <v>0.33767951676248142</v>
      </c>
      <c r="AB15" s="17">
        <f t="shared" si="9"/>
        <v>246.54525314825918</v>
      </c>
      <c r="AC15" s="46">
        <f t="shared" si="10"/>
        <v>0.73478170844843416</v>
      </c>
      <c r="AD15" s="51">
        <f t="shared" si="11"/>
        <v>263.76490339418831</v>
      </c>
      <c r="AE15" s="46">
        <f t="shared" si="12"/>
        <v>0.78610163395914623</v>
      </c>
      <c r="AF15" s="51">
        <f t="shared" si="13"/>
        <v>263.76490339418831</v>
      </c>
      <c r="AG15" s="46">
        <f t="shared" si="14"/>
        <v>0.78610163395914623</v>
      </c>
      <c r="AH15" s="41">
        <f t="shared" si="15"/>
        <v>335.535371</v>
      </c>
    </row>
    <row r="16" spans="2:34" x14ac:dyDescent="0.3">
      <c r="C16" t="s">
        <v>13</v>
      </c>
      <c r="D16" s="58">
        <v>0</v>
      </c>
      <c r="E16" s="59">
        <v>1830.9102170000001</v>
      </c>
      <c r="F16" s="59">
        <v>996.00748770449138</v>
      </c>
      <c r="G16" s="59"/>
      <c r="H16" s="59">
        <v>1096.3568327856906</v>
      </c>
      <c r="I16" s="59"/>
      <c r="J16" s="59">
        <v>638.80164475428728</v>
      </c>
      <c r="K16" s="59"/>
      <c r="L16" s="59">
        <v>592.35264215179393</v>
      </c>
      <c r="M16" s="59"/>
      <c r="N16" s="59">
        <v>1353.4903395439226</v>
      </c>
      <c r="O16" s="59"/>
      <c r="P16" s="59"/>
      <c r="Q16" s="59"/>
      <c r="S16" s="4"/>
      <c r="T16" s="22"/>
      <c r="U16" s="8" t="s">
        <v>13</v>
      </c>
      <c r="V16" s="17">
        <f t="shared" si="3"/>
        <v>996.00748770449138</v>
      </c>
      <c r="W16" s="18">
        <f t="shared" si="4"/>
        <v>0.54399581063919056</v>
      </c>
      <c r="X16" s="17">
        <f t="shared" si="5"/>
        <v>2092.3643204901819</v>
      </c>
      <c r="Y16" s="18">
        <f t="shared" si="6"/>
        <v>1.1428000680003751</v>
      </c>
      <c r="Z16" s="17">
        <f t="shared" si="7"/>
        <v>2731.1659652444691</v>
      </c>
      <c r="AA16" s="18">
        <f t="shared" si="8"/>
        <v>1.4916984677269234</v>
      </c>
      <c r="AB16" s="17">
        <f t="shared" si="9"/>
        <v>3323.5186073962632</v>
      </c>
      <c r="AC16" s="46">
        <f t="shared" si="10"/>
        <v>1.8152275171864765</v>
      </c>
      <c r="AD16" s="51">
        <f t="shared" si="11"/>
        <v>4677.0089469401855</v>
      </c>
      <c r="AE16" s="46">
        <f t="shared" si="12"/>
        <v>2.5544720344636023</v>
      </c>
      <c r="AF16" s="51">
        <f t="shared" si="13"/>
        <v>4677.0089469401855</v>
      </c>
      <c r="AG16" s="46">
        <f t="shared" si="14"/>
        <v>2.5544720344636023</v>
      </c>
      <c r="AH16" s="41">
        <f t="shared" si="15"/>
        <v>1830.9102170000001</v>
      </c>
    </row>
    <row r="17" spans="2:34" x14ac:dyDescent="0.3">
      <c r="C17" t="s">
        <v>14</v>
      </c>
      <c r="D17" s="58">
        <v>0</v>
      </c>
      <c r="E17" s="59">
        <v>121.230266</v>
      </c>
      <c r="F17" s="59">
        <v>2.0618502854923526</v>
      </c>
      <c r="G17" s="59"/>
      <c r="H17" s="59">
        <v>14.999484177287167</v>
      </c>
      <c r="I17" s="59"/>
      <c r="J17" s="59">
        <v>1.0492197523385836</v>
      </c>
      <c r="K17" s="59"/>
      <c r="L17" s="59">
        <v>8.6477868645154814</v>
      </c>
      <c r="M17" s="59"/>
      <c r="N17" s="59"/>
      <c r="O17" s="59"/>
      <c r="P17" s="59"/>
      <c r="Q17" s="59"/>
      <c r="S17" s="4"/>
      <c r="T17" s="22"/>
      <c r="U17" s="8" t="s">
        <v>14</v>
      </c>
      <c r="V17" s="17">
        <f t="shared" si="3"/>
        <v>2.0618502854923526</v>
      </c>
      <c r="W17" s="18">
        <f t="shared" si="4"/>
        <v>1.7007718893336032E-2</v>
      </c>
      <c r="X17" s="17">
        <f t="shared" si="5"/>
        <v>17.06133446277952</v>
      </c>
      <c r="Y17" s="18">
        <f t="shared" si="6"/>
        <v>0.14073494207114517</v>
      </c>
      <c r="Z17" s="17">
        <f t="shared" si="7"/>
        <v>18.110554215118103</v>
      </c>
      <c r="AA17" s="18">
        <f t="shared" si="8"/>
        <v>0.14938970945686206</v>
      </c>
      <c r="AB17" s="17">
        <f t="shared" si="9"/>
        <v>26.758341079633585</v>
      </c>
      <c r="AC17" s="46">
        <f t="shared" si="10"/>
        <v>0.22072327284700988</v>
      </c>
      <c r="AD17" s="51">
        <f t="shared" si="11"/>
        <v>26.758341079633585</v>
      </c>
      <c r="AE17" s="46">
        <f t="shared" si="12"/>
        <v>0.22072327284700988</v>
      </c>
      <c r="AF17" s="51">
        <f t="shared" si="13"/>
        <v>26.758341079633585</v>
      </c>
      <c r="AG17" s="46">
        <f t="shared" si="14"/>
        <v>0.22072327284700988</v>
      </c>
      <c r="AH17" s="41">
        <f t="shared" si="15"/>
        <v>121.230266</v>
      </c>
    </row>
    <row r="18" spans="2:34" x14ac:dyDescent="0.3">
      <c r="C18" t="s">
        <v>15</v>
      </c>
      <c r="D18" s="58">
        <v>0</v>
      </c>
      <c r="E18" s="59">
        <v>133.25432499999999</v>
      </c>
      <c r="F18" s="59">
        <v>0.53130566914837862</v>
      </c>
      <c r="G18" s="59"/>
      <c r="H18" s="59">
        <v>52.020410070641432</v>
      </c>
      <c r="I18" s="59"/>
      <c r="J18" s="59">
        <v>43.415044685411708</v>
      </c>
      <c r="K18" s="59"/>
      <c r="L18" s="59">
        <v>74.334650869522832</v>
      </c>
      <c r="M18" s="59"/>
      <c r="N18" s="59">
        <v>89.959090515276301</v>
      </c>
      <c r="O18" s="59"/>
      <c r="P18" s="59"/>
      <c r="Q18" s="59"/>
      <c r="S18" s="4"/>
      <c r="T18" s="22"/>
      <c r="U18" s="8" t="s">
        <v>15</v>
      </c>
      <c r="V18" s="17">
        <f t="shared" si="3"/>
        <v>0.53130566914837862</v>
      </c>
      <c r="W18" s="18">
        <f t="shared" si="4"/>
        <v>3.9871551572407023E-3</v>
      </c>
      <c r="X18" s="17">
        <f t="shared" si="5"/>
        <v>52.551715739789813</v>
      </c>
      <c r="Y18" s="18">
        <f t="shared" si="6"/>
        <v>0.39437155784466893</v>
      </c>
      <c r="Z18" s="17">
        <f t="shared" si="7"/>
        <v>95.966760425201528</v>
      </c>
      <c r="AA18" s="18">
        <f t="shared" si="8"/>
        <v>0.72017745334120697</v>
      </c>
      <c r="AB18" s="17">
        <f t="shared" si="9"/>
        <v>170.30141129472435</v>
      </c>
      <c r="AC18" s="46">
        <f t="shared" si="10"/>
        <v>1.2780178901864863</v>
      </c>
      <c r="AD18" s="51">
        <f t="shared" si="11"/>
        <v>260.26050181000062</v>
      </c>
      <c r="AE18" s="46">
        <f t="shared" si="12"/>
        <v>1.9531111039735531</v>
      </c>
      <c r="AF18" s="51">
        <f t="shared" si="13"/>
        <v>260.26050181000062</v>
      </c>
      <c r="AG18" s="46">
        <f t="shared" si="14"/>
        <v>1.9531111039735531</v>
      </c>
      <c r="AH18" s="41">
        <f t="shared" si="15"/>
        <v>133.25432499999999</v>
      </c>
    </row>
    <row r="19" spans="2:34" x14ac:dyDescent="0.3">
      <c r="C19" t="s">
        <v>16</v>
      </c>
      <c r="D19" s="58">
        <v>0</v>
      </c>
      <c r="E19" s="59">
        <v>13.671488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S19" s="4"/>
      <c r="T19" s="23"/>
      <c r="U19" s="8" t="s">
        <v>16</v>
      </c>
      <c r="V19" s="17">
        <f t="shared" si="3"/>
        <v>0</v>
      </c>
      <c r="W19" s="18">
        <f t="shared" si="4"/>
        <v>0</v>
      </c>
      <c r="X19" s="17">
        <f t="shared" si="5"/>
        <v>0</v>
      </c>
      <c r="Y19" s="18">
        <f t="shared" si="6"/>
        <v>0</v>
      </c>
      <c r="Z19" s="17">
        <f t="shared" si="7"/>
        <v>0</v>
      </c>
      <c r="AA19" s="18">
        <f t="shared" si="8"/>
        <v>0</v>
      </c>
      <c r="AB19" s="17">
        <f t="shared" si="9"/>
        <v>0</v>
      </c>
      <c r="AC19" s="46">
        <f t="shared" si="10"/>
        <v>0</v>
      </c>
      <c r="AD19" s="51">
        <f t="shared" si="11"/>
        <v>0</v>
      </c>
      <c r="AE19" s="46">
        <f t="shared" si="12"/>
        <v>0</v>
      </c>
      <c r="AF19" s="51">
        <f t="shared" si="13"/>
        <v>0</v>
      </c>
      <c r="AG19" s="46">
        <f t="shared" si="14"/>
        <v>0</v>
      </c>
      <c r="AH19" s="41">
        <f t="shared" si="15"/>
        <v>13.671488</v>
      </c>
    </row>
    <row r="20" spans="2:34" x14ac:dyDescent="0.3">
      <c r="B20" t="s">
        <v>27</v>
      </c>
      <c r="C20"/>
      <c r="D20" s="58">
        <v>0</v>
      </c>
      <c r="E20" s="59">
        <v>3113.8582620000002</v>
      </c>
      <c r="F20" s="59">
        <v>1098.3921686866743</v>
      </c>
      <c r="G20" s="59"/>
      <c r="H20" s="59">
        <v>1233.6135978244888</v>
      </c>
      <c r="I20" s="59"/>
      <c r="J20" s="59">
        <v>873.17938942489639</v>
      </c>
      <c r="K20" s="59"/>
      <c r="L20" s="59">
        <v>849.2747122021766</v>
      </c>
      <c r="M20" s="59"/>
      <c r="N20" s="59">
        <v>1469.8940219974961</v>
      </c>
      <c r="O20" s="59"/>
      <c r="P20" s="59"/>
      <c r="Q20" s="59"/>
      <c r="S20" s="4"/>
      <c r="T20" s="73" t="s">
        <v>27</v>
      </c>
      <c r="U20" s="9"/>
      <c r="V20" s="19">
        <f t="shared" si="3"/>
        <v>1098.3921686866743</v>
      </c>
      <c r="W20" s="20">
        <f t="shared" si="4"/>
        <v>0.35274314893870212</v>
      </c>
      <c r="X20" s="19">
        <f t="shared" si="5"/>
        <v>2332.0057665111631</v>
      </c>
      <c r="Y20" s="20">
        <f t="shared" si="6"/>
        <v>0.74891198323630148</v>
      </c>
      <c r="Z20" s="19">
        <f t="shared" si="7"/>
        <v>3205.1851559360593</v>
      </c>
      <c r="AA20" s="20">
        <f t="shared" si="8"/>
        <v>1.0293291750143441</v>
      </c>
      <c r="AB20" s="19">
        <f t="shared" si="9"/>
        <v>4054.4598681382358</v>
      </c>
      <c r="AC20" s="47">
        <f t="shared" si="10"/>
        <v>1.302069499314364</v>
      </c>
      <c r="AD20" s="52">
        <f t="shared" si="11"/>
        <v>5524.3538901357315</v>
      </c>
      <c r="AE20" s="47">
        <f t="shared" si="12"/>
        <v>1.7741186095565873</v>
      </c>
      <c r="AF20" s="52">
        <f t="shared" si="13"/>
        <v>5524.3538901357315</v>
      </c>
      <c r="AG20" s="47">
        <f t="shared" si="14"/>
        <v>1.7741186095565873</v>
      </c>
      <c r="AH20" s="42">
        <f t="shared" si="15"/>
        <v>3113.8582620000002</v>
      </c>
    </row>
    <row r="21" spans="2:34" x14ac:dyDescent="0.3">
      <c r="B21" t="s">
        <v>22</v>
      </c>
      <c r="C21" t="s">
        <v>11</v>
      </c>
      <c r="D21" s="58">
        <v>0</v>
      </c>
      <c r="E21" s="59">
        <v>1125.779307</v>
      </c>
      <c r="F21" s="59">
        <v>71.989614047082526</v>
      </c>
      <c r="G21" s="59"/>
      <c r="H21" s="59">
        <v>160.09749311427711</v>
      </c>
      <c r="I21" s="59"/>
      <c r="J21" s="59">
        <v>148.21430232558973</v>
      </c>
      <c r="K21" s="59"/>
      <c r="L21" s="59">
        <v>246.38231990325073</v>
      </c>
      <c r="M21" s="59"/>
      <c r="N21" s="59">
        <v>212.1112727483098</v>
      </c>
      <c r="O21" s="59"/>
      <c r="P21" s="59"/>
      <c r="Q21" s="59"/>
      <c r="S21" s="4"/>
      <c r="T21" s="72" t="s">
        <v>22</v>
      </c>
      <c r="U21" s="8" t="s">
        <v>11</v>
      </c>
      <c r="V21" s="17">
        <f t="shared" si="3"/>
        <v>71.989614047082526</v>
      </c>
      <c r="W21" s="18">
        <f t="shared" si="4"/>
        <v>6.3946471212836503E-2</v>
      </c>
      <c r="X21" s="17">
        <f t="shared" si="5"/>
        <v>232.08710716135965</v>
      </c>
      <c r="Y21" s="18">
        <f t="shared" si="6"/>
        <v>0.20615684239198728</v>
      </c>
      <c r="Z21" s="17">
        <f t="shared" si="7"/>
        <v>380.30140948694941</v>
      </c>
      <c r="AA21" s="18">
        <f t="shared" si="8"/>
        <v>0.33781168930914574</v>
      </c>
      <c r="AB21" s="17">
        <f t="shared" si="9"/>
        <v>626.68372939020014</v>
      </c>
      <c r="AC21" s="46">
        <f t="shared" si="10"/>
        <v>0.55666659130571505</v>
      </c>
      <c r="AD21" s="51">
        <f t="shared" si="11"/>
        <v>838.79500213850997</v>
      </c>
      <c r="AE21" s="46">
        <f t="shared" si="12"/>
        <v>0.74507942802195237</v>
      </c>
      <c r="AF21" s="51">
        <f t="shared" si="13"/>
        <v>838.79500213850997</v>
      </c>
      <c r="AG21" s="46">
        <f t="shared" si="14"/>
        <v>0.74507942802195237</v>
      </c>
      <c r="AH21" s="41">
        <f t="shared" si="15"/>
        <v>1125.779307</v>
      </c>
    </row>
    <row r="22" spans="2:34" x14ac:dyDescent="0.3">
      <c r="C22" t="s">
        <v>12</v>
      </c>
      <c r="D22" s="58">
        <v>0</v>
      </c>
      <c r="E22" s="59">
        <v>4362.4042259999997</v>
      </c>
      <c r="F22" s="59">
        <v>629.45342491008046</v>
      </c>
      <c r="G22" s="59"/>
      <c r="H22" s="59">
        <v>1185.8734329891092</v>
      </c>
      <c r="I22" s="59"/>
      <c r="J22" s="59">
        <v>1414.5664519505342</v>
      </c>
      <c r="K22" s="59"/>
      <c r="L22" s="59">
        <v>1864.6648321168143</v>
      </c>
      <c r="M22" s="59"/>
      <c r="N22" s="59">
        <v>964.31013059379495</v>
      </c>
      <c r="O22" s="59"/>
      <c r="P22" s="59"/>
      <c r="Q22" s="59"/>
      <c r="S22" s="4"/>
      <c r="T22" s="22"/>
      <c r="U22" s="8" t="s">
        <v>12</v>
      </c>
      <c r="V22" s="17">
        <f t="shared" si="3"/>
        <v>629.45342491008046</v>
      </c>
      <c r="W22" s="18">
        <f t="shared" si="4"/>
        <v>0.14429048577353926</v>
      </c>
      <c r="X22" s="17">
        <f t="shared" si="5"/>
        <v>1815.3268578991897</v>
      </c>
      <c r="Y22" s="18">
        <f t="shared" si="6"/>
        <v>0.41612990540395417</v>
      </c>
      <c r="Z22" s="17">
        <f t="shared" si="7"/>
        <v>3229.8933098497237</v>
      </c>
      <c r="AA22" s="18">
        <f t="shared" si="8"/>
        <v>0.74039294446844406</v>
      </c>
      <c r="AB22" s="17">
        <f t="shared" si="9"/>
        <v>5094.5581419665377</v>
      </c>
      <c r="AC22" s="46">
        <f t="shared" si="10"/>
        <v>1.1678326624577542</v>
      </c>
      <c r="AD22" s="51">
        <f t="shared" si="11"/>
        <v>6058.868272560333</v>
      </c>
      <c r="AE22" s="46">
        <f t="shared" si="12"/>
        <v>1.3888828175182346</v>
      </c>
      <c r="AF22" s="51">
        <f t="shared" si="13"/>
        <v>6058.868272560333</v>
      </c>
      <c r="AG22" s="46">
        <f t="shared" si="14"/>
        <v>1.3888828175182346</v>
      </c>
      <c r="AH22" s="41">
        <f t="shared" si="15"/>
        <v>4362.4042259999997</v>
      </c>
    </row>
    <row r="23" spans="2:34" x14ac:dyDescent="0.3">
      <c r="C23" t="s">
        <v>13</v>
      </c>
      <c r="D23" s="58">
        <v>0</v>
      </c>
      <c r="E23" s="59">
        <v>2169.2974690000001</v>
      </c>
      <c r="F23" s="59">
        <v>217.39168434652325</v>
      </c>
      <c r="G23" s="59"/>
      <c r="H23" s="59">
        <v>383.16905972669088</v>
      </c>
      <c r="I23" s="59"/>
      <c r="J23" s="59">
        <v>463.43370036914047</v>
      </c>
      <c r="K23" s="59"/>
      <c r="L23" s="59">
        <v>557.08204958527006</v>
      </c>
      <c r="M23" s="59"/>
      <c r="N23" s="59">
        <v>400.33077346127806</v>
      </c>
      <c r="O23" s="59"/>
      <c r="P23" s="59"/>
      <c r="Q23" s="59"/>
      <c r="S23" s="4"/>
      <c r="T23" s="22"/>
      <c r="U23" s="8" t="s">
        <v>13</v>
      </c>
      <c r="V23" s="17">
        <f t="shared" si="3"/>
        <v>217.39168434652325</v>
      </c>
      <c r="W23" s="18">
        <f t="shared" si="4"/>
        <v>0.10021294333908765</v>
      </c>
      <c r="X23" s="17">
        <f t="shared" si="5"/>
        <v>600.5607440732141</v>
      </c>
      <c r="Y23" s="18">
        <f t="shared" si="6"/>
        <v>0.27684573123577183</v>
      </c>
      <c r="Z23" s="17">
        <f t="shared" si="7"/>
        <v>1063.9944444423545</v>
      </c>
      <c r="AA23" s="18">
        <f t="shared" si="8"/>
        <v>0.49047881152640321</v>
      </c>
      <c r="AB23" s="17">
        <f t="shared" si="9"/>
        <v>1621.0764940276244</v>
      </c>
      <c r="AC23" s="46">
        <f t="shared" si="10"/>
        <v>0.74728178923976996</v>
      </c>
      <c r="AD23" s="51">
        <f t="shared" si="11"/>
        <v>2021.4072674889026</v>
      </c>
      <c r="AE23" s="46">
        <f t="shared" si="12"/>
        <v>0.93182576219974489</v>
      </c>
      <c r="AF23" s="51">
        <f t="shared" si="13"/>
        <v>2021.4072674889026</v>
      </c>
      <c r="AG23" s="46">
        <f t="shared" si="14"/>
        <v>0.93182576219974489</v>
      </c>
      <c r="AH23" s="41">
        <f t="shared" si="15"/>
        <v>2169.2974690000001</v>
      </c>
    </row>
    <row r="24" spans="2:34" x14ac:dyDescent="0.3">
      <c r="C24" t="s">
        <v>14</v>
      </c>
      <c r="D24" s="58">
        <v>0</v>
      </c>
      <c r="E24" s="59">
        <v>448.41336999999999</v>
      </c>
      <c r="F24" s="59">
        <v>30.929493065535677</v>
      </c>
      <c r="G24" s="59"/>
      <c r="H24" s="59">
        <v>36.77912841541545</v>
      </c>
      <c r="I24" s="59"/>
      <c r="J24" s="59">
        <v>103.15006858722582</v>
      </c>
      <c r="K24" s="59"/>
      <c r="L24" s="59">
        <v>107.15307265865789</v>
      </c>
      <c r="M24" s="59"/>
      <c r="N24" s="59">
        <v>113.68320169013477</v>
      </c>
      <c r="O24" s="59"/>
      <c r="P24" s="59"/>
      <c r="Q24" s="59"/>
      <c r="S24" s="4"/>
      <c r="T24" s="22"/>
      <c r="U24" s="8" t="s">
        <v>14</v>
      </c>
      <c r="V24" s="17">
        <f t="shared" si="3"/>
        <v>30.929493065535677</v>
      </c>
      <c r="W24" s="18">
        <f t="shared" si="4"/>
        <v>6.897540335502414E-2</v>
      </c>
      <c r="X24" s="17">
        <f t="shared" si="5"/>
        <v>67.708621480951123</v>
      </c>
      <c r="Y24" s="18">
        <f t="shared" si="6"/>
        <v>0.15099599166936331</v>
      </c>
      <c r="Z24" s="17">
        <f t="shared" si="7"/>
        <v>170.85869006817694</v>
      </c>
      <c r="AA24" s="18">
        <f t="shared" si="8"/>
        <v>0.38102942842265597</v>
      </c>
      <c r="AB24" s="17">
        <f t="shared" si="9"/>
        <v>278.01176272683483</v>
      </c>
      <c r="AC24" s="46">
        <f t="shared" si="10"/>
        <v>0.61998990513337027</v>
      </c>
      <c r="AD24" s="51">
        <f t="shared" si="11"/>
        <v>391.69496441696958</v>
      </c>
      <c r="AE24" s="46">
        <f t="shared" si="12"/>
        <v>0.87351312566119421</v>
      </c>
      <c r="AF24" s="51">
        <f t="shared" si="13"/>
        <v>391.69496441696958</v>
      </c>
      <c r="AG24" s="46">
        <f t="shared" si="14"/>
        <v>0.87351312566119421</v>
      </c>
      <c r="AH24" s="41">
        <f t="shared" si="15"/>
        <v>448.41336999999999</v>
      </c>
    </row>
    <row r="25" spans="2:34" x14ac:dyDescent="0.3">
      <c r="C25" t="s">
        <v>15</v>
      </c>
      <c r="D25" s="58">
        <v>0</v>
      </c>
      <c r="E25" s="59">
        <v>282.03141599999998</v>
      </c>
      <c r="F25" s="59">
        <v>17.13515514238826</v>
      </c>
      <c r="G25" s="59"/>
      <c r="H25" s="59">
        <v>8.9433154423486929</v>
      </c>
      <c r="I25" s="59"/>
      <c r="J25" s="59">
        <v>45.554722236934602</v>
      </c>
      <c r="K25" s="59"/>
      <c r="L25" s="59">
        <v>378.50046246862632</v>
      </c>
      <c r="M25" s="59"/>
      <c r="N25" s="59">
        <v>101.1663160806021</v>
      </c>
      <c r="O25" s="59"/>
      <c r="P25" s="59"/>
      <c r="Q25" s="59"/>
      <c r="S25" s="4"/>
      <c r="T25" s="22"/>
      <c r="U25" s="8" t="s">
        <v>15</v>
      </c>
      <c r="V25" s="17">
        <f t="shared" si="3"/>
        <v>17.13515514238826</v>
      </c>
      <c r="W25" s="18">
        <f t="shared" si="4"/>
        <v>6.0756192999393589E-2</v>
      </c>
      <c r="X25" s="17">
        <f t="shared" si="5"/>
        <v>26.078470584736955</v>
      </c>
      <c r="Y25" s="18">
        <f t="shared" si="6"/>
        <v>9.2466544878592377E-2</v>
      </c>
      <c r="Z25" s="17">
        <f t="shared" si="7"/>
        <v>71.633192821671557</v>
      </c>
      <c r="AA25" s="18">
        <f t="shared" si="8"/>
        <v>0.25399011868121657</v>
      </c>
      <c r="AB25" s="17">
        <f t="shared" si="9"/>
        <v>450.1336552902979</v>
      </c>
      <c r="AC25" s="46">
        <f t="shared" si="10"/>
        <v>1.5960408300410687</v>
      </c>
      <c r="AD25" s="51">
        <f t="shared" si="11"/>
        <v>551.29997137090004</v>
      </c>
      <c r="AE25" s="46">
        <f t="shared" si="12"/>
        <v>1.9547466703883092</v>
      </c>
      <c r="AF25" s="51">
        <f t="shared" si="13"/>
        <v>551.29997137090004</v>
      </c>
      <c r="AG25" s="46">
        <f t="shared" si="14"/>
        <v>1.9547466703883092</v>
      </c>
      <c r="AH25" s="41">
        <f t="shared" si="15"/>
        <v>282.03141599999998</v>
      </c>
    </row>
    <row r="26" spans="2:34" x14ac:dyDescent="0.3">
      <c r="C26" t="s">
        <v>16</v>
      </c>
      <c r="D26" s="58">
        <v>0</v>
      </c>
      <c r="E26" s="59">
        <v>1425.792363</v>
      </c>
      <c r="F26" s="59">
        <v>10.277757733897456</v>
      </c>
      <c r="G26" s="59"/>
      <c r="H26" s="59">
        <v>290.66457215052634</v>
      </c>
      <c r="I26" s="59"/>
      <c r="J26" s="59">
        <v>459.30125051873353</v>
      </c>
      <c r="K26" s="59"/>
      <c r="L26" s="59">
        <v>462.92812293289103</v>
      </c>
      <c r="M26" s="59"/>
      <c r="N26" s="59">
        <v>343.52877685244437</v>
      </c>
      <c r="O26" s="59"/>
      <c r="P26" s="59"/>
      <c r="Q26" s="59"/>
      <c r="S26" s="4"/>
      <c r="T26" s="23"/>
      <c r="U26" s="8" t="s">
        <v>16</v>
      </c>
      <c r="V26" s="17">
        <f t="shared" si="3"/>
        <v>10.277757733897456</v>
      </c>
      <c r="W26" s="18">
        <f t="shared" si="4"/>
        <v>7.208453348895835E-3</v>
      </c>
      <c r="X26" s="17">
        <f t="shared" si="5"/>
        <v>300.94232988442377</v>
      </c>
      <c r="Y26" s="18">
        <f t="shared" si="6"/>
        <v>0.21107023553640941</v>
      </c>
      <c r="Z26" s="17">
        <f t="shared" si="7"/>
        <v>760.24358040315724</v>
      </c>
      <c r="AA26" s="18">
        <f t="shared" si="8"/>
        <v>0.53320777985059054</v>
      </c>
      <c r="AB26" s="17">
        <f t="shared" si="9"/>
        <v>1223.1717033360483</v>
      </c>
      <c r="AC26" s="46">
        <f t="shared" si="10"/>
        <v>0.85788908334617597</v>
      </c>
      <c r="AD26" s="51">
        <f t="shared" si="11"/>
        <v>1566.7004801884927</v>
      </c>
      <c r="AE26" s="46">
        <f t="shared" si="12"/>
        <v>1.0988279365531239</v>
      </c>
      <c r="AF26" s="51">
        <f t="shared" si="13"/>
        <v>1566.7004801884927</v>
      </c>
      <c r="AG26" s="46">
        <f t="shared" si="14"/>
        <v>1.0988279365531239</v>
      </c>
      <c r="AH26" s="41">
        <f t="shared" si="15"/>
        <v>1425.792363</v>
      </c>
    </row>
    <row r="27" spans="2:34" x14ac:dyDescent="0.3">
      <c r="B27" t="s">
        <v>28</v>
      </c>
      <c r="C27"/>
      <c r="D27" s="58">
        <v>0</v>
      </c>
      <c r="E27" s="59">
        <v>9813.7181510000009</v>
      </c>
      <c r="F27" s="59">
        <v>977.17712924550767</v>
      </c>
      <c r="G27" s="59"/>
      <c r="H27" s="59">
        <v>2065.5270018383676</v>
      </c>
      <c r="I27" s="59"/>
      <c r="J27" s="59">
        <v>2634.2204959881583</v>
      </c>
      <c r="K27" s="59"/>
      <c r="L27" s="59">
        <v>3616.7108596655098</v>
      </c>
      <c r="M27" s="59"/>
      <c r="N27" s="59">
        <v>2135.1304714265643</v>
      </c>
      <c r="O27" s="59"/>
      <c r="P27" s="59"/>
      <c r="Q27" s="59"/>
      <c r="S27" s="4"/>
      <c r="T27" s="73" t="s">
        <v>28</v>
      </c>
      <c r="U27" s="9"/>
      <c r="V27" s="19">
        <f t="shared" si="3"/>
        <v>977.17712924550767</v>
      </c>
      <c r="W27" s="20">
        <f t="shared" si="4"/>
        <v>9.957256915371418E-2</v>
      </c>
      <c r="X27" s="19">
        <f t="shared" si="5"/>
        <v>3042.7041310838754</v>
      </c>
      <c r="Y27" s="20">
        <f t="shared" si="6"/>
        <v>0.31004600746291344</v>
      </c>
      <c r="Z27" s="19">
        <f t="shared" si="7"/>
        <v>5676.9246270720341</v>
      </c>
      <c r="AA27" s="20">
        <f t="shared" si="8"/>
        <v>0.5784682767248176</v>
      </c>
      <c r="AB27" s="19">
        <f t="shared" si="9"/>
        <v>9293.6354867375449</v>
      </c>
      <c r="AC27" s="47">
        <f t="shared" si="10"/>
        <v>0.94700452404887325</v>
      </c>
      <c r="AD27" s="52">
        <f t="shared" si="11"/>
        <v>11428.765958164109</v>
      </c>
      <c r="AE27" s="47">
        <f t="shared" si="12"/>
        <v>1.1645704290987344</v>
      </c>
      <c r="AF27" s="52">
        <f t="shared" si="13"/>
        <v>11428.765958164109</v>
      </c>
      <c r="AG27" s="47">
        <f t="shared" si="14"/>
        <v>1.1645704290987344</v>
      </c>
      <c r="AH27" s="42">
        <f t="shared" si="15"/>
        <v>9813.7181510000009</v>
      </c>
    </row>
    <row r="28" spans="2:34" x14ac:dyDescent="0.3">
      <c r="B28" t="s">
        <v>20</v>
      </c>
      <c r="C28" t="s">
        <v>11</v>
      </c>
      <c r="D28" s="58">
        <v>0</v>
      </c>
      <c r="E28" s="59">
        <v>439.17188900000002</v>
      </c>
      <c r="F28" s="59">
        <v>61.729866499762018</v>
      </c>
      <c r="G28" s="59"/>
      <c r="H28" s="59">
        <v>78.699440880653441</v>
      </c>
      <c r="I28" s="59"/>
      <c r="J28" s="59">
        <v>133.07124039489671</v>
      </c>
      <c r="K28" s="59"/>
      <c r="L28" s="59">
        <v>51.962476962530069</v>
      </c>
      <c r="M28" s="59"/>
      <c r="N28" s="59">
        <v>167.1466503684795</v>
      </c>
      <c r="O28" s="59"/>
      <c r="P28" s="59"/>
      <c r="Q28" s="59"/>
      <c r="S28" s="4"/>
      <c r="T28" s="72" t="s">
        <v>20</v>
      </c>
      <c r="U28" s="8" t="s">
        <v>11</v>
      </c>
      <c r="V28" s="17">
        <f t="shared" si="3"/>
        <v>61.729866499762018</v>
      </c>
      <c r="W28" s="18">
        <f t="shared" si="4"/>
        <v>0.14055969438372232</v>
      </c>
      <c r="X28" s="17">
        <f t="shared" si="5"/>
        <v>140.42930738041545</v>
      </c>
      <c r="Y28" s="18">
        <f t="shared" si="6"/>
        <v>0.31975932635436838</v>
      </c>
      <c r="Z28" s="17">
        <f t="shared" si="7"/>
        <v>273.50054777531216</v>
      </c>
      <c r="AA28" s="18">
        <f t="shared" si="8"/>
        <v>0.62276424021144972</v>
      </c>
      <c r="AB28" s="17">
        <f t="shared" si="9"/>
        <v>325.4630247378422</v>
      </c>
      <c r="AC28" s="46">
        <f t="shared" si="10"/>
        <v>0.74108346387772139</v>
      </c>
      <c r="AD28" s="51">
        <f t="shared" si="11"/>
        <v>492.60967510632167</v>
      </c>
      <c r="AE28" s="46">
        <f t="shared" si="12"/>
        <v>1.1216785214281364</v>
      </c>
      <c r="AF28" s="51">
        <f t="shared" si="13"/>
        <v>492.60967510632167</v>
      </c>
      <c r="AG28" s="46">
        <f t="shared" si="14"/>
        <v>1.1216785214281364</v>
      </c>
      <c r="AH28" s="41">
        <f t="shared" si="15"/>
        <v>439.17188900000002</v>
      </c>
    </row>
    <row r="29" spans="2:34" x14ac:dyDescent="0.3">
      <c r="C29" t="s">
        <v>12</v>
      </c>
      <c r="D29" s="58">
        <v>0</v>
      </c>
      <c r="E29" s="59">
        <v>1263.4613019999999</v>
      </c>
      <c r="F29" s="59">
        <v>266.86933190024973</v>
      </c>
      <c r="G29" s="59"/>
      <c r="H29" s="59">
        <v>184.18955594473837</v>
      </c>
      <c r="I29" s="59"/>
      <c r="J29" s="59">
        <v>253.73150954215856</v>
      </c>
      <c r="K29" s="59"/>
      <c r="L29" s="59">
        <v>260.27884596524967</v>
      </c>
      <c r="M29" s="59"/>
      <c r="N29" s="59">
        <v>199.05968311894685</v>
      </c>
      <c r="O29" s="59"/>
      <c r="P29" s="59"/>
      <c r="Q29" s="59"/>
      <c r="S29" s="4"/>
      <c r="T29" s="22"/>
      <c r="U29" s="8" t="s">
        <v>12</v>
      </c>
      <c r="V29" s="17">
        <f t="shared" si="3"/>
        <v>266.86933190024973</v>
      </c>
      <c r="W29" s="18">
        <f t="shared" si="4"/>
        <v>0.21122081972578671</v>
      </c>
      <c r="X29" s="17">
        <f t="shared" si="5"/>
        <v>451.05888784498813</v>
      </c>
      <c r="Y29" s="18">
        <f t="shared" si="6"/>
        <v>0.35700253512393543</v>
      </c>
      <c r="Z29" s="17">
        <f t="shared" si="7"/>
        <v>704.79039738714664</v>
      </c>
      <c r="AA29" s="18">
        <f t="shared" si="8"/>
        <v>0.55782507645584123</v>
      </c>
      <c r="AB29" s="17">
        <f t="shared" si="9"/>
        <v>965.06924335239637</v>
      </c>
      <c r="AC29" s="46">
        <f t="shared" si="10"/>
        <v>0.76382968107114724</v>
      </c>
      <c r="AD29" s="51">
        <f t="shared" si="11"/>
        <v>1164.1289264713432</v>
      </c>
      <c r="AE29" s="46">
        <f t="shared" si="12"/>
        <v>0.92138075351305326</v>
      </c>
      <c r="AF29" s="51">
        <f t="shared" si="13"/>
        <v>1164.1289264713432</v>
      </c>
      <c r="AG29" s="46">
        <f t="shared" si="14"/>
        <v>0.92138075351305326</v>
      </c>
      <c r="AH29" s="41">
        <f t="shared" si="15"/>
        <v>1263.4613019999999</v>
      </c>
    </row>
    <row r="30" spans="2:34" x14ac:dyDescent="0.3">
      <c r="C30" t="s">
        <v>13</v>
      </c>
      <c r="D30" s="58">
        <v>0</v>
      </c>
      <c r="E30" s="59">
        <v>515.03770099999997</v>
      </c>
      <c r="F30" s="59">
        <v>68.981346394788005</v>
      </c>
      <c r="G30" s="59"/>
      <c r="H30" s="59">
        <v>68.329229004659055</v>
      </c>
      <c r="I30" s="59"/>
      <c r="J30" s="59">
        <v>85.113127922181818</v>
      </c>
      <c r="K30" s="59"/>
      <c r="L30" s="59">
        <v>107.97422997493467</v>
      </c>
      <c r="M30" s="59"/>
      <c r="N30" s="59">
        <v>191.24826892565605</v>
      </c>
      <c r="O30" s="59"/>
      <c r="P30" s="59"/>
      <c r="Q30" s="59"/>
      <c r="S30" s="4"/>
      <c r="T30" s="22"/>
      <c r="U30" s="8" t="s">
        <v>13</v>
      </c>
      <c r="V30" s="17">
        <f t="shared" si="3"/>
        <v>68.981346394788005</v>
      </c>
      <c r="W30" s="18">
        <f t="shared" si="4"/>
        <v>0.1339345571418431</v>
      </c>
      <c r="X30" s="17">
        <f t="shared" si="5"/>
        <v>137.31057539944706</v>
      </c>
      <c r="Y30" s="18">
        <f t="shared" si="6"/>
        <v>0.26660295961411001</v>
      </c>
      <c r="Z30" s="17">
        <f t="shared" si="7"/>
        <v>222.42370332162886</v>
      </c>
      <c r="AA30" s="18">
        <f t="shared" si="8"/>
        <v>0.43185907146170038</v>
      </c>
      <c r="AB30" s="17">
        <f t="shared" si="9"/>
        <v>330.39793329656356</v>
      </c>
      <c r="AC30" s="46">
        <f t="shared" si="10"/>
        <v>0.64150242332757612</v>
      </c>
      <c r="AD30" s="51">
        <f t="shared" si="11"/>
        <v>521.64620222221959</v>
      </c>
      <c r="AE30" s="46">
        <f t="shared" si="12"/>
        <v>1.0128311018967904</v>
      </c>
      <c r="AF30" s="51">
        <f t="shared" si="13"/>
        <v>521.64620222221959</v>
      </c>
      <c r="AG30" s="46">
        <f t="shared" si="14"/>
        <v>1.0128311018967904</v>
      </c>
      <c r="AH30" s="41">
        <f t="shared" si="15"/>
        <v>515.03770099999997</v>
      </c>
    </row>
    <row r="31" spans="2:34" x14ac:dyDescent="0.3">
      <c r="C31" t="s">
        <v>14</v>
      </c>
      <c r="D31" s="58">
        <v>0</v>
      </c>
      <c r="E31" s="59">
        <v>692.15123200000005</v>
      </c>
      <c r="F31" s="59">
        <v>109.23120956535099</v>
      </c>
      <c r="G31" s="59"/>
      <c r="H31" s="59">
        <v>165.33746334451919</v>
      </c>
      <c r="I31" s="59"/>
      <c r="J31" s="59">
        <v>162.76616982771435</v>
      </c>
      <c r="K31" s="59"/>
      <c r="L31" s="59">
        <v>229.98541520099982</v>
      </c>
      <c r="M31" s="59"/>
      <c r="N31" s="59">
        <v>144.56681753480984</v>
      </c>
      <c r="O31" s="59"/>
      <c r="P31" s="59"/>
      <c r="Q31" s="59"/>
      <c r="S31" s="4"/>
      <c r="T31" s="22"/>
      <c r="U31" s="8" t="s">
        <v>14</v>
      </c>
      <c r="V31" s="17">
        <f t="shared" si="3"/>
        <v>109.23120956535099</v>
      </c>
      <c r="W31" s="18">
        <f t="shared" si="4"/>
        <v>0.15781407951803081</v>
      </c>
      <c r="X31" s="17">
        <f t="shared" si="5"/>
        <v>274.5686729098702</v>
      </c>
      <c r="Y31" s="18">
        <f t="shared" si="6"/>
        <v>0.3966888451769312</v>
      </c>
      <c r="Z31" s="17">
        <f t="shared" si="7"/>
        <v>437.33484273758455</v>
      </c>
      <c r="AA31" s="18">
        <f t="shared" si="8"/>
        <v>0.63184868063282518</v>
      </c>
      <c r="AB31" s="17">
        <f t="shared" si="9"/>
        <v>667.3202579385844</v>
      </c>
      <c r="AC31" s="46">
        <f t="shared" si="10"/>
        <v>0.96412492976474884</v>
      </c>
      <c r="AD31" s="51">
        <f t="shared" si="11"/>
        <v>811.88707547339425</v>
      </c>
      <c r="AE31" s="46">
        <f t="shared" si="12"/>
        <v>1.1729908695349893</v>
      </c>
      <c r="AF31" s="51">
        <f t="shared" si="13"/>
        <v>811.88707547339425</v>
      </c>
      <c r="AG31" s="46">
        <f t="shared" si="14"/>
        <v>1.1729908695349893</v>
      </c>
      <c r="AH31" s="41">
        <f t="shared" si="15"/>
        <v>692.15123200000005</v>
      </c>
    </row>
    <row r="32" spans="2:34" x14ac:dyDescent="0.3">
      <c r="C32" t="s">
        <v>15</v>
      </c>
      <c r="D32" s="58">
        <v>0</v>
      </c>
      <c r="E32" s="59">
        <v>2254.3912799999998</v>
      </c>
      <c r="F32" s="59">
        <v>119.17150668622756</v>
      </c>
      <c r="G32" s="59"/>
      <c r="H32" s="59">
        <v>135.67911299310947</v>
      </c>
      <c r="I32" s="59"/>
      <c r="J32" s="59">
        <v>117.53883112944486</v>
      </c>
      <c r="K32" s="59"/>
      <c r="L32" s="59">
        <v>199.02948220964925</v>
      </c>
      <c r="M32" s="59"/>
      <c r="N32" s="59">
        <v>95.15900181570818</v>
      </c>
      <c r="O32" s="59"/>
      <c r="P32" s="59"/>
      <c r="Q32" s="59"/>
      <c r="S32" s="4"/>
      <c r="T32" s="22"/>
      <c r="U32" s="8" t="s">
        <v>15</v>
      </c>
      <c r="V32" s="17">
        <f t="shared" si="3"/>
        <v>119.17150668622756</v>
      </c>
      <c r="W32" s="18">
        <f t="shared" si="4"/>
        <v>5.2861944482959305E-2</v>
      </c>
      <c r="X32" s="17">
        <f t="shared" si="5"/>
        <v>254.85061967933703</v>
      </c>
      <c r="Y32" s="18">
        <f t="shared" si="6"/>
        <v>0.11304631185378655</v>
      </c>
      <c r="Z32" s="17">
        <f t="shared" si="7"/>
        <v>372.38945080878187</v>
      </c>
      <c r="AA32" s="18">
        <f t="shared" si="8"/>
        <v>0.1651840362019063</v>
      </c>
      <c r="AB32" s="17">
        <f t="shared" si="9"/>
        <v>571.41893301843106</v>
      </c>
      <c r="AC32" s="46">
        <f t="shared" si="10"/>
        <v>0.25346927930737523</v>
      </c>
      <c r="AD32" s="51">
        <f t="shared" si="11"/>
        <v>666.57793483413923</v>
      </c>
      <c r="AE32" s="46">
        <f t="shared" si="12"/>
        <v>0.29567978759842406</v>
      </c>
      <c r="AF32" s="51">
        <f t="shared" si="13"/>
        <v>666.57793483413923</v>
      </c>
      <c r="AG32" s="46">
        <f t="shared" si="14"/>
        <v>0.29567978759842406</v>
      </c>
      <c r="AH32" s="41">
        <f t="shared" si="15"/>
        <v>2254.3912799999998</v>
      </c>
    </row>
    <row r="33" spans="2:34" x14ac:dyDescent="0.3">
      <c r="C33" t="s">
        <v>16</v>
      </c>
      <c r="D33" s="58">
        <v>0</v>
      </c>
      <c r="E33" s="59">
        <v>1795.786597</v>
      </c>
      <c r="F33" s="59">
        <v>178.60176288490936</v>
      </c>
      <c r="G33" s="59"/>
      <c r="H33" s="59">
        <v>345.18664577136906</v>
      </c>
      <c r="I33" s="59"/>
      <c r="J33" s="59">
        <v>606.22416833977377</v>
      </c>
      <c r="K33" s="59"/>
      <c r="L33" s="59">
        <v>493.23051686274925</v>
      </c>
      <c r="M33" s="59"/>
      <c r="N33" s="59">
        <v>408.7609633291072</v>
      </c>
      <c r="O33" s="59"/>
      <c r="P33" s="59"/>
      <c r="Q33" s="59"/>
      <c r="S33" s="4"/>
      <c r="T33" s="23"/>
      <c r="U33" s="8" t="s">
        <v>16</v>
      </c>
      <c r="V33" s="17">
        <f t="shared" si="3"/>
        <v>178.60176288490936</v>
      </c>
      <c r="W33" s="18">
        <f t="shared" si="4"/>
        <v>9.945600617761452E-2</v>
      </c>
      <c r="X33" s="17">
        <f t="shared" si="5"/>
        <v>523.78840865627842</v>
      </c>
      <c r="Y33" s="18">
        <f t="shared" si="6"/>
        <v>0.29167631027612489</v>
      </c>
      <c r="Z33" s="17">
        <f t="shared" si="7"/>
        <v>1130.0125769960523</v>
      </c>
      <c r="AA33" s="18">
        <f t="shared" si="8"/>
        <v>0.62925771853060131</v>
      </c>
      <c r="AB33" s="17">
        <f t="shared" si="9"/>
        <v>1623.2430938588016</v>
      </c>
      <c r="AC33" s="46">
        <f t="shared" si="10"/>
        <v>0.90391759052581988</v>
      </c>
      <c r="AD33" s="51">
        <f t="shared" si="11"/>
        <v>2032.0040571879088</v>
      </c>
      <c r="AE33" s="46">
        <f t="shared" si="12"/>
        <v>1.1315398280522464</v>
      </c>
      <c r="AF33" s="51">
        <f t="shared" si="13"/>
        <v>2032.0040571879088</v>
      </c>
      <c r="AG33" s="46">
        <f t="shared" si="14"/>
        <v>1.1315398280522464</v>
      </c>
      <c r="AH33" s="41">
        <f t="shared" si="15"/>
        <v>1795.786597</v>
      </c>
    </row>
    <row r="34" spans="2:34" x14ac:dyDescent="0.3">
      <c r="B34" t="s">
        <v>29</v>
      </c>
      <c r="C34"/>
      <c r="D34" s="58">
        <v>0</v>
      </c>
      <c r="E34" s="59">
        <v>6960.0000010000003</v>
      </c>
      <c r="F34" s="59">
        <v>804.58502393128765</v>
      </c>
      <c r="G34" s="59"/>
      <c r="H34" s="59">
        <v>977.42144793904856</v>
      </c>
      <c r="I34" s="59"/>
      <c r="J34" s="59">
        <v>1358.4450471561699</v>
      </c>
      <c r="K34" s="59"/>
      <c r="L34" s="59">
        <v>1342.4609671761127</v>
      </c>
      <c r="M34" s="59"/>
      <c r="N34" s="59">
        <v>1205.9413850927076</v>
      </c>
      <c r="O34" s="59"/>
      <c r="P34" s="59"/>
      <c r="Q34" s="59"/>
      <c r="S34" s="4"/>
      <c r="T34" s="73" t="s">
        <v>29</v>
      </c>
      <c r="U34" s="9"/>
      <c r="V34" s="19">
        <f t="shared" si="3"/>
        <v>804.58502393128765</v>
      </c>
      <c r="W34" s="20">
        <f t="shared" si="4"/>
        <v>0.11560129652524229</v>
      </c>
      <c r="X34" s="19">
        <f t="shared" si="5"/>
        <v>1782.0064718703361</v>
      </c>
      <c r="Y34" s="20">
        <f t="shared" si="6"/>
        <v>0.25603541258826157</v>
      </c>
      <c r="Z34" s="19">
        <f t="shared" si="7"/>
        <v>3140.451519026506</v>
      </c>
      <c r="AA34" s="20">
        <f t="shared" si="8"/>
        <v>0.45121429864587526</v>
      </c>
      <c r="AB34" s="19">
        <f t="shared" si="9"/>
        <v>4482.9124862026183</v>
      </c>
      <c r="AC34" s="47">
        <f t="shared" si="10"/>
        <v>0.64409662148829327</v>
      </c>
      <c r="AD34" s="52">
        <f t="shared" si="11"/>
        <v>5688.8538712953259</v>
      </c>
      <c r="AE34" s="47">
        <f t="shared" si="12"/>
        <v>0.81736406185028188</v>
      </c>
      <c r="AF34" s="52">
        <f t="shared" si="13"/>
        <v>5688.8538712953259</v>
      </c>
      <c r="AG34" s="47">
        <f t="shared" si="14"/>
        <v>0.81736406185028188</v>
      </c>
      <c r="AH34" s="42">
        <f t="shared" si="15"/>
        <v>6960.0000010000003</v>
      </c>
    </row>
    <row r="35" spans="2:34" x14ac:dyDescent="0.3">
      <c r="B35" t="s">
        <v>21</v>
      </c>
      <c r="C35" t="s">
        <v>11</v>
      </c>
      <c r="D35" s="58">
        <v>0</v>
      </c>
      <c r="E35" s="59">
        <v>239.24822</v>
      </c>
      <c r="F35" s="59">
        <v>22.982805582145062</v>
      </c>
      <c r="G35" s="59"/>
      <c r="H35" s="59">
        <v>27.401661185816334</v>
      </c>
      <c r="I35" s="59"/>
      <c r="J35" s="59">
        <v>49.073138528814191</v>
      </c>
      <c r="K35" s="59"/>
      <c r="L35" s="59">
        <v>20.125451738715398</v>
      </c>
      <c r="M35" s="59"/>
      <c r="N35" s="59">
        <v>31.9640887607076</v>
      </c>
      <c r="O35" s="59"/>
      <c r="P35" s="59"/>
      <c r="Q35" s="59"/>
      <c r="S35" s="4"/>
      <c r="T35" s="72" t="s">
        <v>21</v>
      </c>
      <c r="U35" s="8" t="s">
        <v>11</v>
      </c>
      <c r="V35" s="17">
        <f t="shared" si="3"/>
        <v>22.982805582145062</v>
      </c>
      <c r="W35" s="18">
        <f t="shared" si="4"/>
        <v>9.6062598008650024E-2</v>
      </c>
      <c r="X35" s="17">
        <f t="shared" si="5"/>
        <v>50.384466767961399</v>
      </c>
      <c r="Y35" s="18">
        <f t="shared" si="6"/>
        <v>0.21059494932903325</v>
      </c>
      <c r="Z35" s="17">
        <f t="shared" si="7"/>
        <v>99.457605296775597</v>
      </c>
      <c r="AA35" s="18">
        <f t="shared" si="8"/>
        <v>0.41570886210470281</v>
      </c>
      <c r="AB35" s="17">
        <f t="shared" si="9"/>
        <v>119.583057035491</v>
      </c>
      <c r="AC35" s="46">
        <f t="shared" si="10"/>
        <v>0.4998284084850913</v>
      </c>
      <c r="AD35" s="51">
        <f t="shared" si="11"/>
        <v>151.54714579619861</v>
      </c>
      <c r="AE35" s="46">
        <f t="shared" si="12"/>
        <v>0.63343060941560447</v>
      </c>
      <c r="AF35" s="51">
        <f t="shared" si="13"/>
        <v>151.54714579619861</v>
      </c>
      <c r="AG35" s="46">
        <f t="shared" si="14"/>
        <v>0.63343060941560447</v>
      </c>
      <c r="AH35" s="41">
        <f t="shared" si="15"/>
        <v>239.24822</v>
      </c>
    </row>
    <row r="36" spans="2:34" x14ac:dyDescent="0.3">
      <c r="C36" t="s">
        <v>12</v>
      </c>
      <c r="D36" s="58">
        <v>0</v>
      </c>
      <c r="E36" s="59">
        <v>361.61048099999999</v>
      </c>
      <c r="F36" s="59">
        <v>153.14045718187603</v>
      </c>
      <c r="G36" s="59"/>
      <c r="H36" s="59">
        <v>55.163076228717415</v>
      </c>
      <c r="I36" s="59"/>
      <c r="J36" s="59">
        <v>121.38318039553582</v>
      </c>
      <c r="K36" s="59"/>
      <c r="L36" s="59">
        <v>80.349229185569655</v>
      </c>
      <c r="M36" s="59"/>
      <c r="N36" s="59">
        <v>195.24339822543783</v>
      </c>
      <c r="O36" s="59"/>
      <c r="P36" s="59"/>
      <c r="Q36" s="59"/>
      <c r="S36" s="4"/>
      <c r="T36" s="22"/>
      <c r="U36" s="8" t="s">
        <v>12</v>
      </c>
      <c r="V36" s="17">
        <f t="shared" si="3"/>
        <v>153.14045718187603</v>
      </c>
      <c r="W36" s="18">
        <f t="shared" si="4"/>
        <v>0.42349562644971023</v>
      </c>
      <c r="X36" s="17">
        <f t="shared" si="5"/>
        <v>208.30353341059345</v>
      </c>
      <c r="Y36" s="18">
        <f t="shared" si="6"/>
        <v>0.57604395988343449</v>
      </c>
      <c r="Z36" s="17">
        <f t="shared" si="7"/>
        <v>329.68671380612926</v>
      </c>
      <c r="AA36" s="18">
        <f t="shared" si="8"/>
        <v>0.91171780445746886</v>
      </c>
      <c r="AB36" s="17">
        <f t="shared" si="9"/>
        <v>410.0359429916989</v>
      </c>
      <c r="AC36" s="46">
        <f t="shared" si="10"/>
        <v>1.1339160907553973</v>
      </c>
      <c r="AD36" s="51">
        <f t="shared" si="11"/>
        <v>605.27934121713679</v>
      </c>
      <c r="AE36" s="46">
        <f t="shared" si="12"/>
        <v>1.6738434669904847</v>
      </c>
      <c r="AF36" s="51">
        <f t="shared" si="13"/>
        <v>605.27934121713679</v>
      </c>
      <c r="AG36" s="46">
        <f t="shared" si="14"/>
        <v>1.6738434669904847</v>
      </c>
      <c r="AH36" s="41">
        <f t="shared" si="15"/>
        <v>361.61048099999999</v>
      </c>
    </row>
    <row r="37" spans="2:34" x14ac:dyDescent="0.3">
      <c r="C37" t="s">
        <v>13</v>
      </c>
      <c r="D37" s="58">
        <v>0</v>
      </c>
      <c r="E37" s="59">
        <v>318.74595099999999</v>
      </c>
      <c r="F37" s="59">
        <v>5.1485762988096475</v>
      </c>
      <c r="G37" s="59"/>
      <c r="H37" s="59">
        <v>49.564088061666546</v>
      </c>
      <c r="I37" s="59"/>
      <c r="J37" s="59">
        <v>44.079319338331693</v>
      </c>
      <c r="K37" s="59"/>
      <c r="L37" s="59">
        <v>52.870059913796595</v>
      </c>
      <c r="M37" s="59"/>
      <c r="N37" s="59">
        <v>85.359568798632338</v>
      </c>
      <c r="O37" s="59"/>
      <c r="P37" s="59"/>
      <c r="Q37" s="59"/>
      <c r="S37" s="4"/>
      <c r="T37" s="22"/>
      <c r="U37" s="8" t="s">
        <v>13</v>
      </c>
      <c r="V37" s="17">
        <f t="shared" si="3"/>
        <v>5.1485762988096475</v>
      </c>
      <c r="W37" s="18">
        <f t="shared" si="4"/>
        <v>1.6152601413938112E-2</v>
      </c>
      <c r="X37" s="17">
        <f t="shared" si="5"/>
        <v>54.712664360476197</v>
      </c>
      <c r="Y37" s="18">
        <f t="shared" si="6"/>
        <v>0.17164975488732154</v>
      </c>
      <c r="Z37" s="17">
        <f t="shared" si="7"/>
        <v>98.791983698807883</v>
      </c>
      <c r="AA37" s="18">
        <f t="shared" si="8"/>
        <v>0.30993957221689661</v>
      </c>
      <c r="AB37" s="17">
        <f t="shared" si="9"/>
        <v>151.66204361260446</v>
      </c>
      <c r="AC37" s="46">
        <f t="shared" si="10"/>
        <v>0.47580853383955446</v>
      </c>
      <c r="AD37" s="51">
        <f t="shared" si="11"/>
        <v>237.02161241123679</v>
      </c>
      <c r="AE37" s="46">
        <f t="shared" si="12"/>
        <v>0.74360666125367281</v>
      </c>
      <c r="AF37" s="51">
        <f t="shared" si="13"/>
        <v>237.02161241123679</v>
      </c>
      <c r="AG37" s="46">
        <f t="shared" si="14"/>
        <v>0.74360666125367281</v>
      </c>
      <c r="AH37" s="41">
        <f t="shared" si="15"/>
        <v>318.74595099999999</v>
      </c>
    </row>
    <row r="38" spans="2:34" x14ac:dyDescent="0.3">
      <c r="C38" t="s">
        <v>14</v>
      </c>
      <c r="D38" s="58">
        <v>0</v>
      </c>
      <c r="E38" s="59">
        <v>113.853889</v>
      </c>
      <c r="F38" s="59">
        <v>7.4906722546662596</v>
      </c>
      <c r="G38" s="59"/>
      <c r="H38" s="59">
        <v>3.4726912883232375</v>
      </c>
      <c r="I38" s="59"/>
      <c r="J38" s="59">
        <v>15.300602543691193</v>
      </c>
      <c r="K38" s="59"/>
      <c r="L38" s="59">
        <v>14.84841729172525</v>
      </c>
      <c r="M38" s="59"/>
      <c r="N38" s="59">
        <v>44.174362735144797</v>
      </c>
      <c r="O38" s="59"/>
      <c r="P38" s="59"/>
      <c r="Q38" s="59"/>
      <c r="S38" s="4"/>
      <c r="T38" s="22"/>
      <c r="U38" s="8" t="s">
        <v>14</v>
      </c>
      <c r="V38" s="17">
        <f t="shared" si="3"/>
        <v>7.4906722546662596</v>
      </c>
      <c r="W38" s="18">
        <f t="shared" si="4"/>
        <v>6.5791975315540249E-2</v>
      </c>
      <c r="X38" s="17">
        <f t="shared" si="5"/>
        <v>10.963363542989498</v>
      </c>
      <c r="Y38" s="18">
        <f t="shared" si="6"/>
        <v>9.6293272362347665E-2</v>
      </c>
      <c r="Z38" s="17">
        <f t="shared" si="7"/>
        <v>26.263966086680689</v>
      </c>
      <c r="AA38" s="18">
        <f t="shared" si="8"/>
        <v>0.23068132601672209</v>
      </c>
      <c r="AB38" s="17">
        <f t="shared" si="9"/>
        <v>41.112383378405937</v>
      </c>
      <c r="AC38" s="46">
        <f t="shared" si="10"/>
        <v>0.36109775203555794</v>
      </c>
      <c r="AD38" s="51">
        <f t="shared" si="11"/>
        <v>85.286746113550734</v>
      </c>
      <c r="AE38" s="46">
        <f t="shared" si="12"/>
        <v>0.74908944141162137</v>
      </c>
      <c r="AF38" s="51">
        <f t="shared" si="13"/>
        <v>85.286746113550734</v>
      </c>
      <c r="AG38" s="46">
        <f t="shared" si="14"/>
        <v>0.74908944141162137</v>
      </c>
      <c r="AH38" s="41">
        <f t="shared" si="15"/>
        <v>113.853889</v>
      </c>
    </row>
    <row r="39" spans="2:34" x14ac:dyDescent="0.3">
      <c r="C39" t="s">
        <v>15</v>
      </c>
      <c r="D39" s="58">
        <v>0</v>
      </c>
      <c r="E39" s="59">
        <v>9.3772739999999999</v>
      </c>
      <c r="F39" s="59">
        <v>3.1395399676151325</v>
      </c>
      <c r="G39" s="59"/>
      <c r="H39" s="59">
        <v>7.6806068150510427</v>
      </c>
      <c r="I39" s="59"/>
      <c r="J39" s="59">
        <v>2.1749233809506383</v>
      </c>
      <c r="K39" s="59"/>
      <c r="L39" s="59">
        <v>10.777021152950734</v>
      </c>
      <c r="M39" s="59"/>
      <c r="N39" s="59">
        <v>5.3584801214079434</v>
      </c>
      <c r="O39" s="59"/>
      <c r="P39" s="59"/>
      <c r="Q39" s="59"/>
      <c r="S39" s="4"/>
      <c r="T39" s="22"/>
      <c r="U39" s="8" t="s">
        <v>15</v>
      </c>
      <c r="V39" s="17">
        <f t="shared" si="3"/>
        <v>3.1395399676151325</v>
      </c>
      <c r="W39" s="18">
        <f t="shared" si="4"/>
        <v>0.33480305338365207</v>
      </c>
      <c r="X39" s="17">
        <f t="shared" si="5"/>
        <v>10.820146782666175</v>
      </c>
      <c r="Y39" s="18">
        <f t="shared" si="6"/>
        <v>1.1538691076603045</v>
      </c>
      <c r="Z39" s="17">
        <f t="shared" si="7"/>
        <v>12.995070163616813</v>
      </c>
      <c r="AA39" s="18">
        <f t="shared" si="8"/>
        <v>1.3858046766700869</v>
      </c>
      <c r="AB39" s="17">
        <f t="shared" si="9"/>
        <v>23.772091316567547</v>
      </c>
      <c r="AC39" s="46">
        <f t="shared" si="10"/>
        <v>2.5350748326824561</v>
      </c>
      <c r="AD39" s="51">
        <f t="shared" si="11"/>
        <v>29.13057143797549</v>
      </c>
      <c r="AE39" s="46">
        <f t="shared" si="12"/>
        <v>3.106507438939663</v>
      </c>
      <c r="AF39" s="51">
        <f t="shared" si="13"/>
        <v>29.13057143797549</v>
      </c>
      <c r="AG39" s="46">
        <f t="shared" si="14"/>
        <v>3.106507438939663</v>
      </c>
      <c r="AH39" s="41">
        <f t="shared" si="15"/>
        <v>9.3772739999999999</v>
      </c>
    </row>
    <row r="40" spans="2:34" x14ac:dyDescent="0.3">
      <c r="C40" t="s">
        <v>16</v>
      </c>
      <c r="D40" s="58">
        <v>0</v>
      </c>
      <c r="E40" s="59">
        <v>230.407196</v>
      </c>
      <c r="F40" s="59">
        <v>4.2336456152880562</v>
      </c>
      <c r="G40" s="59"/>
      <c r="H40" s="59">
        <v>21.805408765846838</v>
      </c>
      <c r="I40" s="59"/>
      <c r="J40" s="59">
        <v>22.70098446163788</v>
      </c>
      <c r="K40" s="59"/>
      <c r="L40" s="59">
        <v>20.274273531132536</v>
      </c>
      <c r="M40" s="59"/>
      <c r="N40" s="59">
        <v>32.914382959137463</v>
      </c>
      <c r="O40" s="59"/>
      <c r="P40" s="59"/>
      <c r="Q40" s="59"/>
      <c r="S40" s="4"/>
      <c r="T40" s="23"/>
      <c r="U40" s="8" t="s">
        <v>16</v>
      </c>
      <c r="V40" s="17">
        <f t="shared" si="3"/>
        <v>4.2336456152880562</v>
      </c>
      <c r="W40" s="18">
        <f t="shared" si="4"/>
        <v>1.8374624095022E-2</v>
      </c>
      <c r="X40" s="17">
        <f t="shared" si="5"/>
        <v>26.039054381134896</v>
      </c>
      <c r="Y40" s="18">
        <f t="shared" si="6"/>
        <v>0.11301319938434083</v>
      </c>
      <c r="Z40" s="17">
        <f t="shared" si="7"/>
        <v>48.740038842772776</v>
      </c>
      <c r="AA40" s="18">
        <f t="shared" si="8"/>
        <v>0.21153870056546661</v>
      </c>
      <c r="AB40" s="17">
        <f t="shared" si="9"/>
        <v>69.014312373905312</v>
      </c>
      <c r="AC40" s="46">
        <f t="shared" si="10"/>
        <v>0.29953193117243315</v>
      </c>
      <c r="AD40" s="51">
        <f t="shared" si="11"/>
        <v>101.92869533304278</v>
      </c>
      <c r="AE40" s="46">
        <f t="shared" si="12"/>
        <v>0.44238503441985721</v>
      </c>
      <c r="AF40" s="51">
        <f t="shared" si="13"/>
        <v>101.92869533304278</v>
      </c>
      <c r="AG40" s="46">
        <f t="shared" si="14"/>
        <v>0.44238503441985721</v>
      </c>
      <c r="AH40" s="41">
        <f t="shared" si="15"/>
        <v>230.407196</v>
      </c>
    </row>
    <row r="41" spans="2:34" x14ac:dyDescent="0.3">
      <c r="B41" t="s">
        <v>30</v>
      </c>
      <c r="C41"/>
      <c r="D41" s="58">
        <v>0</v>
      </c>
      <c r="E41" s="59">
        <v>1273.243011</v>
      </c>
      <c r="F41" s="59">
        <v>196.13569690040018</v>
      </c>
      <c r="G41" s="59"/>
      <c r="H41" s="59">
        <v>165.08753234542141</v>
      </c>
      <c r="I41" s="59"/>
      <c r="J41" s="59">
        <v>254.7121486489614</v>
      </c>
      <c r="K41" s="59"/>
      <c r="L41" s="59">
        <v>199.24445281389015</v>
      </c>
      <c r="M41" s="59"/>
      <c r="N41" s="59">
        <v>395.014281600468</v>
      </c>
      <c r="O41" s="59"/>
      <c r="P41" s="59"/>
      <c r="Q41" s="59"/>
      <c r="S41" s="4"/>
      <c r="T41" s="73" t="s">
        <v>30</v>
      </c>
      <c r="U41" s="9"/>
      <c r="V41" s="19">
        <f t="shared" si="3"/>
        <v>196.13569690040018</v>
      </c>
      <c r="W41" s="20">
        <f t="shared" si="4"/>
        <v>0.15404419675263403</v>
      </c>
      <c r="X41" s="19">
        <f t="shared" si="5"/>
        <v>361.22322924582159</v>
      </c>
      <c r="Y41" s="20">
        <f t="shared" si="6"/>
        <v>0.28370328847288806</v>
      </c>
      <c r="Z41" s="19">
        <f t="shared" si="7"/>
        <v>615.93537789478296</v>
      </c>
      <c r="AA41" s="20">
        <f t="shared" si="8"/>
        <v>0.48375319760132024</v>
      </c>
      <c r="AB41" s="19">
        <f t="shared" si="9"/>
        <v>815.17983070867308</v>
      </c>
      <c r="AC41" s="47">
        <f t="shared" si="10"/>
        <v>0.64023899889184077</v>
      </c>
      <c r="AD41" s="52">
        <f t="shared" si="11"/>
        <v>1210.194112309141</v>
      </c>
      <c r="AE41" s="47">
        <f t="shared" si="12"/>
        <v>0.95048164557263848</v>
      </c>
      <c r="AF41" s="52">
        <f t="shared" si="13"/>
        <v>1210.194112309141</v>
      </c>
      <c r="AG41" s="47">
        <f t="shared" si="14"/>
        <v>0.95048164557263848</v>
      </c>
      <c r="AH41" s="42">
        <f t="shared" si="15"/>
        <v>1273.243011</v>
      </c>
    </row>
    <row r="42" spans="2:34" x14ac:dyDescent="0.3">
      <c r="B42" t="s">
        <v>23</v>
      </c>
      <c r="C42" t="s">
        <v>11</v>
      </c>
      <c r="D42" s="58">
        <v>0</v>
      </c>
      <c r="E42" s="59">
        <v>167.94884500000001</v>
      </c>
      <c r="F42" s="59">
        <v>21.130076383059716</v>
      </c>
      <c r="G42" s="59"/>
      <c r="H42" s="59">
        <v>55.543561119819152</v>
      </c>
      <c r="I42" s="59"/>
      <c r="J42" s="59">
        <v>52.481681888259025</v>
      </c>
      <c r="K42" s="59"/>
      <c r="L42" s="59">
        <v>67.487788922332854</v>
      </c>
      <c r="M42" s="59"/>
      <c r="N42" s="59">
        <v>21.773139708490039</v>
      </c>
      <c r="O42" s="59"/>
      <c r="P42" s="59"/>
      <c r="Q42" s="59"/>
      <c r="S42" s="4"/>
      <c r="T42" s="72" t="s">
        <v>23</v>
      </c>
      <c r="U42" s="8" t="s">
        <v>11</v>
      </c>
      <c r="V42" s="17">
        <f t="shared" si="3"/>
        <v>21.130076383059716</v>
      </c>
      <c r="W42" s="18">
        <f t="shared" si="4"/>
        <v>0.1258125733645844</v>
      </c>
      <c r="X42" s="17">
        <f t="shared" si="5"/>
        <v>76.673637502878876</v>
      </c>
      <c r="Y42" s="18">
        <f t="shared" si="6"/>
        <v>0.45652971000115466</v>
      </c>
      <c r="Z42" s="17">
        <f t="shared" si="7"/>
        <v>129.15531939113791</v>
      </c>
      <c r="AA42" s="18">
        <f t="shared" si="8"/>
        <v>0.76901582378335442</v>
      </c>
      <c r="AB42" s="17">
        <f t="shared" si="9"/>
        <v>196.64310831347075</v>
      </c>
      <c r="AC42" s="46">
        <f t="shared" si="10"/>
        <v>1.1708512095660482</v>
      </c>
      <c r="AD42" s="51">
        <f t="shared" si="11"/>
        <v>218.4162480219608</v>
      </c>
      <c r="AE42" s="46">
        <f t="shared" si="12"/>
        <v>1.3004927067045968</v>
      </c>
      <c r="AF42" s="51">
        <f t="shared" si="13"/>
        <v>218.4162480219608</v>
      </c>
      <c r="AG42" s="46">
        <f t="shared" si="14"/>
        <v>1.3004927067045968</v>
      </c>
      <c r="AH42" s="41">
        <f t="shared" si="15"/>
        <v>167.94884500000001</v>
      </c>
    </row>
    <row r="43" spans="2:34" x14ac:dyDescent="0.3">
      <c r="C43" t="s">
        <v>12</v>
      </c>
      <c r="D43" s="58">
        <v>0</v>
      </c>
      <c r="E43" s="59">
        <v>438.05888599999997</v>
      </c>
      <c r="F43" s="59">
        <v>163.76229889863626</v>
      </c>
      <c r="G43" s="59"/>
      <c r="H43" s="59">
        <v>54.723284992602075</v>
      </c>
      <c r="I43" s="59"/>
      <c r="J43" s="59">
        <v>143.60875412990953</v>
      </c>
      <c r="K43" s="59"/>
      <c r="L43" s="59">
        <v>57.301364700069477</v>
      </c>
      <c r="M43" s="59"/>
      <c r="N43" s="59">
        <v>36.027381503968691</v>
      </c>
      <c r="O43" s="59"/>
      <c r="P43" s="59"/>
      <c r="Q43" s="59"/>
      <c r="S43" s="4"/>
      <c r="T43" s="22"/>
      <c r="U43" s="8" t="s">
        <v>12</v>
      </c>
      <c r="V43" s="17">
        <f t="shared" si="3"/>
        <v>163.76229889863626</v>
      </c>
      <c r="W43" s="18">
        <f t="shared" si="4"/>
        <v>0.37383626752554056</v>
      </c>
      <c r="X43" s="17">
        <f t="shared" si="5"/>
        <v>218.48558389123832</v>
      </c>
      <c r="Y43" s="18">
        <f t="shared" si="6"/>
        <v>0.49875847945072466</v>
      </c>
      <c r="Z43" s="17">
        <f t="shared" si="7"/>
        <v>362.09433802114785</v>
      </c>
      <c r="AA43" s="18">
        <f t="shared" si="8"/>
        <v>0.82658827293175341</v>
      </c>
      <c r="AB43" s="17">
        <f t="shared" si="9"/>
        <v>419.39570272121733</v>
      </c>
      <c r="AC43" s="46">
        <f t="shared" si="10"/>
        <v>0.95739572035805565</v>
      </c>
      <c r="AD43" s="51">
        <f t="shared" si="11"/>
        <v>455.42308422518602</v>
      </c>
      <c r="AE43" s="46">
        <f t="shared" si="12"/>
        <v>1.0396389590078674</v>
      </c>
      <c r="AF43" s="51">
        <f t="shared" si="13"/>
        <v>455.42308422518602</v>
      </c>
      <c r="AG43" s="46">
        <f t="shared" si="14"/>
        <v>1.0396389590078674</v>
      </c>
      <c r="AH43" s="41">
        <f t="shared" si="15"/>
        <v>438.05888599999997</v>
      </c>
    </row>
    <row r="44" spans="2:34" x14ac:dyDescent="0.3">
      <c r="C44" t="s">
        <v>13</v>
      </c>
      <c r="D44" s="58">
        <v>0</v>
      </c>
      <c r="E44" s="59">
        <v>243.807456</v>
      </c>
      <c r="F44" s="59">
        <v>25.243675029066864</v>
      </c>
      <c r="G44" s="59"/>
      <c r="H44" s="59">
        <v>19.769381827136783</v>
      </c>
      <c r="I44" s="59"/>
      <c r="J44" s="59">
        <v>54.722294375999788</v>
      </c>
      <c r="K44" s="59"/>
      <c r="L44" s="59">
        <v>32.060623233173949</v>
      </c>
      <c r="M44" s="59"/>
      <c r="N44" s="59">
        <v>25.671749634449494</v>
      </c>
      <c r="O44" s="59"/>
      <c r="P44" s="59"/>
      <c r="Q44" s="59"/>
      <c r="S44" s="4"/>
      <c r="T44" s="22"/>
      <c r="U44" s="8" t="s">
        <v>13</v>
      </c>
      <c r="V44" s="17">
        <f t="shared" si="3"/>
        <v>25.243675029066864</v>
      </c>
      <c r="W44" s="18">
        <f t="shared" si="4"/>
        <v>0.10353938900485006</v>
      </c>
      <c r="X44" s="17">
        <f t="shared" si="5"/>
        <v>45.013056856203647</v>
      </c>
      <c r="Y44" s="18">
        <f t="shared" si="6"/>
        <v>0.1846254318662168</v>
      </c>
      <c r="Z44" s="17">
        <f t="shared" si="7"/>
        <v>99.735351232203442</v>
      </c>
      <c r="AA44" s="18">
        <f t="shared" si="8"/>
        <v>0.40907424599928333</v>
      </c>
      <c r="AB44" s="17">
        <f t="shared" si="9"/>
        <v>131.79597446537738</v>
      </c>
      <c r="AC44" s="46">
        <f t="shared" si="10"/>
        <v>0.54057401126148241</v>
      </c>
      <c r="AD44" s="51">
        <f t="shared" si="11"/>
        <v>157.46772409982688</v>
      </c>
      <c r="AE44" s="46">
        <f t="shared" si="12"/>
        <v>0.64586918990626307</v>
      </c>
      <c r="AF44" s="51">
        <f t="shared" si="13"/>
        <v>157.46772409982688</v>
      </c>
      <c r="AG44" s="46">
        <f t="shared" si="14"/>
        <v>0.64586918990626307</v>
      </c>
      <c r="AH44" s="41">
        <f t="shared" si="15"/>
        <v>243.807456</v>
      </c>
    </row>
    <row r="45" spans="2:34" x14ac:dyDescent="0.3">
      <c r="C45" t="s">
        <v>14</v>
      </c>
      <c r="D45" s="58">
        <v>0</v>
      </c>
      <c r="E45" s="59">
        <v>114.950033</v>
      </c>
      <c r="F45" s="59">
        <v>26.543569427478637</v>
      </c>
      <c r="G45" s="59"/>
      <c r="H45" s="59">
        <v>16.408484670304407</v>
      </c>
      <c r="I45" s="59"/>
      <c r="J45" s="59">
        <v>79.571868087220693</v>
      </c>
      <c r="K45" s="59"/>
      <c r="L45" s="59">
        <v>32.07258538445182</v>
      </c>
      <c r="M45" s="59"/>
      <c r="N45" s="59">
        <v>24.620554092095219</v>
      </c>
      <c r="O45" s="59"/>
      <c r="P45" s="59"/>
      <c r="Q45" s="59"/>
      <c r="S45" s="4"/>
      <c r="T45" s="22"/>
      <c r="U45" s="8" t="s">
        <v>14</v>
      </c>
      <c r="V45" s="17">
        <f t="shared" si="3"/>
        <v>26.543569427478637</v>
      </c>
      <c r="W45" s="18">
        <f t="shared" si="4"/>
        <v>0.23091397831507049</v>
      </c>
      <c r="X45" s="17">
        <f t="shared" si="5"/>
        <v>42.952054097783048</v>
      </c>
      <c r="Y45" s="18">
        <f t="shared" si="6"/>
        <v>0.37365847557245196</v>
      </c>
      <c r="Z45" s="17">
        <f t="shared" si="7"/>
        <v>122.52392218500374</v>
      </c>
      <c r="AA45" s="18">
        <f t="shared" si="8"/>
        <v>1.0658885342382087</v>
      </c>
      <c r="AB45" s="17">
        <f t="shared" si="9"/>
        <v>154.59650756945555</v>
      </c>
      <c r="AC45" s="46">
        <f t="shared" si="10"/>
        <v>1.3449018111152309</v>
      </c>
      <c r="AD45" s="51">
        <f t="shared" si="11"/>
        <v>179.21706166155076</v>
      </c>
      <c r="AE45" s="46">
        <f t="shared" si="12"/>
        <v>1.5590866482095813</v>
      </c>
      <c r="AF45" s="51">
        <f t="shared" si="13"/>
        <v>179.21706166155076</v>
      </c>
      <c r="AG45" s="46">
        <f t="shared" si="14"/>
        <v>1.5590866482095813</v>
      </c>
      <c r="AH45" s="41">
        <f t="shared" si="15"/>
        <v>114.950033</v>
      </c>
    </row>
    <row r="46" spans="2:34" x14ac:dyDescent="0.3">
      <c r="C46" t="s">
        <v>15</v>
      </c>
      <c r="D46" s="58">
        <v>0</v>
      </c>
      <c r="E46" s="59">
        <v>42.326562000000003</v>
      </c>
      <c r="F46" s="59">
        <v>5.2483055988957057</v>
      </c>
      <c r="G46" s="59"/>
      <c r="H46" s="59">
        <v>2.6840294956539936</v>
      </c>
      <c r="I46" s="59"/>
      <c r="J46" s="59">
        <v>7.3583122766369762</v>
      </c>
      <c r="K46" s="59"/>
      <c r="L46" s="59">
        <v>6.4566165808151244</v>
      </c>
      <c r="M46" s="59"/>
      <c r="N46" s="59">
        <v>2.1222635830388441</v>
      </c>
      <c r="O46" s="59"/>
      <c r="P46" s="59"/>
      <c r="Q46" s="59"/>
      <c r="S46" s="4"/>
      <c r="T46" s="22"/>
      <c r="U46" s="8" t="s">
        <v>15</v>
      </c>
      <c r="V46" s="17">
        <f t="shared" si="3"/>
        <v>5.2483055988957057</v>
      </c>
      <c r="W46" s="18">
        <f t="shared" si="4"/>
        <v>0.12399555623950051</v>
      </c>
      <c r="X46" s="17">
        <f t="shared" si="5"/>
        <v>7.9323350945496998</v>
      </c>
      <c r="Y46" s="18">
        <f t="shared" si="6"/>
        <v>0.18740797078084678</v>
      </c>
      <c r="Z46" s="17">
        <f t="shared" si="7"/>
        <v>15.290647371186676</v>
      </c>
      <c r="AA46" s="18">
        <f t="shared" si="8"/>
        <v>0.3612541781963457</v>
      </c>
      <c r="AB46" s="17">
        <f t="shared" si="9"/>
        <v>21.747263952001802</v>
      </c>
      <c r="AC46" s="46">
        <f t="shared" si="10"/>
        <v>0.51379707976286382</v>
      </c>
      <c r="AD46" s="51">
        <f t="shared" si="11"/>
        <v>23.869527535040646</v>
      </c>
      <c r="AE46" s="46">
        <f t="shared" si="12"/>
        <v>0.56393731045390938</v>
      </c>
      <c r="AF46" s="51">
        <f t="shared" si="13"/>
        <v>23.869527535040646</v>
      </c>
      <c r="AG46" s="46">
        <f t="shared" si="14"/>
        <v>0.56393731045390938</v>
      </c>
      <c r="AH46" s="41">
        <f t="shared" si="15"/>
        <v>42.326562000000003</v>
      </c>
    </row>
    <row r="47" spans="2:34" x14ac:dyDescent="0.3">
      <c r="C47" t="s">
        <v>16</v>
      </c>
      <c r="D47" s="58">
        <v>0</v>
      </c>
      <c r="E47" s="59">
        <v>308.90834699999999</v>
      </c>
      <c r="F47" s="59">
        <v>59.089749769539068</v>
      </c>
      <c r="G47" s="59"/>
      <c r="H47" s="59">
        <v>46.453051182750499</v>
      </c>
      <c r="I47" s="59"/>
      <c r="J47" s="59">
        <v>254.55262166179159</v>
      </c>
      <c r="K47" s="59"/>
      <c r="L47" s="59">
        <v>55.780257106002246</v>
      </c>
      <c r="M47" s="59"/>
      <c r="N47" s="59">
        <v>24.560976100220387</v>
      </c>
      <c r="O47" s="59"/>
      <c r="P47" s="59"/>
      <c r="Q47" s="59"/>
      <c r="S47" s="4"/>
      <c r="T47" s="23"/>
      <c r="U47" s="8" t="s">
        <v>16</v>
      </c>
      <c r="V47" s="17">
        <f t="shared" si="3"/>
        <v>59.089749769539068</v>
      </c>
      <c r="W47" s="18">
        <f t="shared" si="4"/>
        <v>0.19128570122302027</v>
      </c>
      <c r="X47" s="17">
        <f t="shared" si="5"/>
        <v>105.54280095228957</v>
      </c>
      <c r="Y47" s="18">
        <f t="shared" si="6"/>
        <v>0.34166380409361219</v>
      </c>
      <c r="Z47" s="17">
        <f t="shared" si="7"/>
        <v>360.09542261408114</v>
      </c>
      <c r="AA47" s="18">
        <f t="shared" si="8"/>
        <v>1.1657031158632989</v>
      </c>
      <c r="AB47" s="17">
        <f t="shared" si="9"/>
        <v>415.87567972008338</v>
      </c>
      <c r="AC47" s="46">
        <f t="shared" si="10"/>
        <v>1.3462753070899809</v>
      </c>
      <c r="AD47" s="51">
        <f t="shared" si="11"/>
        <v>440.43665582030377</v>
      </c>
      <c r="AE47" s="46">
        <f t="shared" si="12"/>
        <v>1.4257842499163798</v>
      </c>
      <c r="AF47" s="51">
        <f t="shared" si="13"/>
        <v>440.43665582030377</v>
      </c>
      <c r="AG47" s="46">
        <f t="shared" si="14"/>
        <v>1.4257842499163798</v>
      </c>
      <c r="AH47" s="41">
        <f t="shared" si="15"/>
        <v>308.90834699999999</v>
      </c>
    </row>
    <row r="48" spans="2:34" x14ac:dyDescent="0.3">
      <c r="B48" t="s">
        <v>31</v>
      </c>
      <c r="C48"/>
      <c r="D48" s="58">
        <v>0</v>
      </c>
      <c r="E48" s="59">
        <v>1316.0001289999998</v>
      </c>
      <c r="F48" s="59">
        <v>301.01767510667628</v>
      </c>
      <c r="G48" s="59"/>
      <c r="H48" s="59">
        <v>195.58179328826691</v>
      </c>
      <c r="I48" s="59"/>
      <c r="J48" s="59">
        <v>592.29553241981762</v>
      </c>
      <c r="K48" s="59"/>
      <c r="L48" s="59">
        <v>251.15923592684547</v>
      </c>
      <c r="M48" s="59"/>
      <c r="N48" s="59">
        <v>134.77606462226268</v>
      </c>
      <c r="O48" s="59"/>
      <c r="P48" s="59"/>
      <c r="Q48" s="59"/>
      <c r="S48" s="4"/>
      <c r="T48" s="73" t="s">
        <v>31</v>
      </c>
      <c r="U48" s="9"/>
      <c r="V48" s="19">
        <f t="shared" si="3"/>
        <v>301.01767510667628</v>
      </c>
      <c r="W48" s="20">
        <f t="shared" si="4"/>
        <v>0.22873681276567437</v>
      </c>
      <c r="X48" s="19">
        <f t="shared" si="5"/>
        <v>496.59946839494319</v>
      </c>
      <c r="Y48" s="20">
        <f t="shared" si="6"/>
        <v>0.37735518215510999</v>
      </c>
      <c r="Z48" s="19">
        <f t="shared" si="7"/>
        <v>1088.8950008147608</v>
      </c>
      <c r="AA48" s="20">
        <f t="shared" si="8"/>
        <v>0.8274277310612338</v>
      </c>
      <c r="AB48" s="19">
        <f t="shared" si="9"/>
        <v>1340.0542367416062</v>
      </c>
      <c r="AC48" s="47">
        <f t="shared" si="10"/>
        <v>1.0182781955803337</v>
      </c>
      <c r="AD48" s="53">
        <f t="shared" si="11"/>
        <v>1474.830301363869</v>
      </c>
      <c r="AE48" s="48">
        <f t="shared" si="12"/>
        <v>1.1206916085065743</v>
      </c>
      <c r="AF48" s="53">
        <f t="shared" si="13"/>
        <v>1474.830301363869</v>
      </c>
      <c r="AG48" s="48">
        <f t="shared" si="14"/>
        <v>1.1206916085065743</v>
      </c>
      <c r="AH48" s="42">
        <f t="shared" si="15"/>
        <v>1316.0001289999998</v>
      </c>
    </row>
    <row r="49" spans="2:31" x14ac:dyDescent="0.3">
      <c r="B49" t="s">
        <v>48</v>
      </c>
      <c r="C49" t="s">
        <v>48</v>
      </c>
      <c r="D49" s="58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/>
      <c r="T49" s="4"/>
      <c r="U49" s="4"/>
    </row>
    <row r="50" spans="2:31" x14ac:dyDescent="0.3">
      <c r="B50" t="s">
        <v>49</v>
      </c>
      <c r="C50"/>
      <c r="D50" s="58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</row>
    <row r="51" spans="2:31" x14ac:dyDescent="0.3">
      <c r="D51" s="4"/>
      <c r="AE51" s="5"/>
    </row>
    <row r="52" spans="2:31" x14ac:dyDescent="0.3">
      <c r="D52" s="4"/>
    </row>
    <row r="53" spans="2:31" x14ac:dyDescent="0.3">
      <c r="D53" s="4"/>
    </row>
    <row r="54" spans="2:31" x14ac:dyDescent="0.3">
      <c r="D54" s="4"/>
    </row>
    <row r="55" spans="2:31" x14ac:dyDescent="0.3">
      <c r="D55" s="4"/>
    </row>
    <row r="56" spans="2:31" x14ac:dyDescent="0.3">
      <c r="D56" s="4"/>
    </row>
    <row r="57" spans="2:31" x14ac:dyDescent="0.3">
      <c r="D57" s="4"/>
    </row>
    <row r="58" spans="2:31" x14ac:dyDescent="0.3">
      <c r="D58" s="4"/>
    </row>
    <row r="59" spans="2:31" x14ac:dyDescent="0.3">
      <c r="D59" s="4"/>
    </row>
    <row r="60" spans="2:31" x14ac:dyDescent="0.3">
      <c r="D60" s="4"/>
    </row>
    <row r="61" spans="2:31" x14ac:dyDescent="0.3">
      <c r="D61" s="4"/>
    </row>
    <row r="62" spans="2:31" x14ac:dyDescent="0.3">
      <c r="D62" s="4"/>
    </row>
    <row r="63" spans="2:31" x14ac:dyDescent="0.3">
      <c r="D63" s="4"/>
    </row>
    <row r="64" spans="2:31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  <row r="72" spans="4:4" x14ac:dyDescent="0.3">
      <c r="D72" s="4"/>
    </row>
    <row r="73" spans="4:4" x14ac:dyDescent="0.3">
      <c r="D73" s="4"/>
    </row>
    <row r="74" spans="4:4" x14ac:dyDescent="0.3">
      <c r="D74" s="4"/>
    </row>
    <row r="75" spans="4:4" x14ac:dyDescent="0.3">
      <c r="D75" s="4"/>
    </row>
    <row r="76" spans="4:4" x14ac:dyDescent="0.3">
      <c r="D76" s="4"/>
    </row>
    <row r="77" spans="4:4" x14ac:dyDescent="0.3">
      <c r="D77" s="4"/>
    </row>
    <row r="78" spans="4:4" x14ac:dyDescent="0.3">
      <c r="D78" s="4"/>
    </row>
    <row r="79" spans="4:4" x14ac:dyDescent="0.3">
      <c r="D79" s="4"/>
    </row>
    <row r="80" spans="4:4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  <row r="111" spans="4:4" x14ac:dyDescent="0.3">
      <c r="D111" s="4"/>
    </row>
    <row r="112" spans="4:4" x14ac:dyDescent="0.3">
      <c r="D112" s="4"/>
    </row>
    <row r="113" spans="4:4" x14ac:dyDescent="0.3">
      <c r="D113" s="4"/>
    </row>
    <row r="114" spans="4:4" x14ac:dyDescent="0.3">
      <c r="D114" s="4"/>
    </row>
    <row r="115" spans="4:4" x14ac:dyDescent="0.3">
      <c r="D115" s="4"/>
    </row>
    <row r="116" spans="4:4" x14ac:dyDescent="0.3">
      <c r="D116" s="4"/>
    </row>
    <row r="117" spans="4:4" x14ac:dyDescent="0.3">
      <c r="D117" s="4"/>
    </row>
    <row r="118" spans="4:4" x14ac:dyDescent="0.3">
      <c r="D118" s="4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  <row r="123" spans="4:4" x14ac:dyDescent="0.3">
      <c r="D123" s="4"/>
    </row>
    <row r="124" spans="4:4" x14ac:dyDescent="0.3">
      <c r="D124" s="4"/>
    </row>
    <row r="125" spans="4:4" x14ac:dyDescent="0.3">
      <c r="D125" s="4"/>
    </row>
    <row r="126" spans="4:4" x14ac:dyDescent="0.3">
      <c r="D126" s="4"/>
    </row>
    <row r="127" spans="4:4" x14ac:dyDescent="0.3">
      <c r="D127" s="4"/>
    </row>
    <row r="128" spans="4:4" x14ac:dyDescent="0.3">
      <c r="D128" s="4"/>
    </row>
    <row r="129" spans="4:4" x14ac:dyDescent="0.3">
      <c r="D129" s="4"/>
    </row>
    <row r="130" spans="4:4" x14ac:dyDescent="0.3">
      <c r="D130" s="4"/>
    </row>
    <row r="131" spans="4:4" x14ac:dyDescent="0.3">
      <c r="D131" s="4"/>
    </row>
    <row r="132" spans="4:4" x14ac:dyDescent="0.3">
      <c r="D132" s="4"/>
    </row>
    <row r="133" spans="4:4" x14ac:dyDescent="0.3">
      <c r="D133" s="4"/>
    </row>
    <row r="134" spans="4:4" x14ac:dyDescent="0.3">
      <c r="D134" s="4"/>
    </row>
    <row r="135" spans="4:4" x14ac:dyDescent="0.3">
      <c r="D135" s="4"/>
    </row>
    <row r="136" spans="4:4" x14ac:dyDescent="0.3">
      <c r="D136" s="4"/>
    </row>
    <row r="137" spans="4:4" x14ac:dyDescent="0.3">
      <c r="D137" s="4"/>
    </row>
    <row r="138" spans="4:4" x14ac:dyDescent="0.3">
      <c r="D138" s="4"/>
    </row>
    <row r="139" spans="4:4" x14ac:dyDescent="0.3">
      <c r="D139" s="4"/>
    </row>
    <row r="140" spans="4:4" x14ac:dyDescent="0.3">
      <c r="D140" s="4"/>
    </row>
    <row r="141" spans="4:4" x14ac:dyDescent="0.3">
      <c r="D141" s="4"/>
    </row>
    <row r="142" spans="4:4" x14ac:dyDescent="0.3">
      <c r="D142" s="4"/>
    </row>
    <row r="143" spans="4:4" x14ac:dyDescent="0.3">
      <c r="D143" s="4"/>
    </row>
    <row r="144" spans="4:4" x14ac:dyDescent="0.3">
      <c r="D144" s="4"/>
    </row>
    <row r="145" spans="4:4" x14ac:dyDescent="0.3">
      <c r="D145" s="4"/>
    </row>
    <row r="146" spans="4:4" x14ac:dyDescent="0.3">
      <c r="D146" s="4"/>
    </row>
    <row r="147" spans="4:4" x14ac:dyDescent="0.3">
      <c r="D147" s="4"/>
    </row>
    <row r="148" spans="4:4" x14ac:dyDescent="0.3">
      <c r="D148" s="4"/>
    </row>
    <row r="149" spans="4:4" x14ac:dyDescent="0.3">
      <c r="D149" s="4"/>
    </row>
    <row r="150" spans="4:4" x14ac:dyDescent="0.3">
      <c r="D150" s="4"/>
    </row>
    <row r="151" spans="4:4" x14ac:dyDescent="0.3">
      <c r="D151" s="4"/>
    </row>
    <row r="152" spans="4:4" x14ac:dyDescent="0.3">
      <c r="D152" s="4"/>
    </row>
    <row r="153" spans="4:4" x14ac:dyDescent="0.3">
      <c r="D153" s="4"/>
    </row>
    <row r="154" spans="4:4" x14ac:dyDescent="0.3">
      <c r="D154" s="4"/>
    </row>
    <row r="155" spans="4:4" x14ac:dyDescent="0.3">
      <c r="D155" s="4"/>
    </row>
    <row r="156" spans="4:4" x14ac:dyDescent="0.3">
      <c r="D156" s="4"/>
    </row>
    <row r="157" spans="4:4" x14ac:dyDescent="0.3">
      <c r="D157" s="4"/>
    </row>
    <row r="158" spans="4:4" x14ac:dyDescent="0.3">
      <c r="D158" s="4"/>
    </row>
    <row r="159" spans="4:4" x14ac:dyDescent="0.3">
      <c r="D159" s="4"/>
    </row>
    <row r="160" spans="4:4" x14ac:dyDescent="0.3">
      <c r="D160" s="4"/>
    </row>
    <row r="161" spans="4:4" x14ac:dyDescent="0.3">
      <c r="D161" s="4"/>
    </row>
    <row r="162" spans="4:4" x14ac:dyDescent="0.3">
      <c r="D162" s="4"/>
    </row>
    <row r="163" spans="4:4" x14ac:dyDescent="0.3">
      <c r="D163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4" spans="4:4" x14ac:dyDescent="0.3">
      <c r="D174" s="4"/>
    </row>
    <row r="175" spans="4:4" x14ac:dyDescent="0.3">
      <c r="D175" s="4"/>
    </row>
    <row r="176" spans="4:4" x14ac:dyDescent="0.3">
      <c r="D176" s="4"/>
    </row>
    <row r="177" spans="4:4" x14ac:dyDescent="0.3">
      <c r="D177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3" spans="4:4" x14ac:dyDescent="0.3">
      <c r="D183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2" spans="4:4" x14ac:dyDescent="0.3">
      <c r="D192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  <row r="205" spans="4:4" x14ac:dyDescent="0.3">
      <c r="D205" s="4"/>
    </row>
    <row r="206" spans="4:4" x14ac:dyDescent="0.3">
      <c r="D206" s="4"/>
    </row>
    <row r="207" spans="4:4" x14ac:dyDescent="0.3">
      <c r="D207" s="4"/>
    </row>
    <row r="208" spans="4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</sheetData>
  <mergeCells count="6">
    <mergeCell ref="AF5:AG5"/>
    <mergeCell ref="V5:W5"/>
    <mergeCell ref="X5:Y5"/>
    <mergeCell ref="Z5:AA5"/>
    <mergeCell ref="AB5:AC5"/>
    <mergeCell ref="AD5:AE5"/>
  </mergeCells>
  <phoneticPr fontId="14" type="noConversion"/>
  <pageMargins left="0.7" right="0.7" top="0.75" bottom="0.75" header="0.3" footer="0.3"/>
  <pageSetup paperSize="9" orientation="portrait" r:id="rId2"/>
  <customProperties>
    <customPr name="_pios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2.8.1400.98665</Revision>
</Application>
</file>

<file path=customXml/itemProps1.xml><?xml version="1.0" encoding="utf-8"?>
<ds:datastoreItem xmlns:ds="http://schemas.openxmlformats.org/officeDocument/2006/customXml" ds:itemID="{CF7C29A7-E4F7-4E1E-ACD1-5BF08815C140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BI</vt:lpstr>
      <vt:lpstr>2. P5추정</vt:lpstr>
      <vt:lpstr>3. Report</vt:lpstr>
      <vt:lpstr>SAPCrosstab1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락앤락02</dc:creator>
  <cp:lastModifiedBy>choi yun seok</cp:lastModifiedBy>
  <dcterms:created xsi:type="dcterms:W3CDTF">2024-01-29T01:18:11Z</dcterms:created>
  <dcterms:modified xsi:type="dcterms:W3CDTF">2024-02-29T05:40:06Z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