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/Desktop/2020 paper analysis_R project/"/>
    </mc:Choice>
  </mc:AlternateContent>
  <xr:revisionPtr revIDLastSave="0" documentId="13_ncr:1_{5C78AC9A-D9CE-604D-B39C-D3F59D78350A}" xr6:coauthVersionLast="45" xr6:coauthVersionMax="45" xr10:uidLastSave="{00000000-0000-0000-0000-000000000000}"/>
  <bookViews>
    <workbookView xWindow="0" yWindow="440" windowWidth="28800" windowHeight="16780" activeTab="3" xr2:uid="{6B21E33A-179E-A44D-91CB-69548558751B}"/>
  </bookViews>
  <sheets>
    <sheet name="Nature journal" sheetId="1" r:id="rId1"/>
    <sheet name="Nature (R)" sheetId="3" r:id="rId2"/>
    <sheet name="Cell journal" sheetId="2" r:id="rId3"/>
    <sheet name="Cell (R)" sheetId="5" r:id="rId4"/>
    <sheet name="Science journal" sheetId="4" r:id="rId5"/>
    <sheet name="Science (R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7" i="2" l="1"/>
  <c r="J86" i="2"/>
  <c r="J85" i="2"/>
  <c r="J84" i="2"/>
  <c r="G172" i="1"/>
  <c r="G173" i="1"/>
  <c r="G171" i="1"/>
  <c r="G105" i="4" l="1"/>
  <c r="G106" i="4"/>
  <c r="G107" i="4"/>
  <c r="G104" i="4"/>
  <c r="M53" i="4"/>
  <c r="L53" i="4"/>
  <c r="P53" i="2"/>
  <c r="O53" i="2"/>
  <c r="M120" i="1"/>
  <c r="N120" i="1"/>
  <c r="L120" i="1"/>
  <c r="M72" i="1"/>
  <c r="N72" i="1"/>
  <c r="L72" i="1"/>
  <c r="M50" i="1"/>
  <c r="O50" i="1"/>
  <c r="N50" i="1"/>
  <c r="L50" i="1"/>
  <c r="N3" i="1"/>
  <c r="M3" i="1"/>
  <c r="L3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  <c r="J82" i="2" l="1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35" i="2"/>
  <c r="I39" i="2"/>
  <c r="I4" i="2"/>
  <c r="I3" i="2"/>
  <c r="I2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6" i="2"/>
  <c r="I5" i="2"/>
  <c r="I51" i="2"/>
  <c r="I50" i="2"/>
  <c r="I49" i="2"/>
  <c r="I48" i="2"/>
  <c r="I47" i="2"/>
  <c r="I46" i="2"/>
  <c r="I45" i="2"/>
  <c r="I44" i="2"/>
  <c r="I43" i="2"/>
  <c r="I42" i="2"/>
  <c r="I41" i="2"/>
  <c r="I40" i="2"/>
  <c r="I38" i="2"/>
  <c r="I37" i="2"/>
  <c r="I36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3" i="2"/>
  <c r="H2" i="2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5" i="1"/>
  <c r="G6" i="1"/>
  <c r="G7" i="1"/>
  <c r="G4" i="1"/>
  <c r="G3" i="1"/>
</calcChain>
</file>

<file path=xl/sharedStrings.xml><?xml version="1.0" encoding="utf-8"?>
<sst xmlns="http://schemas.openxmlformats.org/spreadsheetml/2006/main" count="1127" uniqueCount="399">
  <si>
    <t>Paper name</t>
  </si>
  <si>
    <t>Accepted</t>
  </si>
  <si>
    <t>Received</t>
  </si>
  <si>
    <t>Length (Days)</t>
  </si>
  <si>
    <t>Correlates of protection against SARS-CoV-2 in rhesus macaques</t>
  </si>
  <si>
    <t>A single-dose live-attenuated YF17D-vectored SARS-CoV-2 vaccine candidate</t>
  </si>
  <si>
    <t>Progenitor identification and SARS-CoV-2 infection in human distal lung organoids</t>
  </si>
  <si>
    <t>COVID-19 treatments and pathogenesis including anosmia in K18-hACE2 mice</t>
  </si>
  <si>
    <t>Identification of SARS-CoV-2 inhibitors using lung and colonic organoids</t>
  </si>
  <si>
    <t>Year</t>
  </si>
  <si>
    <t>Spike mutation D614G alters SARS-CoV-2 fitness</t>
  </si>
  <si>
    <t>A pooled testing strategy for identifying SARS-CoV-2 at low prevalence</t>
  </si>
  <si>
    <t>SARS-CoV-2 neutralizing antibody structures inform therapeutic strategies</t>
  </si>
  <si>
    <t>The major genetic risk factor for severe COVID-19 is inherited from Neanderthals.</t>
  </si>
  <si>
    <t>Receptor binding and priming of the spike protein of SARS-CoV-2 for membrane fusion</t>
  </si>
  <si>
    <t>The coding capacity of SARS-CoV-2</t>
  </si>
  <si>
    <t>A mouse-adapted model of SARS-CoV-2 to test COVID-19 countermeasures.</t>
  </si>
  <si>
    <t>Sex differences in immune responses that underlie COVID-19 disease outcomes</t>
  </si>
  <si>
    <t>Structures and distributions of SARS-CoV-2 spike proteins on intact virions</t>
  </si>
  <si>
    <t>Phase I/II study of COVID-19 RNA vaccine BNT162b1 in adults</t>
  </si>
  <si>
    <t>SARS-CoV-2 mRNA vaccine design enabled by prototype pathogen preparedness</t>
  </si>
  <si>
    <t>SARS-CoV-2-reactive T cells in healthy donors and patients with COVID-19</t>
  </si>
  <si>
    <t>Number</t>
  </si>
  <si>
    <t>A vaccine targeting the RBD of the S protein of SARS-CoV-2 induces protective immunity</t>
  </si>
  <si>
    <t>Papain-like protease regulates SARS-CoV-2 viral spread and innate immunity</t>
  </si>
  <si>
    <t>Association of COVID-19 inflammation with activation of the C5a–C5aR1 axis</t>
  </si>
  <si>
    <t>Longitudinal analyses reveal immunological misfiring in severe COVID-19</t>
  </si>
  <si>
    <t>Discovery of SARS-CoV-2 antiviral drugs through large-scale compound repurposing</t>
  </si>
  <si>
    <t>Potent neutralizing antibodies against multiple epitopes on SARS-CoV-2 spike</t>
  </si>
  <si>
    <t>Hydroxychloroquine use against SARS-CoV-2 infection in non-human primates</t>
  </si>
  <si>
    <t>Chloroquine does not inhibit infection of human lung cells with SARS-CoV-2</t>
  </si>
  <si>
    <t>Reconstruction of the full transmission dynamics of COVID-19 in Wuhan.</t>
  </si>
  <si>
    <t>SARS-CoV-2-specific T cell immunity in cases of COVID-19 and SARS, and uninfected controls</t>
  </si>
  <si>
    <t>Potently neutralizing and protective human antibodies against SARS-CoV-2</t>
  </si>
  <si>
    <t>Factors associated with COVID-19-related death using OpenSAFELY</t>
  </si>
  <si>
    <t>Convergent antibody responses to SARS-CoV-2 in convalescent individuals.</t>
  </si>
  <si>
    <t>A human neutralizing antibody targets the receptor-binding site of SARS-CoV-2</t>
  </si>
  <si>
    <t>Human neutralizing antibodies elicited by SARS-CoV-2 infection.</t>
  </si>
  <si>
    <t>Structure of replicating SARS-CoV-2 polymerase.</t>
  </si>
  <si>
    <t>Cross-neutralization of SARS-CoV-2 by a human monoclonal SARS-CoV antibody</t>
  </si>
  <si>
    <t>Proteomics of SARS-CoV-2-infected host cells reveals therapy targets</t>
  </si>
  <si>
    <t>Pathogenesis and transmission of SARS-CoV-2 in golden hamsters</t>
  </si>
  <si>
    <t>Infection of dogs with SARS-CoV-2</t>
  </si>
  <si>
    <t>The pathogenicity of SARS-CoV-2 in hACE2 transgenic mice</t>
  </si>
  <si>
    <t>Isolation of SARS-CoV-2-related coronavirus from Malayan pangolins.</t>
  </si>
  <si>
    <t>Rapid reconstruction of SARS-CoV-2 using a synthetic genomics platform</t>
  </si>
  <si>
    <t>A SARS-CoV-2 protein interaction map reveals targets for drug repurposing.</t>
  </si>
  <si>
    <t>Structure of the SARS-CoV-2 spike receptor-binding domain bound to the ACE2 receptor</t>
  </si>
  <si>
    <t>Structural basis of receptor recognition by SARS-CoV-2.</t>
  </si>
  <si>
    <t> Identifying SARS-CoV-2-related coronaviruses in Malayan pangolins</t>
  </si>
  <si>
    <t>SARS-COV2</t>
  </si>
  <si>
    <t>Metastsis</t>
  </si>
  <si>
    <t>Anti-tumour immunity induces aberrant peptide presentation in melanoma.</t>
  </si>
  <si>
    <t>A metastasis map of human cancer cell lines. </t>
  </si>
  <si>
    <t>Tumoural activation of TLR3–SLIT2 axis in endothelium drives metastasis.</t>
  </si>
  <si>
    <t>Adaptable haemodynamic endothelial cells for organogenesis and tumorigenesis.</t>
  </si>
  <si>
    <t>Pervasive chromosomal instability and karyotype order in tumour evolution</t>
  </si>
  <si>
    <t>Lymph protects metastasizing melanoma cells from ferroptosis</t>
  </si>
  <si>
    <t>Age-induced accumulation of methylmalonic acid promotes tumour progression. </t>
  </si>
  <si>
    <t>An RNA vaccine drives immunity in checkpoint-inhibitor-treated melanoma. </t>
  </si>
  <si>
    <t>Histone H3.3 phosphorylation amplifies stimulation-induced transcription</t>
  </si>
  <si>
    <t>Fasting-mimicking diet and hormone therapy induce breast cancer regression. </t>
  </si>
  <si>
    <t>The National Lung Matrix Trial of personalized therapy in lung cancer. </t>
  </si>
  <si>
    <t>DNA of neutrophil extracellular traps promotes cancer metastasis via CCDC25</t>
  </si>
  <si>
    <t>Structural basis for catalysis and substrate specificity of human ACAT1.</t>
  </si>
  <si>
    <t>Autophagy promotes immune evasion of pancreatic cancer by degrading MHC-I. </t>
  </si>
  <si>
    <t>Integrating genomic features for non-invasive early lung cancer detection</t>
  </si>
  <si>
    <t>A conserved dendritic-cell regulatory program limits antitumour immunity. </t>
  </si>
  <si>
    <t>Epigenetic therapy inhibits metastases by disrupting premetastatic niches</t>
  </si>
  <si>
    <t>Loss of p53 drives neuron reprogramming in head and neck cancer.</t>
  </si>
  <si>
    <t>Mechanical regulation of glycolysis via cytoskeleton architecture</t>
  </si>
  <si>
    <t>Search term</t>
  </si>
  <si>
    <t>70 results</t>
  </si>
  <si>
    <t>34 results</t>
  </si>
  <si>
    <t>Conditions: Research journal, Nature only, Last year (2020) only, Molcular research only, exclude epidemiolgy.</t>
  </si>
  <si>
    <t>Chromosome</t>
  </si>
  <si>
    <t>154 results</t>
  </si>
  <si>
    <t>Measuring DNA mechanics on the genome scale</t>
  </si>
  <si>
    <t>Reconstitution of the oocyte transcriptional network with transcription factors. </t>
  </si>
  <si>
    <t>H1 histones control the epigenetic landscape by local chromatin compaction.</t>
  </si>
  <si>
    <t>Histone H1 loss drives lymphoma by disrupting 3D chromatin architecture</t>
  </si>
  <si>
    <t>TRF2-independent chromosome end protection during pluripotency</t>
  </si>
  <si>
    <t>TRF2-mediated telomere protection is dispensable in pluripotent stem cells</t>
  </si>
  <si>
    <t>RNA nucleation by MSL2 induces selective X chromosome compartmentalization</t>
  </si>
  <si>
    <t>Transcriptome and translatome co-evolution in mammals</t>
  </si>
  <si>
    <t> IFITM3 functions as a PIP3 scaffold to amplify PI3K signalling in B cells.</t>
  </si>
  <si>
    <t>The landscape of RNA Pol II binding reveals a stepwise transition during ZGA</t>
  </si>
  <si>
    <t>DNA mismatches reveal conformational penalties in protein–DNA recognition.</t>
  </si>
  <si>
    <t>RAD51-dependent recruitment of TERRA lncRNA to telomeres through R-loops.</t>
  </si>
  <si>
    <t>Cell-type-specific 3D epigenomes in the developing human cortex</t>
  </si>
  <si>
    <t>The genomic landscapes of individual melanocytes from human skin</t>
  </si>
  <si>
    <t>Repeat expansions confer WRN dependence in microsatellite-unstable cancers</t>
  </si>
  <si>
    <t>Conformation of sister chromatids in the replicated human genome.</t>
  </si>
  <si>
    <t>Reprogramming roadmap reveals route to human induced trophoblast stem cells</t>
  </si>
  <si>
    <t>Chromosome clustering by Ki-67 excludes cytoplasm during nuclear assembly.</t>
  </si>
  <si>
    <t>Closed mitosis requires local disassembly of the nuclear envelope</t>
  </si>
  <si>
    <t>Structure of the C9orf72 ARF GAP complex that is haploinsufficient in ALS and FTD</t>
  </si>
  <si>
    <t>PCNA activates the MutLγ endonuclease to promote meiotic crossing over. </t>
  </si>
  <si>
    <t>Regulation of the MLH1–MLH3 endonuclease in meiosis.</t>
  </si>
  <si>
    <t>Index and biological spectrum of human DNase I hypersensitive sites.</t>
  </si>
  <si>
    <t>CTCF orchestrates long-range cohesin-driven V(D)J recombinational scanning</t>
  </si>
  <si>
    <t>Histone H3.3 phosphorylation amplifies stimulation-induced transcription.</t>
  </si>
  <si>
    <t>MeCP2 links heterochromatin condensates and neurodevelopmental disease.</t>
  </si>
  <si>
    <t>Glypicans shield the Wnt lipid moiety to enable signalling at a distance.</t>
  </si>
  <si>
    <t>SPOCD1 is an essential executor of piRNA-directed de novo DNA methylation.</t>
  </si>
  <si>
    <t>Nucleolar RNA polymerase II drives ribosome biogenesis</t>
  </si>
  <si>
    <t>Telomere-to-telomere assembly of a complete human X chromosome. </t>
  </si>
  <si>
    <t>A bacterial cytidine deaminase toxin enables CRISPR-free mitochondrial base editing</t>
  </si>
  <si>
    <t>The CDK inhibitor CR8 acts as a molecular glue degrader that depletes cyclin K.</t>
  </si>
  <si>
    <t>Ensuring meiotic DNA break formation in the mouse pseudoautosomal region. </t>
  </si>
  <si>
    <t> Mapping and characterization of structural variation in 17,795 human genomes.</t>
  </si>
  <si>
    <t>Phase and context shape the function of composite oncogenic mutations.</t>
  </si>
  <si>
    <t>TASL is the SLC15A4-associated adaptor for IRF5 activation by TLR7–9. </t>
  </si>
  <si>
    <t>Multilayered mechanisms ensure that short chromosomes recombine in meiosis.</t>
  </si>
  <si>
    <t>LEM2 phase separation promotes ESCRT-mediated nuclear envelope reformation.</t>
  </si>
  <si>
    <t>Securin-independent regulation of separase by checkpoint-induced shugoshin–MAD2.</t>
  </si>
  <si>
    <t>DNA-loop extruding condensin complexes can traverse one another.</t>
  </si>
  <si>
    <t>DNA-PKcs has KU-dependent function in rRNA processing and haematopoiesis. </t>
  </si>
  <si>
    <t>Gene expression and cell identity controlled by anaphase-promoting complex. </t>
  </si>
  <si>
    <t>SPEN integrates transcriptional and epigenetic control of X-inactivation.</t>
  </si>
  <si>
    <t>COVID-19 vaccine BNT162b1 elicits human antibody and TH1 T cell responses</t>
  </si>
  <si>
    <t>Structure of Mpro from SARS-CoV-2 and discovery of its inhibitors.</t>
  </si>
  <si>
    <r>
      <t>Fat1</t>
    </r>
    <r>
      <rPr>
        <sz val="12"/>
        <color rgb="FF222222"/>
        <rFont val="Calibri"/>
        <family val="2"/>
      </rPr>
      <t> deletion promotes hybrid EMT state, tumour stemness and metastasis</t>
    </r>
  </si>
  <si>
    <r>
      <t>Mutational signature in colorectal cancer caused by genotoxic </t>
    </r>
    <r>
      <rPr>
        <i/>
        <sz val="12"/>
        <color rgb="FF222222"/>
        <rFont val="Calibri"/>
        <family val="2"/>
      </rPr>
      <t>pks</t>
    </r>
    <r>
      <rPr>
        <sz val="12"/>
        <color rgb="FF222222"/>
        <rFont val="Calibri"/>
        <family val="2"/>
      </rPr>
      <t>+ </t>
    </r>
    <r>
      <rPr>
        <i/>
        <sz val="12"/>
        <color rgb="FF222222"/>
        <rFont val="Calibri"/>
        <family val="2"/>
      </rPr>
      <t>E. coli</t>
    </r>
    <r>
      <rPr>
        <sz val="12"/>
        <color rgb="FF222222"/>
        <rFont val="Calibri"/>
        <family val="2"/>
      </rPr>
      <t>.</t>
    </r>
  </si>
  <si>
    <r>
      <t>A map of </t>
    </r>
    <r>
      <rPr>
        <i/>
        <sz val="12"/>
        <color rgb="FF222222"/>
        <rFont val="Calibri"/>
        <family val="2"/>
      </rPr>
      <t>cis</t>
    </r>
    <r>
      <rPr>
        <sz val="12"/>
        <color rgb="FF222222"/>
        <rFont val="Calibri"/>
        <family val="2"/>
      </rPr>
      <t>-regulatory elements and 3D genome structures in zebrafish</t>
    </r>
  </si>
  <si>
    <r>
      <t>A protein assembly mediates </t>
    </r>
    <r>
      <rPr>
        <i/>
        <sz val="12"/>
        <color rgb="FF222222"/>
        <rFont val="Calibri"/>
        <family val="2"/>
      </rPr>
      <t>Xist</t>
    </r>
    <r>
      <rPr>
        <sz val="12"/>
        <color rgb="FF222222"/>
        <rFont val="Calibri"/>
        <family val="2"/>
      </rPr>
      <t> localization and gene silencing.</t>
    </r>
  </si>
  <si>
    <t>SLC25A51 is a mammalian mitochondrial NAD+ transporter.</t>
  </si>
  <si>
    <r>
      <t>Wapl</t>
    </r>
    <r>
      <rPr>
        <sz val="12"/>
        <color rgb="FF222222"/>
        <rFont val="Calibri"/>
        <family val="2"/>
      </rPr>
      <t> repression by Pax5 promotes </t>
    </r>
    <r>
      <rPr>
        <i/>
        <sz val="12"/>
        <color rgb="FF222222"/>
        <rFont val="Calibri"/>
        <family val="2"/>
      </rPr>
      <t>V</t>
    </r>
    <r>
      <rPr>
        <sz val="12"/>
        <color rgb="FF222222"/>
        <rFont val="Calibri"/>
        <family val="2"/>
      </rPr>
      <t> gene recombination by </t>
    </r>
    <r>
      <rPr>
        <i/>
        <sz val="12"/>
        <color rgb="FF222222"/>
        <rFont val="Calibri"/>
        <family val="2"/>
      </rPr>
      <t>Igh</t>
    </r>
    <r>
      <rPr>
        <sz val="12"/>
        <color rgb="FF222222"/>
        <rFont val="Calibri"/>
        <family val="2"/>
      </rPr>
      <t> loop extrusion</t>
    </r>
  </si>
  <si>
    <t>Crystal structure</t>
  </si>
  <si>
    <t>Structure of mycobacterial ATP synthase bound to the tuberculosis drug bedaquiline.</t>
  </si>
  <si>
    <t>A hydrophobic ratchet entrenches molecular complexes</t>
  </si>
  <si>
    <t>Structure of the shutdown state of myosin-2</t>
  </si>
  <si>
    <t>Ultrafast structural changes within a photosynthetic reaction centre</t>
  </si>
  <si>
    <t>Determination of the fine-structure constant with an accuracy of 81 parts per trillion</t>
  </si>
  <si>
    <t>Cryo-EM structure of the inhibited (10S) form of myosin II.</t>
  </si>
  <si>
    <t>Structure and function of virion RNA polymerase of a crAss-like phage.</t>
  </si>
  <si>
    <t>Small-molecule-induced polymerization triggers degradation of BCL6</t>
  </si>
  <si>
    <t>Structural basis for the final steps of human 40S ribosome maturation.</t>
  </si>
  <si>
    <t>DNA mismatches reveal conformational penalties in protein–DNA recognition</t>
  </si>
  <si>
    <t>Atomic-resolution protein structure determination by cryo-EM.</t>
  </si>
  <si>
    <t>Mechanism of strand exchange from RecA–DNA synaptic and D-loop structures.</t>
  </si>
  <si>
    <t>Structure of nucleosome-bound DNA methyltransferases DNMT3A and DNMT3B</t>
  </si>
  <si>
    <t>Bridging of DNA breaks activates PARP2–HPF1 to modify chromatin</t>
  </si>
  <si>
    <t>Structural basis for the action of the drug trametinib at KSR-bound MEK.</t>
  </si>
  <si>
    <t>Structural basis for sequestration and autoinhibition of cGAS by chromatin.</t>
  </si>
  <si>
    <t>The molecular basis of tight nuclear tethering and inactivation of cGAS.</t>
  </si>
  <si>
    <t>In-cell architecture of the nuclear pore and snapshots of its turnover</t>
  </si>
  <si>
    <t>Computational design of transmembrane pores.</t>
  </si>
  <si>
    <t>Structure of LRRK2 in Parkinson’s disease and model for microtubule interaction</t>
  </si>
  <si>
    <t>Structure of the essential inner membrane lipopolysaccharide–PbgA complex</t>
  </si>
  <si>
    <t>Structural basis for RIFIN-mediated activation of LILRB1 in malaria</t>
  </si>
  <si>
    <t>Structures of fungal and plant acetohydroxyacid synthases</t>
  </si>
  <si>
    <t>Structural basis of CXC chemokine receptor 2 activation and signalling</t>
  </si>
  <si>
    <t>Structural basis of the activation of a metabotropic GABA receptor.</t>
  </si>
  <si>
    <t>Structure of a D2 dopamine receptor–G-protein complex in a lipid membrane.</t>
  </si>
  <si>
    <t>Structure of a nascent membrane protein as it folds on the BAM complex.</t>
  </si>
  <si>
    <t>Molecular architecture of the human 17S U2 snRNP</t>
  </si>
  <si>
    <t>The CDK inhibitor CR8 acts as a molecular glue degrader that depletes cyclin K</t>
  </si>
  <si>
    <t>Base-pair conformational switch modulates miR-34a targeting of Sirt1 mRNA</t>
  </si>
  <si>
    <t>Femtosecond-to-millisecond structural changes in a light-driven sodium pump</t>
  </si>
  <si>
    <t xml:space="preserve"> Structural basis for catalysis and substrate specificity of human ACAT1.</t>
  </si>
  <si>
    <t>Structure and catalytic mechanism of a human triacylglycerol-synthesis enzyme.</t>
  </si>
  <si>
    <t> Structure of nevanimibe-bound tetrameric human ACAT1</t>
  </si>
  <si>
    <t>TASL is the SLC15A4-associated adaptor for IRF5 activation by TLR7–9.</t>
  </si>
  <si>
    <t>A lower X-gate in TASK channels traps inhibitors within the vestibule</t>
  </si>
  <si>
    <t>Nucleosome-bound SOX2 and SOX11 structures elucidate pioneer factor function</t>
  </si>
  <si>
    <t>Action of a minimal contractile bactericidal nanomachine</t>
  </si>
  <si>
    <t>An engineered PET depolymerase to break down and recycle plastic bottles</t>
  </si>
  <si>
    <t>LRP1 is a master regulator of tau uptake and spread</t>
  </si>
  <si>
    <t>A mechanism of ferritin crystallization revealed by cryo-STEM tomography.</t>
  </si>
  <si>
    <t>The ABC exporter IrtAB imports and reduces mycobacterial siderophores. </t>
  </si>
  <si>
    <t>Ball-and-chain inactivation in a calcium-gated potassium channel.</t>
  </si>
  <si>
    <t>Structural basis for pH gating of the two-pore domain K+ channel TASK2</t>
  </si>
  <si>
    <r>
      <t>Structural basis of salicylic acid perception by </t>
    </r>
    <r>
      <rPr>
        <i/>
        <sz val="12"/>
        <color rgb="FF222222"/>
        <rFont val="Calibri"/>
        <family val="2"/>
      </rPr>
      <t>Arabidopsis</t>
    </r>
    <r>
      <rPr>
        <sz val="12"/>
        <color rgb="FF222222"/>
        <rFont val="Calibri"/>
        <family val="2"/>
      </rPr>
      <t> NPR proteins.</t>
    </r>
  </si>
  <si>
    <t>Structures of metabotropic GABAB receptor</t>
  </si>
  <si>
    <t>Structure of human GABAB receptor in an inactive state.</t>
  </si>
  <si>
    <t>Molecular basis of β-arrestin coupling to formoterol-bound β1-adrenoceptor.</t>
  </si>
  <si>
    <t>Structure and mechanism of the mitochondrial Ca2+ uniporter holocomplex.</t>
  </si>
  <si>
    <r>
      <t>Structure and mechanism of human diacylglycerol </t>
    </r>
    <r>
      <rPr>
        <i/>
        <sz val="12"/>
        <color rgb="FF222222"/>
        <rFont val="Calibri"/>
        <family val="2"/>
      </rPr>
      <t>O</t>
    </r>
    <r>
      <rPr>
        <sz val="12"/>
        <color rgb="FF222222"/>
        <rFont val="Calibri"/>
        <family val="2"/>
      </rPr>
      <t>-acyltransferase 1</t>
    </r>
  </si>
  <si>
    <t>Except all viruses</t>
  </si>
  <si>
    <t>SARS-COV-2</t>
  </si>
  <si>
    <t>Revision submission</t>
  </si>
  <si>
    <t>The Architecture of SARS-CoV-2 Transcriptome</t>
  </si>
  <si>
    <t>First submission</t>
  </si>
  <si>
    <t>Accepted - First submission</t>
  </si>
  <si>
    <t>Accepted - Revision submission</t>
  </si>
  <si>
    <t>Revision - First submission</t>
  </si>
  <si>
    <t>Compromised SARS-CoV-2-specific placental antibody transfer</t>
  </si>
  <si>
    <t>Molecular Architecture of the SARS-CoV-2 Virus</t>
  </si>
  <si>
    <t>The Global Phosphorylation Landscape of SARS-CoV-2 Infection</t>
  </si>
  <si>
    <t>Structure, Function, and Antigenicity of the SARS-CoV-2 Spike Glycoprotein</t>
  </si>
  <si>
    <t>Compromised Humoral Functional Evolution Tracks with SARS-CoV-2 Mortality</t>
  </si>
  <si>
    <t>Vascular Disease and Thrombosis in SARS-CoV-2-Infected Rhesus Macaques</t>
  </si>
  <si>
    <t>SARS-CoV-2 Infection Depends on Cellular Heparan Sulfate and ACE2</t>
  </si>
  <si>
    <t>Quick COVID-19 Healers Sustain Anti-SARS-CoV-2 Antibody Production</t>
  </si>
  <si>
    <t>Imbalanced Host Response to SARS-CoV-2 Drives Development of COVID-19</t>
  </si>
  <si>
    <t>Structural and Functional Basis of SARS-CoV-2 Entry by Using Human ACE2</t>
  </si>
  <si>
    <t>Functional SARS-CoV-2-Specific Immune Memory Persists after Mild COVID-19</t>
  </si>
  <si>
    <t>Genome-wide CRISPR Screens Reveal Host Factors Critical for SARS-CoV-2 Infection</t>
  </si>
  <si>
    <t>Structural Basis for RNA Replication by the SARS-CoV-2 Polymerase</t>
  </si>
  <si>
    <t>A SARS-CoV-2 Infection Model in Mice Demonstrates Protection by Neutralizing Antibodies</t>
  </si>
  <si>
    <t>SARS-CoV-2 Disrupts Splicing, Translation, and Protein Trafficking to Suppress Host Defenses</t>
  </si>
  <si>
    <t>Identification of Required Host Factors for SARS-CoV-2 Infection in Human Cells</t>
  </si>
  <si>
    <t>Pathogenesis of SARS-CoV-2 in Transgenic Mice Expressing Human Angiotensin-Converting Enzyme 2</t>
  </si>
  <si>
    <t>Genetic Screens Identify Host Factors for SARS-CoV-2 and Common Cold Coronaviruses</t>
  </si>
  <si>
    <t>SARS-CoV-2 Reverse Genetics Reveals a Variable Infection Gradient in the Respiratory Tract</t>
  </si>
  <si>
    <t>Structural and Functional Analysis of the D614G SARS-CoV-2 Spike Protein Variant</t>
  </si>
  <si>
    <t>Amplification-free detection of SARS-CoV-2 with CRISPR-Cas13a and mobile phone microscopy</t>
  </si>
  <si>
    <t>Longitudinal Isolation of Potent Near-Germline SARS-CoV-2-Neutralizing Antibodies from COVID-19 Patients</t>
  </si>
  <si>
    <t>Development of CRISPR as an Antiviral Strategy to Combat SARS-CoV-2 and Influenza</t>
  </si>
  <si>
    <t>Structural Basis for Helicase-Polymerase Coupling in the SARS-CoV-2 Replication-Transcription Complex</t>
  </si>
  <si>
    <t>Evaluating the Effects of SARS-CoV-2 Spike Mutation D614G on Transmissibility and Pathogenicity</t>
  </si>
  <si>
    <t>Development of an Inactivated Vaccine Candidate, BBIBP-CorV, with Potent Protection against SARS-CoV-2</t>
  </si>
  <si>
    <t>A Single-Dose Intranasal ChAd Vaccine Protects Upper and Lower Respiratory Tracts against SARS-CoV-2</t>
  </si>
  <si>
    <t>A Mouse-Adapted SARS-CoV-2 Induces Acute Lung Injury and Mortality in Standard Laboratory Mice</t>
  </si>
  <si>
    <t>Inhibition of SARS-CoV-2 Infections in Engineered Human Tissues Using Clinical-Grade Soluble Human ACE2</t>
  </si>
  <si>
    <t>Elicitation of Potent Neutralizing Antibody Responses by Designed Protein Nanoparticle Vaccines for SARS-CoV-2</t>
  </si>
  <si>
    <t>The Impact of Mutations in SARS-CoV-2 Spike on Viral Infectivity and Antigenicity</t>
  </si>
  <si>
    <t>Baricitinib treatment resolves lower-airway macrophage inflammation and neutrophil recruitment in SARS-CoV-2-infected rhesus macaques</t>
  </si>
  <si>
    <t>High Potency of a Bivalent Human VH Domain in SARS-CoV-2 Animal Models</t>
  </si>
  <si>
    <t>Imbalance of Regulatory and Cytotoxic SARS-CoV-2-Reactive CD4+ T Cells in COVID-19</t>
  </si>
  <si>
    <t>Genome-scale identification of SARS-CoV-2 and pan-coronavirus host factor networks</t>
  </si>
  <si>
    <t>Deep Mutational Scanning of SARS-CoV-2 Receptor Binding Domain Reveals Constraints on Folding and ACE2 Binding</t>
  </si>
  <si>
    <t>SARS-CoV-2 Cell Entry Depends on ACE2 and TMPRSS2 and Is Blocked by a Clinically Proven Protease Inhibitor</t>
  </si>
  <si>
    <t>Targets of T Cell Responses to SARS-CoV-2 Coronavirus in Humans with COVID-19 Disease and Unexposed Individuals</t>
  </si>
  <si>
    <t>A Therapeutic Non-self-reactive SARS-CoV-2 Antibody Protects from Lung Pathology in a COVID-19 Hamster Model</t>
  </si>
  <si>
    <t>Structures of Human Antibodies Bound to SARS-CoV-2 Spike Reveal Common Epitopes and Recurrent Features of Antibodies</t>
  </si>
  <si>
    <t>Potent Neutralizing Antibodies against SARS-CoV-2 Identified by High-Throughput Single-Cell Sequencing of Convalescent Patients’ B Cells</t>
  </si>
  <si>
    <t>Tracking Changes in SARS-CoV-2 Spike: Evidence that D614G Increases Infectivity of the COVID-19 Virus</t>
  </si>
  <si>
    <t>Mapping Neutralizing and Immunodominant Sites on the SARS-CoV-2 Spike Receptor-Binding Domain by Structure-Guided High-Resolution Serology</t>
  </si>
  <si>
    <t>Antigen-Specific Adaptive Immunity to SARS-CoV-2 in Acute COVID-19 and Associations with Age and Disease Severity</t>
  </si>
  <si>
    <t>Structurally Resolved SARS-CoV-2 Antibody Shows High Efficacy in Severely Infected Hamsters and Provides a Potent Cocktail Pairing Strategy</t>
  </si>
  <si>
    <t>Cryo-EM Structure of an Extended SARS-CoV-2 Replication and Transcription Complex Reveals an Intermediate State in Cap Synthesis</t>
  </si>
  <si>
    <t>SARS-CoV-2 Receptor ACE2 Is an Interferon-Stimulated Gene in Human Airway Epithelial Cells and Is Detected in Specific Cell Subsets across Tissues</t>
  </si>
  <si>
    <t>Synergism of TNF-α and IFN-γ Triggers Inflammatory Cell Death, Tissue Damage, and Mortality in SARS-CoV-2 Infection and Cytokine Shock Syndromes</t>
  </si>
  <si>
    <t>Robust T Cell Immunity in Convalescent Individuals with Asymptomatic or Mild COVID-19</t>
  </si>
  <si>
    <t>The Crystal Structure of a Biological Insulated Transmembrane Molecular Wire</t>
  </si>
  <si>
    <t>Structural Mechanism for GSDMD Targeting by Autoprocessed Caspases in Pyroptosis</t>
  </si>
  <si>
    <t>How GPCR Phosphorylation Patterns Orchestrate Arrestin-Mediated Signaling</t>
  </si>
  <si>
    <t>Structural Basis of Functional Transitions in Mammalian NMDA Receptors</t>
  </si>
  <si>
    <t>LetB Structure Reveals a Tunnel for Lipid Transport across the Bacterial Envelope</t>
  </si>
  <si>
    <t>Cryo-EM Reveals Integrin-Mediated TGF-β Activation without Release from Latent TGF-β</t>
  </si>
  <si>
    <t>Discovery of a Regulatory Subunit of the Yeast Fatty Acid Synthase</t>
  </si>
  <si>
    <t>Assembly Mechanism of Mucin and von Willebrand Factor Polymers</t>
  </si>
  <si>
    <t>Single Residue Variation in Skeletal Muscle Myosin Enables Direct and Selective Drug Targeting for Spasticity and Muscle Stiffness</t>
  </si>
  <si>
    <t>Structural Basis of Low-pH-Dependent Lysosomal Cholesterol Egress by NPC1 and NPC2</t>
  </si>
  <si>
    <t>Structural basis of human monocarboxylate transporter 1 inhibition by anti-cancer drug candidates</t>
  </si>
  <si>
    <t>Structure and Function of Stator Units of the Bacterial Flagellar Motor</t>
  </si>
  <si>
    <t>Phase Separation of Disease-Associated SHP2 Mutants Underlies MAPK Hyperactivation</t>
  </si>
  <si>
    <t>A Structural Model of the Endogenous Human BAF Complex Informs Disease Mechanisms</t>
  </si>
  <si>
    <t>G3BP1 Is a Tunable Switch that Triggers Phase Separation to Assemble Stress Granules</t>
  </si>
  <si>
    <t>A Global Map of G Protein Signaling Regulation by RGS Proteins</t>
  </si>
  <si>
    <t>Rad54 Drives ATP Hydrolysis-Dependent DNA Sequence Alignment during Homologous Recombination</t>
  </si>
  <si>
    <t>RNA-Induced Conformational Switching and Clustering of G3BP Drive Stress Granule Assembly by Condensation</t>
  </si>
  <si>
    <t>Selective PP2A Enhancement through Biased Heterotrimer Stabilization</t>
  </si>
  <si>
    <t>Guide RNA Categorization Enables Target Site Choice in Tn7-CRISPR-Cas Transposons</t>
  </si>
  <si>
    <t>Competing Protein-RNA Interaction Networks Control Multiphase Intracellular Organization</t>
  </si>
  <si>
    <t>Phase Separation of a PKA Regulatory Subunit Controls cAMP Compartmentation and Oncogenic Signaling</t>
  </si>
  <si>
    <t>Regulation of the RNAPII Pool Is Integral to the DNA Damage Response</t>
  </si>
  <si>
    <t>Ubiquitination of DNA Damage-Stalled RNAPII Promotes Transcription-Coupled Repair</t>
  </si>
  <si>
    <r>
      <t>Structural Basis for Blocking Sugar Uptake into the Malaria Parasite </t>
    </r>
    <r>
      <rPr>
        <b/>
        <i/>
        <sz val="12"/>
        <color rgb="FF505050"/>
        <rFont val="Calibri"/>
        <family val="2"/>
      </rPr>
      <t>Plasmodium falciparum</t>
    </r>
  </si>
  <si>
    <t>Activation and Signaling Mechanism Revealed by Cannabinoid Receptor-Gi Complex Structures</t>
  </si>
  <si>
    <t>Structure of a Hallucinogen-Activated Gq-Coupled 5-HT2A Serotonin Receptor</t>
  </si>
  <si>
    <r>
      <t>The </t>
    </r>
    <r>
      <rPr>
        <b/>
        <i/>
        <sz val="12"/>
        <color rgb="FF505050"/>
        <rFont val="Calibri"/>
        <family val="2"/>
      </rPr>
      <t>In Situ</t>
    </r>
    <r>
      <rPr>
        <b/>
        <sz val="12"/>
        <color rgb="FF505050"/>
        <rFont val="Calibri"/>
        <family val="2"/>
      </rPr>
      <t> Structure of Parkinson’s Disease-Linked LRRK2</t>
    </r>
  </si>
  <si>
    <t>Cryo-EM Structure of the Human Cannabinoid Receptor CB2-Gi Signaling Complex</t>
  </si>
  <si>
    <r>
      <t>Recognition of Semaphorin Proteins by </t>
    </r>
    <r>
      <rPr>
        <b/>
        <i/>
        <sz val="12"/>
        <color rgb="FF505050"/>
        <rFont val="Calibri"/>
        <family val="2"/>
      </rPr>
      <t>P. sordellii</t>
    </r>
    <r>
      <rPr>
        <b/>
        <sz val="12"/>
        <color rgb="FF505050"/>
        <rFont val="Calibri"/>
        <family val="2"/>
      </rPr>
      <t> Lethal Toxin Reveals Principles of Receptor Specificity in Clostridial Toxins</t>
    </r>
  </si>
  <si>
    <t>Average_length.days</t>
  </si>
  <si>
    <t>Topic</t>
  </si>
  <si>
    <t>Metastasis</t>
  </si>
  <si>
    <t>Crystal_structure</t>
  </si>
  <si>
    <t>Submission</t>
  </si>
  <si>
    <t>Accepted - Submission</t>
  </si>
  <si>
    <t>SRAS-COV-2</t>
  </si>
  <si>
    <t>SARS-CoV-2 productively infects human gut enterocytes</t>
  </si>
  <si>
    <t>Versatile and multivalent nanobodies efficiently neutralize SARS-CoV-2</t>
  </si>
  <si>
    <t>Structural basis for neutralization of SARS-CoV-2 and SARS-CoV by a potent therapeutic antibody</t>
  </si>
  <si>
    <t>Development of an inactivated vaccine candidate for SARS-CoV-2</t>
  </si>
  <si>
    <t>Site-specific glycan analysis of the SARS-CoV-2 spike</t>
  </si>
  <si>
    <t>SARS-CoV-2 infection protects against rechallenge in rhesus macaques</t>
  </si>
  <si>
    <t>De novo design of picomolar SARS-CoV-2 miniprotein inhibitors</t>
  </si>
  <si>
    <t>DNA vaccine protection against SARS-CoV-2 in rhesus macaques</t>
  </si>
  <si>
    <t>Distinct conformational states of SARS-CoV-2 spike protein</t>
  </si>
  <si>
    <t>Preexisting and de novo humoral immunity to SARS-CoV-2 in humans</t>
  </si>
  <si>
    <t>Selective and cross-reactive SARS-CoV-2 T cell epitopes in unexposed humans</t>
  </si>
  <si>
    <t>Neuropilin-1 facilitates SARS-CoV-2 cell entry and infectivity</t>
  </si>
  <si>
    <t>Structure-based design of prefusion-stabilized SARS-CoV-2 spikes</t>
  </si>
  <si>
    <t>An ultrapotent synthetic nanobody neutralizes SARS-CoV-2 by stabilizing inactive Spike</t>
  </si>
  <si>
    <t>Adaptation of SARS-CoV-2 in BALB/c mice for testing vaccine efficacy</t>
  </si>
  <si>
    <t>Primary exposure to SARS-CoV-2 protects against reinfection in rhesus macaques</t>
  </si>
  <si>
    <t>Ultrapotent human antibodies protect against SARS-CoV-2 challenge via multiple mechanisms</t>
  </si>
  <si>
    <t>SARS-CoV-2 D614G variant exhibits efficient replication ex vivo and transmission in vivo</t>
  </si>
  <si>
    <t>Structural basis for the recognition of SARS-CoV-2 by full-length human ACE2</t>
  </si>
  <si>
    <t>Robust neutralizing antibodies to SARS-CoV-2 infection persist for months</t>
  </si>
  <si>
    <t>Free fatty acid binding pocket in the locked structure of SARS-CoV-2 spike protein</t>
  </si>
  <si>
    <t>Structural basis for translational shutdown and immune evasion by the Nsp1 protein of SARS-CoV-2</t>
  </si>
  <si>
    <t>Structural analysis of full-length SARS-CoV-2 spike protein from an advanced vaccine candidate</t>
  </si>
  <si>
    <t>De novo design of potent and resilient hACE2 decoys to neutralize SARS-CoV-2</t>
  </si>
  <si>
    <t>Neuropilin-1 is a host factor for SARS-CoV-2 infection</t>
  </si>
  <si>
    <t>A neutralizing human antibody binds to the N-terminal domain of the Spike protein of SARS-CoV-2</t>
  </si>
  <si>
    <t>Structural basis of a shared antibody response to SARS-CoV-2</t>
  </si>
  <si>
    <t>Antibody cocktail to SARS-CoV-2 spike protein prevents rapid mutational escape seen with individual antibodies</t>
  </si>
  <si>
    <t>Studies in humanized mice and convalescent humans yield a SARS-CoV-2 antibody cocktail</t>
  </si>
  <si>
    <t>Isolation of potent SARS-CoV-2 neutralizing antibodies and protection from disease in a small animal model</t>
  </si>
  <si>
    <t>REGN-COV2 antibodies prevent and treat SARS-CoV-2 infection in rhesus macaques and hamsters</t>
  </si>
  <si>
    <t>A highly conserved cryptic epitope in the receptor binding domains of SARS-CoV-2 and SARS-CoV</t>
  </si>
  <si>
    <t>Structure-based design of antiviral drug candidates targeting the SARS-CoV-2 main protease</t>
  </si>
  <si>
    <t>Structural basis for inhibition of the RNA-dependent RNA polymerase from SARS-CoV-2 by remdesivir</t>
  </si>
  <si>
    <t>In situ structural analysis of SARS-CoV-2 spike reveals flexibility mediated by three hinges</t>
  </si>
  <si>
    <t>Crystal structure of SARS-CoV-2 main protease provides a basis for design of improved α-ketoamide inhibitors</t>
  </si>
  <si>
    <t>Viral epitope profiling of COVID-19 patients reveals cross-reactivity and correlates of severity</t>
  </si>
  <si>
    <t>Broad neutralization of SARS-related viruses by human monoclonal antibodies</t>
  </si>
  <si>
    <t>Engineering human ACE2 to optimize binding to the spike protein of SARS coronavirus 2</t>
  </si>
  <si>
    <t>Potent neutralizing antibodies from COVID-19 patients define multiple targets of vulnerability</t>
  </si>
  <si>
    <t>Comparative host-coronavirus protein interaction networks reveal pan-viral disease mechanisms</t>
  </si>
  <si>
    <t>Cryo-EM structure of the 2019-nCoV spike in the prefusion conformation</t>
  </si>
  <si>
    <t>A noncompeting pair of human neutralizing antibodies block COVID-19 virus binding to its receptor ACE2</t>
  </si>
  <si>
    <t>Structure of the RNA-dependent RNA polymerase from COVID-19 virus</t>
  </si>
  <si>
    <t>A molecular pore spans the double membrane of the coronavirus replication organelle</t>
  </si>
  <si>
    <t>Inborn errors of type I IFN immunity in patients with life-threatening COVID-19</t>
  </si>
  <si>
    <t>Deep immune profiling of COVID-19 patients reveals distinct immunotypes with therapeutic implications</t>
  </si>
  <si>
    <t>Systems biological assessment of immunity to mild versus severe COVID-19 infection in humans</t>
  </si>
  <si>
    <t>Autoantibodies against type I IFNs in patients with life-threatening COVID-19</t>
  </si>
  <si>
    <t>Impaired type I interferon activity and inflammatory responses in severe COVID-19 patients</t>
  </si>
  <si>
    <t>Non virus</t>
  </si>
  <si>
    <t>Cryo-EM structure of the human cohesin-NIPBL-DNA complex</t>
  </si>
  <si>
    <t>Structure of a trapped radical transfer pathway within a ribonucleotide reductase holocomplex</t>
  </si>
  <si>
    <t>Structure of nucleosome-bound human BAF complex</t>
  </si>
  <si>
    <t>Structure of CD20 in complex with the therapeutic monoclonal antibody rituximab</t>
  </si>
  <si>
    <t>Structure of V-ATPase from the mammalian brain</t>
  </si>
  <si>
    <t>Structure of the secretory immunoglobulin A core</t>
  </si>
  <si>
    <t>Structure of the activated ROQ1 resistosome directly recognizing the pathogen effector XopQ</t>
  </si>
  <si>
    <t>Angiotensin and biased analogs induce structurally distinct active conformations within a GPCR</t>
  </si>
  <si>
    <t>Architecture of the photosynthetic complex from a green sulfur bacterium</t>
  </si>
  <si>
    <t>The structure of human CST reveals a decameric assembly bound to telomeric DNA</t>
  </si>
  <si>
    <t>Structures of cell wall arabinosyltransferases with the anti-tuberculosis drug ethambutol</t>
  </si>
  <si>
    <t>Expanding the space of protein geometries by computational design of de novo fold families</t>
  </si>
  <si>
    <t>Polymerization in the actin ATPase clan regulates hexokinase activity in yeast</t>
  </si>
  <si>
    <t>Molecular mechanism of biased signaling in a prototypical G protein–coupled receptor</t>
  </si>
  <si>
    <t>Structural basis for allosteric PARP-1 retention on DNA breaks</t>
  </si>
  <si>
    <t>Binding mechanisms of therapeutic antibodies to human CD20</t>
  </si>
  <si>
    <t>DNA capture by a CRISPR-Cas9–guided adenine base editor</t>
  </si>
  <si>
    <t>Mechanism of protein-guided folding of the active site U2/U6 RNA during spliceosome activation</t>
  </si>
  <si>
    <t>Structural insight into precursor ribosomal RNA processing by ribonuclease MRP</t>
  </si>
  <si>
    <t>A defined structural unit enables de novo design of small-molecule–binding proteins</t>
  </si>
  <si>
    <t>Designed protein logic to target cells with precise combinations of surface antigens</t>
  </si>
  <si>
    <t>Structural insights into immunoglobulin M</t>
  </si>
  <si>
    <t>Mechanisms of OCT4-SOX2 motif readout on nucleosomes</t>
  </si>
  <si>
    <t>ANGEL2 is a member of the CCR4 family of deadenylases with 2′,3′-cyclic phosphatase activity</t>
  </si>
  <si>
    <t>Ligand-recognizing motifs in plant LysM receptors are major determinants of specificity</t>
  </si>
  <si>
    <t>Conformational states dynamically populated by a kinase determine its function</t>
  </si>
  <si>
    <t>Selective targeting of BD1 and BD2 of the BET proteins in cancer and immunoinflammation</t>
  </si>
  <si>
    <t>Structural basis of nucleosome-dependent cGAS inhibition</t>
  </si>
  <si>
    <t>Structural and mechanistic bases for a potent HIV-1 capsid inhibitor</t>
  </si>
  <si>
    <t>In-cell architecture of an actively transcribing-translating expressome</t>
  </si>
  <si>
    <t>Structural basis for the inhibition of cGAS by nucleosomes</t>
  </si>
  <si>
    <t>Direct pathogen-induced assembly of an NLR immune receptor complex to form a holoenzyme</t>
  </si>
  <si>
    <t>Structural basis of transcription-translation coupling and collision in bacteria</t>
  </si>
  <si>
    <t>Structural insights into differences in G protein activation by family A and family B GPCRs</t>
  </si>
  <si>
    <t>Structural basis of second-generation HIV integrase inhibitor action and viral resistance</t>
  </si>
  <si>
    <t>The proteasome controls ESCRT-III–mediated cell division in an archaeon</t>
  </si>
  <si>
    <t>dentification of Integrator-PP2A complex (INTAC), an RNA polymerase II phosphatase</t>
  </si>
  <si>
    <t>A synthetic synaptic organizer protein restores glutamatergic neuronal circuits</t>
  </si>
  <si>
    <t>Antitumor activity of a systemic STING-activating non-nucleotide cGAMP mimetic</t>
  </si>
  <si>
    <t>Unconstrained genome targeting with near-PAMless engineered CRISPR-Cas9 variants</t>
  </si>
  <si>
    <t>Structural basis of ER-associated protein degradation mediated by the Hrd1 ubiquitin ligase complex</t>
  </si>
  <si>
    <t>Structural basis for strand-transfer inhibitor binding to HIV intasomes</t>
  </si>
  <si>
    <t>The coupling mechanism of mammalian respiratory complex I</t>
  </si>
  <si>
    <t>Elongational stalling activates mitoribosome-associated quality control</t>
  </si>
  <si>
    <t>The endoplasmic reticulum P5A-ATPase is a transmembrane helix dislocase</t>
  </si>
  <si>
    <r>
      <t>Structure of a human 48</t>
    </r>
    <r>
      <rPr>
        <i/>
        <sz val="12"/>
        <color rgb="FF333333"/>
        <rFont val="Calibri"/>
        <family val="2"/>
      </rPr>
      <t>S</t>
    </r>
    <r>
      <rPr>
        <sz val="12"/>
        <color rgb="FF333333"/>
        <rFont val="Calibri"/>
        <family val="2"/>
      </rPr>
      <t> translational initiation complex</t>
    </r>
  </si>
  <si>
    <t>Determination of the melanocortin-4 receptor structure identifies Ca2+ as a cofactor for ligand binding</t>
  </si>
  <si>
    <t>Structure and selectivity engineering of the M1 muscarinic receptor toxin complex</t>
  </si>
  <si>
    <r>
      <t>Cryo-EM structure of 90</t>
    </r>
    <r>
      <rPr>
        <i/>
        <sz val="12"/>
        <color rgb="FF333333"/>
        <rFont val="Calibri"/>
        <family val="2"/>
      </rPr>
      <t>S</t>
    </r>
    <r>
      <rPr>
        <sz val="12"/>
        <color rgb="FF333333"/>
        <rFont val="Calibri"/>
        <family val="2"/>
      </rPr>
      <t> small ribosomal subunit precursors in transition states</t>
    </r>
  </si>
  <si>
    <t>Structural basis of Gs and Gi recognition by the human glucagon receptor</t>
  </si>
  <si>
    <t>Submitted in 2020</t>
  </si>
  <si>
    <t>x</t>
  </si>
  <si>
    <t>Submitted in 2019</t>
  </si>
  <si>
    <t>Submitted in 2018</t>
  </si>
  <si>
    <t>Submitted in 2017</t>
  </si>
  <si>
    <t>%Submitted in 2020</t>
  </si>
  <si>
    <t>%Submitted in 2019</t>
  </si>
  <si>
    <t>%Submitted in 2018</t>
  </si>
  <si>
    <t>%Submitted in 2017</t>
  </si>
  <si>
    <t>RF</t>
  </si>
  <si>
    <t>AR</t>
  </si>
  <si>
    <t>AF</t>
  </si>
  <si>
    <t>Influenza</t>
  </si>
  <si>
    <t>Universal protection against influenza infection by a multidomain antibody to influenza hemagglutinin</t>
  </si>
  <si>
    <t>An autoimmune disease variant of IgG1 modulates B cell activation and differentiation</t>
  </si>
  <si>
    <t>High-affinity allergen-specific human antibodies cloned from single IgE B cell transcriptomes</t>
  </si>
  <si>
    <t>Predicting reservoir hosts and arthropod vectors from evolutionary signatures in RNA virus genomes</t>
  </si>
  <si>
    <t>Influenza_2018</t>
  </si>
  <si>
    <t> Regeneration of the lung alveolus by an evolutionarily conserved epithelial progenitor</t>
  </si>
  <si>
    <t>T cells in patients with narcolepsy target self-antigens of hypocretin neurons.</t>
  </si>
  <si>
    <t>A naturally occurring antiviral ribonucleotide encoded by the human genome.</t>
  </si>
  <si>
    <t>Influenza Infection in Humans Induces Broadly Cross-Reactive and Protective Neuraminidase-Reactive Antibodies</t>
  </si>
  <si>
    <t>Direct Visualization of the Conformational Dynamics of Single Influenza Hemagglutinin Trimers</t>
  </si>
  <si>
    <t>Initiation of Antiviral B Cell Immunity Relies on Innate Signals from Spatially Positioned NKT Cells</t>
  </si>
  <si>
    <t>Self-Recognition of an Inducible Host lncRNA by RIG-I Feedback Restricts Innate Immune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</si>
</sst>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22222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i/>
      <sz val="12"/>
      <color rgb="FF222222"/>
      <name val="Calibri"/>
      <family val="2"/>
    </font>
    <font>
      <b/>
      <sz val="12"/>
      <color rgb="FF505050"/>
      <name val="Calibri"/>
      <family val="2"/>
    </font>
    <font>
      <sz val="12"/>
      <color rgb="FF505050"/>
      <name val="Calibri"/>
      <family val="2"/>
    </font>
    <font>
      <b/>
      <i/>
      <sz val="12"/>
      <color rgb="FF505050"/>
      <name val="Calibri"/>
      <family val="2"/>
    </font>
    <font>
      <sz val="8"/>
      <name val="Calibri"/>
      <family val="2"/>
      <scheme val="minor"/>
    </font>
    <font>
      <sz val="12"/>
      <color rgb="FF333333"/>
      <name val="Calibri"/>
      <family val="2"/>
    </font>
    <font>
      <i/>
      <sz val="12"/>
      <color rgb="FF33333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/>
    <xf numFmtId="15" fontId="2" fillId="0" borderId="0" xfId="0" applyNumberFormat="1" applyFont="1"/>
    <xf numFmtId="0" fontId="4" fillId="0" borderId="0" xfId="0" applyFont="1"/>
    <xf numFmtId="15" fontId="4" fillId="0" borderId="0" xfId="0" applyNumberFormat="1" applyFont="1"/>
    <xf numFmtId="0" fontId="5" fillId="0" borderId="0" xfId="0" applyFont="1"/>
    <xf numFmtId="0" fontId="6" fillId="0" borderId="0" xfId="0" applyFont="1"/>
    <xf numFmtId="15" fontId="7" fillId="0" borderId="0" xfId="0" applyNumberFormat="1" applyFont="1"/>
    <xf numFmtId="14" fontId="7" fillId="0" borderId="0" xfId="0" applyNumberFormat="1" applyFont="1"/>
    <xf numFmtId="0" fontId="7" fillId="0" borderId="0" xfId="0" applyNumberFormat="1" applyFont="1"/>
    <xf numFmtId="0" fontId="10" fillId="0" borderId="0" xfId="0" applyFont="1"/>
    <xf numFmtId="14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FD02-0FA5-914D-A89F-8C4348447FB4}">
  <dimension ref="A1:O173"/>
  <sheetViews>
    <sheetView topLeftCell="A152" workbookViewId="0">
      <selection activeCell="G171" sqref="G171:G173"/>
    </sheetView>
  </sheetViews>
  <sheetFormatPr baseColWidth="10" defaultRowHeight="16" x14ac:dyDescent="0.2"/>
  <cols>
    <col min="2" max="2" width="14.5" bestFit="1" customWidth="1"/>
    <col min="4" max="4" width="118.6640625" bestFit="1" customWidth="1"/>
    <col min="5" max="6" width="14.33203125" bestFit="1" customWidth="1"/>
    <col min="7" max="7" width="12.33203125" bestFit="1" customWidth="1"/>
  </cols>
  <sheetData>
    <row r="1" spans="1:15" x14ac:dyDescent="0.2">
      <c r="A1" t="s">
        <v>74</v>
      </c>
    </row>
    <row r="2" spans="1:15" ht="34" x14ac:dyDescent="0.2">
      <c r="A2" t="s">
        <v>9</v>
      </c>
      <c r="B2" t="s">
        <v>71</v>
      </c>
      <c r="C2" t="s">
        <v>22</v>
      </c>
      <c r="D2" t="s">
        <v>0</v>
      </c>
      <c r="E2" t="s">
        <v>2</v>
      </c>
      <c r="F2" t="s">
        <v>1</v>
      </c>
      <c r="G2" t="s">
        <v>3</v>
      </c>
      <c r="H2" s="2" t="s">
        <v>374</v>
      </c>
      <c r="I2" s="2" t="s">
        <v>376</v>
      </c>
      <c r="J2" s="2" t="s">
        <v>377</v>
      </c>
      <c r="K2" s="2" t="s">
        <v>378</v>
      </c>
      <c r="L2" s="2" t="s">
        <v>379</v>
      </c>
      <c r="M2" s="2" t="s">
        <v>380</v>
      </c>
      <c r="N2" s="2" t="s">
        <v>381</v>
      </c>
      <c r="O2" s="2" t="s">
        <v>382</v>
      </c>
    </row>
    <row r="3" spans="1:15" x14ac:dyDescent="0.2">
      <c r="A3">
        <v>2020</v>
      </c>
      <c r="B3" t="s">
        <v>50</v>
      </c>
      <c r="C3">
        <v>1</v>
      </c>
      <c r="D3" s="4" t="s">
        <v>4</v>
      </c>
      <c r="E3" s="5">
        <v>44079</v>
      </c>
      <c r="F3" s="5">
        <v>44160</v>
      </c>
      <c r="G3">
        <f>F3-E3</f>
        <v>81</v>
      </c>
      <c r="H3" t="s">
        <v>375</v>
      </c>
      <c r="L3">
        <f>100*44/46</f>
        <v>95.652173913043484</v>
      </c>
      <c r="M3">
        <f>100*1/46</f>
        <v>2.1739130434782608</v>
      </c>
      <c r="N3">
        <f>100*1/46</f>
        <v>2.1739130434782608</v>
      </c>
      <c r="O3">
        <v>0</v>
      </c>
    </row>
    <row r="4" spans="1:15" x14ac:dyDescent="0.2">
      <c r="B4" t="s">
        <v>72</v>
      </c>
      <c r="C4">
        <v>2</v>
      </c>
      <c r="D4" s="4" t="s">
        <v>5</v>
      </c>
      <c r="E4" s="5">
        <v>44027</v>
      </c>
      <c r="F4" s="5">
        <v>44159</v>
      </c>
      <c r="G4">
        <f t="shared" ref="G4:G63" si="0">F4-E4</f>
        <v>132</v>
      </c>
      <c r="H4" t="s">
        <v>375</v>
      </c>
    </row>
    <row r="5" spans="1:15" s="1" customFormat="1" x14ac:dyDescent="0.2">
      <c r="C5">
        <v>3</v>
      </c>
      <c r="D5" s="6" t="s">
        <v>6</v>
      </c>
      <c r="E5" s="7">
        <v>43047</v>
      </c>
      <c r="F5" s="7">
        <v>44153</v>
      </c>
      <c r="G5">
        <f t="shared" si="0"/>
        <v>1106</v>
      </c>
      <c r="K5" s="1" t="s">
        <v>375</v>
      </c>
    </row>
    <row r="6" spans="1:15" x14ac:dyDescent="0.2">
      <c r="C6">
        <v>4</v>
      </c>
      <c r="D6" s="4" t="s">
        <v>7</v>
      </c>
      <c r="E6" s="5">
        <v>44048</v>
      </c>
      <c r="F6" s="5">
        <v>44137</v>
      </c>
      <c r="G6">
        <f t="shared" si="0"/>
        <v>89</v>
      </c>
      <c r="H6" t="s">
        <v>375</v>
      </c>
    </row>
    <row r="7" spans="1:15" x14ac:dyDescent="0.2">
      <c r="C7">
        <v>5</v>
      </c>
      <c r="D7" s="4" t="s">
        <v>8</v>
      </c>
      <c r="E7" s="5">
        <v>43956</v>
      </c>
      <c r="F7" s="5">
        <v>44125</v>
      </c>
      <c r="G7">
        <f t="shared" si="0"/>
        <v>169</v>
      </c>
      <c r="H7" t="s">
        <v>375</v>
      </c>
    </row>
    <row r="8" spans="1:15" x14ac:dyDescent="0.2">
      <c r="C8">
        <v>6</v>
      </c>
      <c r="D8" s="4" t="s">
        <v>10</v>
      </c>
      <c r="E8" s="5">
        <v>44075</v>
      </c>
      <c r="F8" s="5">
        <v>44124</v>
      </c>
      <c r="G8">
        <f t="shared" si="0"/>
        <v>49</v>
      </c>
      <c r="H8" t="s">
        <v>375</v>
      </c>
    </row>
    <row r="9" spans="1:15" x14ac:dyDescent="0.2">
      <c r="C9">
        <v>7</v>
      </c>
      <c r="D9" s="4" t="s">
        <v>11</v>
      </c>
      <c r="E9" s="5">
        <v>43964</v>
      </c>
      <c r="F9" s="5">
        <v>44116</v>
      </c>
      <c r="G9">
        <f t="shared" si="0"/>
        <v>152</v>
      </c>
      <c r="H9" t="s">
        <v>375</v>
      </c>
    </row>
    <row r="10" spans="1:15" x14ac:dyDescent="0.2">
      <c r="C10">
        <v>8</v>
      </c>
      <c r="D10" s="4" t="s">
        <v>12</v>
      </c>
      <c r="E10" s="5">
        <v>44073</v>
      </c>
      <c r="F10" s="5">
        <v>44110</v>
      </c>
      <c r="G10">
        <f t="shared" si="0"/>
        <v>37</v>
      </c>
      <c r="H10" t="s">
        <v>375</v>
      </c>
    </row>
    <row r="11" spans="1:15" x14ac:dyDescent="0.2">
      <c r="C11">
        <v>9</v>
      </c>
      <c r="D11" s="4" t="s">
        <v>120</v>
      </c>
      <c r="E11" s="5">
        <v>44028</v>
      </c>
      <c r="F11" s="5">
        <v>44096</v>
      </c>
      <c r="G11">
        <f t="shared" si="0"/>
        <v>68</v>
      </c>
      <c r="H11" t="s">
        <v>375</v>
      </c>
    </row>
    <row r="12" spans="1:15" x14ac:dyDescent="0.2">
      <c r="C12">
        <v>10</v>
      </c>
      <c r="D12" s="4" t="s">
        <v>13</v>
      </c>
      <c r="E12" s="5">
        <v>44015</v>
      </c>
      <c r="F12" s="5">
        <v>44096</v>
      </c>
      <c r="G12">
        <f t="shared" si="0"/>
        <v>81</v>
      </c>
      <c r="H12" t="s">
        <v>375</v>
      </c>
    </row>
    <row r="13" spans="1:15" x14ac:dyDescent="0.2">
      <c r="C13">
        <v>11</v>
      </c>
      <c r="D13" s="4" t="s">
        <v>14</v>
      </c>
      <c r="E13" s="5">
        <v>44013</v>
      </c>
      <c r="F13" s="5">
        <v>44085</v>
      </c>
      <c r="G13">
        <f t="shared" si="0"/>
        <v>72</v>
      </c>
      <c r="H13" t="s">
        <v>375</v>
      </c>
    </row>
    <row r="14" spans="1:15" x14ac:dyDescent="0.2">
      <c r="C14">
        <v>12</v>
      </c>
      <c r="D14" s="4" t="s">
        <v>15</v>
      </c>
      <c r="E14" s="5">
        <v>43966</v>
      </c>
      <c r="F14" s="5">
        <v>44075</v>
      </c>
      <c r="G14">
        <f t="shared" si="0"/>
        <v>109</v>
      </c>
      <c r="H14" t="s">
        <v>375</v>
      </c>
    </row>
    <row r="15" spans="1:15" x14ac:dyDescent="0.2">
      <c r="C15">
        <v>13</v>
      </c>
      <c r="D15" s="4" t="s">
        <v>16</v>
      </c>
      <c r="E15" s="5">
        <v>43957</v>
      </c>
      <c r="F15" s="5">
        <v>44063</v>
      </c>
      <c r="G15">
        <f t="shared" si="0"/>
        <v>106</v>
      </c>
      <c r="H15" t="s">
        <v>375</v>
      </c>
    </row>
    <row r="16" spans="1:15" x14ac:dyDescent="0.2">
      <c r="C16">
        <v>14</v>
      </c>
      <c r="D16" s="4" t="s">
        <v>17</v>
      </c>
      <c r="E16" s="5">
        <v>43986</v>
      </c>
      <c r="F16" s="5">
        <v>44062</v>
      </c>
      <c r="G16">
        <f t="shared" si="0"/>
        <v>76</v>
      </c>
      <c r="H16" t="s">
        <v>375</v>
      </c>
    </row>
    <row r="17" spans="3:9" x14ac:dyDescent="0.2">
      <c r="C17">
        <v>15</v>
      </c>
      <c r="D17" s="4" t="s">
        <v>18</v>
      </c>
      <c r="E17" s="5">
        <v>44014</v>
      </c>
      <c r="F17" s="5">
        <v>44053</v>
      </c>
      <c r="G17">
        <f t="shared" si="0"/>
        <v>39</v>
      </c>
      <c r="H17" t="s">
        <v>375</v>
      </c>
    </row>
    <row r="18" spans="3:9" x14ac:dyDescent="0.2">
      <c r="C18">
        <v>16</v>
      </c>
      <c r="D18" s="4" t="s">
        <v>19</v>
      </c>
      <c r="E18" s="5">
        <v>44011</v>
      </c>
      <c r="F18" s="5">
        <v>44047</v>
      </c>
      <c r="G18">
        <f t="shared" si="0"/>
        <v>36</v>
      </c>
      <c r="H18" t="s">
        <v>375</v>
      </c>
    </row>
    <row r="19" spans="3:9" x14ac:dyDescent="0.2">
      <c r="C19">
        <v>17</v>
      </c>
      <c r="D19" s="4" t="s">
        <v>20</v>
      </c>
      <c r="E19" s="5">
        <v>43992</v>
      </c>
      <c r="F19" s="5">
        <v>44041</v>
      </c>
      <c r="G19">
        <f t="shared" si="0"/>
        <v>49</v>
      </c>
      <c r="H19" t="s">
        <v>375</v>
      </c>
    </row>
    <row r="20" spans="3:9" x14ac:dyDescent="0.2">
      <c r="C20">
        <v>18</v>
      </c>
      <c r="D20" s="4" t="s">
        <v>21</v>
      </c>
      <c r="E20" s="5">
        <v>43930</v>
      </c>
      <c r="F20" s="5">
        <v>44034</v>
      </c>
      <c r="G20">
        <f t="shared" si="0"/>
        <v>104</v>
      </c>
      <c r="H20" t="s">
        <v>375</v>
      </c>
    </row>
    <row r="21" spans="3:9" x14ac:dyDescent="0.2">
      <c r="C21">
        <v>19</v>
      </c>
      <c r="D21" s="4" t="s">
        <v>23</v>
      </c>
      <c r="E21" s="5">
        <v>43907</v>
      </c>
      <c r="F21" s="5">
        <v>44035</v>
      </c>
      <c r="G21">
        <f t="shared" si="0"/>
        <v>128</v>
      </c>
      <c r="H21" t="s">
        <v>375</v>
      </c>
    </row>
    <row r="22" spans="3:9" x14ac:dyDescent="0.2">
      <c r="C22">
        <v>20</v>
      </c>
      <c r="D22" s="4" t="s">
        <v>24</v>
      </c>
      <c r="E22" s="5">
        <v>43951</v>
      </c>
      <c r="F22" s="5">
        <v>44035</v>
      </c>
      <c r="G22">
        <f t="shared" si="0"/>
        <v>84</v>
      </c>
      <c r="H22" t="s">
        <v>375</v>
      </c>
    </row>
    <row r="23" spans="3:9" x14ac:dyDescent="0.2">
      <c r="C23">
        <v>21</v>
      </c>
      <c r="D23" s="4" t="s">
        <v>25</v>
      </c>
      <c r="E23" s="5">
        <v>43950</v>
      </c>
      <c r="F23" s="5">
        <v>44035</v>
      </c>
      <c r="G23">
        <f t="shared" si="0"/>
        <v>85</v>
      </c>
      <c r="H23" t="s">
        <v>375</v>
      </c>
    </row>
    <row r="24" spans="3:9" x14ac:dyDescent="0.2">
      <c r="C24">
        <v>22</v>
      </c>
      <c r="D24" s="4" t="s">
        <v>26</v>
      </c>
      <c r="E24" s="5">
        <v>44005</v>
      </c>
      <c r="F24" s="5">
        <v>44033</v>
      </c>
      <c r="G24">
        <f t="shared" si="0"/>
        <v>28</v>
      </c>
      <c r="H24" t="s">
        <v>375</v>
      </c>
    </row>
    <row r="25" spans="3:9" x14ac:dyDescent="0.2">
      <c r="C25">
        <v>23</v>
      </c>
      <c r="D25" s="4" t="s">
        <v>27</v>
      </c>
      <c r="E25" s="5">
        <v>43941</v>
      </c>
      <c r="F25" s="5">
        <v>44029</v>
      </c>
      <c r="G25">
        <f t="shared" si="0"/>
        <v>88</v>
      </c>
      <c r="H25" t="s">
        <v>375</v>
      </c>
    </row>
    <row r="26" spans="3:9" x14ac:dyDescent="0.2">
      <c r="C26">
        <v>24</v>
      </c>
      <c r="D26" s="4" t="s">
        <v>28</v>
      </c>
      <c r="E26" s="5">
        <v>43997</v>
      </c>
      <c r="F26" s="5">
        <v>44027</v>
      </c>
      <c r="G26">
        <f t="shared" si="0"/>
        <v>30</v>
      </c>
      <c r="H26" t="s">
        <v>375</v>
      </c>
    </row>
    <row r="27" spans="3:9" x14ac:dyDescent="0.2">
      <c r="C27">
        <v>25</v>
      </c>
      <c r="D27" s="4" t="s">
        <v>29</v>
      </c>
      <c r="E27" s="5">
        <v>43951</v>
      </c>
      <c r="F27" s="5">
        <v>44022</v>
      </c>
      <c r="G27">
        <f t="shared" si="0"/>
        <v>71</v>
      </c>
      <c r="H27" t="s">
        <v>375</v>
      </c>
    </row>
    <row r="28" spans="3:9" x14ac:dyDescent="0.2">
      <c r="C28">
        <v>26</v>
      </c>
      <c r="D28" s="4" t="s">
        <v>30</v>
      </c>
      <c r="E28" s="5">
        <v>43959</v>
      </c>
      <c r="F28" s="5">
        <v>44028</v>
      </c>
      <c r="G28">
        <f t="shared" si="0"/>
        <v>69</v>
      </c>
      <c r="H28" t="s">
        <v>375</v>
      </c>
    </row>
    <row r="29" spans="3:9" x14ac:dyDescent="0.2">
      <c r="C29">
        <v>27</v>
      </c>
      <c r="D29" s="4" t="s">
        <v>31</v>
      </c>
      <c r="E29" s="5">
        <v>43935</v>
      </c>
      <c r="F29" s="5">
        <v>44022</v>
      </c>
      <c r="G29">
        <f t="shared" si="0"/>
        <v>87</v>
      </c>
      <c r="H29" t="s">
        <v>375</v>
      </c>
    </row>
    <row r="30" spans="3:9" x14ac:dyDescent="0.2">
      <c r="C30">
        <v>28</v>
      </c>
      <c r="D30" s="4" t="s">
        <v>32</v>
      </c>
      <c r="E30" s="5">
        <v>43971</v>
      </c>
      <c r="F30" s="5">
        <v>44019</v>
      </c>
      <c r="G30">
        <f t="shared" si="0"/>
        <v>48</v>
      </c>
      <c r="H30" t="s">
        <v>375</v>
      </c>
    </row>
    <row r="31" spans="3:9" x14ac:dyDescent="0.2">
      <c r="C31">
        <v>29</v>
      </c>
      <c r="D31" s="4" t="s">
        <v>33</v>
      </c>
      <c r="E31" s="5">
        <v>43604</v>
      </c>
      <c r="F31" s="5">
        <v>44019</v>
      </c>
      <c r="G31">
        <f t="shared" si="0"/>
        <v>415</v>
      </c>
      <c r="I31" t="s">
        <v>375</v>
      </c>
    </row>
    <row r="32" spans="3:9" x14ac:dyDescent="0.2">
      <c r="C32">
        <v>30</v>
      </c>
      <c r="D32" s="4" t="s">
        <v>34</v>
      </c>
      <c r="E32" s="5">
        <v>43966</v>
      </c>
      <c r="F32" s="5">
        <v>44013</v>
      </c>
      <c r="G32">
        <f t="shared" si="0"/>
        <v>47</v>
      </c>
      <c r="H32" t="s">
        <v>375</v>
      </c>
    </row>
    <row r="33" spans="3:8" x14ac:dyDescent="0.2">
      <c r="C33">
        <v>31</v>
      </c>
      <c r="D33" s="4" t="s">
        <v>35</v>
      </c>
      <c r="E33" s="5">
        <v>43954</v>
      </c>
      <c r="F33" s="5">
        <v>43994</v>
      </c>
      <c r="G33">
        <f t="shared" si="0"/>
        <v>40</v>
      </c>
      <c r="H33" t="s">
        <v>375</v>
      </c>
    </row>
    <row r="34" spans="3:8" x14ac:dyDescent="0.2">
      <c r="C34">
        <v>32</v>
      </c>
      <c r="D34" s="4" t="s">
        <v>36</v>
      </c>
      <c r="E34" s="5">
        <v>43923</v>
      </c>
      <c r="F34" s="5">
        <v>43970</v>
      </c>
      <c r="G34">
        <f t="shared" si="0"/>
        <v>47</v>
      </c>
      <c r="H34" t="s">
        <v>375</v>
      </c>
    </row>
    <row r="35" spans="3:8" x14ac:dyDescent="0.2">
      <c r="C35">
        <v>33</v>
      </c>
      <c r="D35" s="4" t="s">
        <v>37</v>
      </c>
      <c r="E35" s="5">
        <v>43903</v>
      </c>
      <c r="F35" s="5">
        <v>43969</v>
      </c>
      <c r="G35">
        <f t="shared" si="0"/>
        <v>66</v>
      </c>
      <c r="H35" t="s">
        <v>375</v>
      </c>
    </row>
    <row r="36" spans="3:8" x14ac:dyDescent="0.2">
      <c r="C36">
        <v>34</v>
      </c>
      <c r="D36" s="4" t="s">
        <v>38</v>
      </c>
      <c r="E36" s="5">
        <v>43948</v>
      </c>
      <c r="F36" s="5">
        <v>43966</v>
      </c>
      <c r="G36">
        <f t="shared" si="0"/>
        <v>18</v>
      </c>
      <c r="H36" t="s">
        <v>375</v>
      </c>
    </row>
    <row r="37" spans="3:8" x14ac:dyDescent="0.2">
      <c r="C37">
        <v>35</v>
      </c>
      <c r="D37" s="4" t="s">
        <v>39</v>
      </c>
      <c r="E37" s="5">
        <v>43927</v>
      </c>
      <c r="F37" s="5">
        <v>43963</v>
      </c>
      <c r="G37">
        <f t="shared" si="0"/>
        <v>36</v>
      </c>
      <c r="H37" t="s">
        <v>375</v>
      </c>
    </row>
    <row r="38" spans="3:8" x14ac:dyDescent="0.2">
      <c r="C38">
        <v>36</v>
      </c>
      <c r="D38" s="4" t="s">
        <v>40</v>
      </c>
      <c r="E38" s="5">
        <v>43888</v>
      </c>
      <c r="F38" s="5">
        <v>43957</v>
      </c>
      <c r="G38">
        <f t="shared" si="0"/>
        <v>69</v>
      </c>
      <c r="H38" t="s">
        <v>375</v>
      </c>
    </row>
    <row r="39" spans="3:8" x14ac:dyDescent="0.2">
      <c r="C39">
        <v>37</v>
      </c>
      <c r="D39" s="4" t="s">
        <v>41</v>
      </c>
      <c r="E39" s="5">
        <v>43916</v>
      </c>
      <c r="F39" s="5">
        <v>43958</v>
      </c>
      <c r="G39">
        <f t="shared" si="0"/>
        <v>42</v>
      </c>
      <c r="H39" t="s">
        <v>375</v>
      </c>
    </row>
    <row r="40" spans="3:8" x14ac:dyDescent="0.2">
      <c r="C40">
        <v>38</v>
      </c>
      <c r="D40" s="4" t="s">
        <v>42</v>
      </c>
      <c r="E40" s="5">
        <v>43902</v>
      </c>
      <c r="F40" s="5">
        <v>43957</v>
      </c>
      <c r="G40">
        <f t="shared" si="0"/>
        <v>55</v>
      </c>
      <c r="H40" t="s">
        <v>375</v>
      </c>
    </row>
    <row r="41" spans="3:8" x14ac:dyDescent="0.2">
      <c r="C41">
        <v>39</v>
      </c>
      <c r="D41" s="4" t="s">
        <v>43</v>
      </c>
      <c r="E41" s="5">
        <v>43863</v>
      </c>
      <c r="F41" s="5">
        <v>43945</v>
      </c>
      <c r="G41">
        <f t="shared" si="0"/>
        <v>82</v>
      </c>
      <c r="H41" t="s">
        <v>375</v>
      </c>
    </row>
    <row r="42" spans="3:8" x14ac:dyDescent="0.2">
      <c r="C42">
        <v>40</v>
      </c>
      <c r="D42" s="4" t="s">
        <v>44</v>
      </c>
      <c r="E42" s="5">
        <v>43877</v>
      </c>
      <c r="F42" s="5">
        <v>43949</v>
      </c>
      <c r="G42">
        <f t="shared" si="0"/>
        <v>72</v>
      </c>
      <c r="H42" t="s">
        <v>375</v>
      </c>
    </row>
    <row r="43" spans="3:8" x14ac:dyDescent="0.2">
      <c r="C43">
        <v>41</v>
      </c>
      <c r="D43" s="4" t="s">
        <v>45</v>
      </c>
      <c r="E43" s="5">
        <v>43881</v>
      </c>
      <c r="F43" s="5">
        <v>43945</v>
      </c>
      <c r="G43">
        <f t="shared" si="0"/>
        <v>64</v>
      </c>
      <c r="H43" t="s">
        <v>375</v>
      </c>
    </row>
    <row r="44" spans="3:8" x14ac:dyDescent="0.2">
      <c r="C44">
        <v>42</v>
      </c>
      <c r="D44" s="4" t="s">
        <v>46</v>
      </c>
      <c r="E44" s="5">
        <v>43913</v>
      </c>
      <c r="F44" s="5">
        <v>43943</v>
      </c>
      <c r="G44">
        <f t="shared" si="0"/>
        <v>30</v>
      </c>
      <c r="H44" t="s">
        <v>375</v>
      </c>
    </row>
    <row r="45" spans="3:8" x14ac:dyDescent="0.2">
      <c r="C45">
        <v>43</v>
      </c>
      <c r="D45" s="4" t="s">
        <v>121</v>
      </c>
      <c r="E45" s="5">
        <v>43870</v>
      </c>
      <c r="F45" s="5">
        <v>43922</v>
      </c>
      <c r="G45">
        <f t="shared" si="0"/>
        <v>52</v>
      </c>
      <c r="H45" t="s">
        <v>375</v>
      </c>
    </row>
    <row r="46" spans="3:8" x14ac:dyDescent="0.2">
      <c r="C46">
        <v>44</v>
      </c>
      <c r="D46" s="4" t="s">
        <v>47</v>
      </c>
      <c r="E46" s="5">
        <v>43880</v>
      </c>
      <c r="F46" s="5">
        <v>43909</v>
      </c>
      <c r="G46">
        <f t="shared" si="0"/>
        <v>29</v>
      </c>
      <c r="H46" t="s">
        <v>375</v>
      </c>
    </row>
    <row r="47" spans="3:8" x14ac:dyDescent="0.2">
      <c r="C47">
        <v>45</v>
      </c>
      <c r="D47" s="4" t="s">
        <v>48</v>
      </c>
      <c r="E47" s="5">
        <v>43877</v>
      </c>
      <c r="F47" s="5">
        <v>43910</v>
      </c>
      <c r="G47">
        <f t="shared" si="0"/>
        <v>33</v>
      </c>
      <c r="H47" t="s">
        <v>375</v>
      </c>
    </row>
    <row r="48" spans="3:8" x14ac:dyDescent="0.2">
      <c r="C48">
        <v>46</v>
      </c>
      <c r="D48" s="4" t="s">
        <v>49</v>
      </c>
      <c r="E48" s="5">
        <v>43868</v>
      </c>
      <c r="F48" s="5">
        <v>43907</v>
      </c>
      <c r="G48">
        <f t="shared" si="0"/>
        <v>39</v>
      </c>
      <c r="H48" t="s">
        <v>375</v>
      </c>
    </row>
    <row r="49" spans="2:15" x14ac:dyDescent="0.2">
      <c r="D49" s="3"/>
      <c r="E49" s="3"/>
      <c r="F49" s="3"/>
    </row>
    <row r="50" spans="2:15" x14ac:dyDescent="0.2">
      <c r="B50" t="s">
        <v>51</v>
      </c>
      <c r="C50">
        <v>1</v>
      </c>
      <c r="D50" s="8" t="s">
        <v>122</v>
      </c>
      <c r="E50" s="5">
        <v>43486</v>
      </c>
      <c r="F50" s="5">
        <v>44130</v>
      </c>
      <c r="G50">
        <f t="shared" si="0"/>
        <v>644</v>
      </c>
      <c r="I50" t="s">
        <v>375</v>
      </c>
      <c r="L50">
        <f>100*2/21</f>
        <v>9.5238095238095237</v>
      </c>
      <c r="M50">
        <f>100-L50-N50-O50</f>
        <v>61.904761904761912</v>
      </c>
      <c r="N50">
        <f>100*5/21</f>
        <v>23.80952380952381</v>
      </c>
      <c r="O50">
        <f>100*1/21</f>
        <v>4.7619047619047619</v>
      </c>
    </row>
    <row r="51" spans="2:15" x14ac:dyDescent="0.2">
      <c r="B51" t="s">
        <v>73</v>
      </c>
      <c r="C51">
        <v>2</v>
      </c>
      <c r="D51" s="4" t="s">
        <v>52</v>
      </c>
      <c r="E51" s="5">
        <v>43839</v>
      </c>
      <c r="F51" s="5">
        <v>44134</v>
      </c>
      <c r="G51">
        <f t="shared" si="0"/>
        <v>295</v>
      </c>
      <c r="H51" t="s">
        <v>375</v>
      </c>
    </row>
    <row r="52" spans="2:15" x14ac:dyDescent="0.2">
      <c r="C52">
        <v>3</v>
      </c>
      <c r="D52" s="4" t="s">
        <v>53</v>
      </c>
      <c r="E52" s="5">
        <v>43451</v>
      </c>
      <c r="F52" s="5">
        <v>44069</v>
      </c>
      <c r="G52">
        <f t="shared" si="0"/>
        <v>618</v>
      </c>
      <c r="J52" t="s">
        <v>375</v>
      </c>
    </row>
    <row r="53" spans="2:15" x14ac:dyDescent="0.2">
      <c r="C53">
        <v>4</v>
      </c>
      <c r="D53" s="4" t="s">
        <v>54</v>
      </c>
      <c r="E53" s="5">
        <v>43349</v>
      </c>
      <c r="F53" s="5">
        <v>44014</v>
      </c>
      <c r="G53">
        <f t="shared" si="0"/>
        <v>665</v>
      </c>
      <c r="J53" t="s">
        <v>375</v>
      </c>
    </row>
    <row r="54" spans="2:15" x14ac:dyDescent="0.2">
      <c r="C54">
        <v>5</v>
      </c>
      <c r="D54" s="4" t="s">
        <v>55</v>
      </c>
      <c r="E54" s="5">
        <v>43075</v>
      </c>
      <c r="F54" s="5">
        <v>43990</v>
      </c>
      <c r="G54">
        <f t="shared" si="0"/>
        <v>915</v>
      </c>
      <c r="K54" t="s">
        <v>375</v>
      </c>
    </row>
    <row r="55" spans="2:15" x14ac:dyDescent="0.2">
      <c r="C55">
        <v>6</v>
      </c>
      <c r="D55" s="4" t="s">
        <v>56</v>
      </c>
      <c r="E55" s="5">
        <v>43556</v>
      </c>
      <c r="F55" s="5">
        <v>44006</v>
      </c>
      <c r="G55">
        <f t="shared" si="0"/>
        <v>450</v>
      </c>
      <c r="I55" t="s">
        <v>375</v>
      </c>
    </row>
    <row r="56" spans="2:15" x14ac:dyDescent="0.2">
      <c r="C56">
        <v>7</v>
      </c>
      <c r="D56" s="4" t="s">
        <v>57</v>
      </c>
      <c r="E56" s="5">
        <v>43788</v>
      </c>
      <c r="F56" s="5">
        <v>44020</v>
      </c>
      <c r="G56">
        <f t="shared" si="0"/>
        <v>232</v>
      </c>
      <c r="I56" t="s">
        <v>375</v>
      </c>
    </row>
    <row r="57" spans="2:15" x14ac:dyDescent="0.2">
      <c r="C57">
        <v>8</v>
      </c>
      <c r="D57" s="4" t="s">
        <v>58</v>
      </c>
      <c r="E57" s="5">
        <v>43592</v>
      </c>
      <c r="F57" s="5">
        <v>44022</v>
      </c>
      <c r="G57">
        <f t="shared" si="0"/>
        <v>430</v>
      </c>
      <c r="I57" t="s">
        <v>375</v>
      </c>
    </row>
    <row r="58" spans="2:15" x14ac:dyDescent="0.2">
      <c r="C58">
        <v>9</v>
      </c>
      <c r="D58" s="4" t="s">
        <v>59</v>
      </c>
      <c r="E58" s="5">
        <v>43761</v>
      </c>
      <c r="F58" s="5">
        <v>43948</v>
      </c>
      <c r="G58">
        <f t="shared" si="0"/>
        <v>187</v>
      </c>
      <c r="I58" t="s">
        <v>375</v>
      </c>
    </row>
    <row r="59" spans="2:15" x14ac:dyDescent="0.2">
      <c r="C59">
        <v>10</v>
      </c>
      <c r="D59" s="4" t="s">
        <v>60</v>
      </c>
      <c r="E59" s="5">
        <v>43511</v>
      </c>
      <c r="F59" s="5">
        <v>43956</v>
      </c>
      <c r="G59">
        <f t="shared" si="0"/>
        <v>445</v>
      </c>
      <c r="I59" t="s">
        <v>375</v>
      </c>
    </row>
    <row r="60" spans="2:15" x14ac:dyDescent="0.2">
      <c r="C60">
        <v>11</v>
      </c>
      <c r="D60" s="4" t="s">
        <v>61</v>
      </c>
      <c r="E60" s="5">
        <v>43429</v>
      </c>
      <c r="F60" s="5">
        <v>43951</v>
      </c>
      <c r="G60">
        <f t="shared" si="0"/>
        <v>522</v>
      </c>
      <c r="J60" t="s">
        <v>375</v>
      </c>
    </row>
    <row r="61" spans="2:15" x14ac:dyDescent="0.2">
      <c r="C61">
        <v>12</v>
      </c>
      <c r="D61" s="4" t="s">
        <v>62</v>
      </c>
      <c r="E61" s="5">
        <v>43858</v>
      </c>
      <c r="F61" s="5">
        <v>43990</v>
      </c>
      <c r="G61">
        <f t="shared" si="0"/>
        <v>132</v>
      </c>
      <c r="H61" t="s">
        <v>375</v>
      </c>
    </row>
    <row r="62" spans="2:15" x14ac:dyDescent="0.2">
      <c r="C62">
        <v>13</v>
      </c>
      <c r="D62" s="4" t="s">
        <v>63</v>
      </c>
      <c r="E62" s="5">
        <v>43671</v>
      </c>
      <c r="F62" s="5">
        <v>43952</v>
      </c>
      <c r="G62">
        <f t="shared" si="0"/>
        <v>281</v>
      </c>
      <c r="I62" t="s">
        <v>375</v>
      </c>
    </row>
    <row r="63" spans="2:15" x14ac:dyDescent="0.2">
      <c r="C63">
        <v>14</v>
      </c>
      <c r="D63" s="4" t="s">
        <v>64</v>
      </c>
      <c r="E63" s="5">
        <v>43609</v>
      </c>
      <c r="F63" s="5">
        <v>43907</v>
      </c>
      <c r="G63">
        <f t="shared" si="0"/>
        <v>298</v>
      </c>
      <c r="I63" t="s">
        <v>375</v>
      </c>
    </row>
    <row r="64" spans="2:15" x14ac:dyDescent="0.2">
      <c r="C64">
        <v>15</v>
      </c>
      <c r="D64" s="4" t="s">
        <v>65</v>
      </c>
      <c r="E64" s="5">
        <v>43704</v>
      </c>
      <c r="F64" s="5">
        <v>43918</v>
      </c>
      <c r="G64">
        <f t="shared" ref="G64:G127" si="1">F64-E64</f>
        <v>214</v>
      </c>
      <c r="I64" t="s">
        <v>375</v>
      </c>
    </row>
    <row r="65" spans="2:15" x14ac:dyDescent="0.2">
      <c r="C65">
        <v>16</v>
      </c>
      <c r="D65" s="4" t="s">
        <v>66</v>
      </c>
      <c r="E65" s="5">
        <v>43676</v>
      </c>
      <c r="F65" s="5">
        <v>43874</v>
      </c>
      <c r="G65">
        <f t="shared" si="1"/>
        <v>198</v>
      </c>
      <c r="I65" t="s">
        <v>375</v>
      </c>
    </row>
    <row r="66" spans="2:15" x14ac:dyDescent="0.2">
      <c r="C66">
        <v>17</v>
      </c>
      <c r="D66" s="4" t="s">
        <v>67</v>
      </c>
      <c r="E66" s="5">
        <v>43595</v>
      </c>
      <c r="F66" s="5">
        <v>43847</v>
      </c>
      <c r="G66">
        <f t="shared" si="1"/>
        <v>252</v>
      </c>
      <c r="I66" t="s">
        <v>375</v>
      </c>
    </row>
    <row r="67" spans="2:15" x14ac:dyDescent="0.2">
      <c r="C67">
        <v>18</v>
      </c>
      <c r="D67" s="4" t="s">
        <v>68</v>
      </c>
      <c r="E67" s="5">
        <v>43471</v>
      </c>
      <c r="F67" s="5">
        <v>43858</v>
      </c>
      <c r="G67">
        <f t="shared" si="1"/>
        <v>387</v>
      </c>
      <c r="I67" t="s">
        <v>375</v>
      </c>
    </row>
    <row r="68" spans="2:15" x14ac:dyDescent="0.2">
      <c r="C68">
        <v>19</v>
      </c>
      <c r="D68" s="4" t="s">
        <v>123</v>
      </c>
      <c r="E68" s="5">
        <v>43722</v>
      </c>
      <c r="F68" s="5">
        <v>43878</v>
      </c>
      <c r="G68">
        <f t="shared" si="1"/>
        <v>156</v>
      </c>
      <c r="I68" t="s">
        <v>375</v>
      </c>
    </row>
    <row r="69" spans="2:15" x14ac:dyDescent="0.2">
      <c r="C69">
        <v>20</v>
      </c>
      <c r="D69" s="4" t="s">
        <v>69</v>
      </c>
      <c r="E69" s="5">
        <v>43437</v>
      </c>
      <c r="F69" s="5">
        <v>43845</v>
      </c>
      <c r="G69">
        <f t="shared" si="1"/>
        <v>408</v>
      </c>
      <c r="J69" t="s">
        <v>375</v>
      </c>
    </row>
    <row r="70" spans="2:15" x14ac:dyDescent="0.2">
      <c r="C70">
        <v>21</v>
      </c>
      <c r="D70" s="4" t="s">
        <v>70</v>
      </c>
      <c r="E70" s="5">
        <v>43332</v>
      </c>
      <c r="F70" s="5">
        <v>43847</v>
      </c>
      <c r="G70">
        <f t="shared" si="1"/>
        <v>515</v>
      </c>
      <c r="J70" t="s">
        <v>375</v>
      </c>
    </row>
    <row r="71" spans="2:15" x14ac:dyDescent="0.2">
      <c r="D71" s="4"/>
      <c r="E71" s="5"/>
      <c r="F71" s="5"/>
    </row>
    <row r="72" spans="2:15" x14ac:dyDescent="0.2">
      <c r="B72" t="s">
        <v>75</v>
      </c>
      <c r="C72">
        <v>1</v>
      </c>
      <c r="D72" s="4" t="s">
        <v>77</v>
      </c>
      <c r="E72" s="5">
        <v>43932</v>
      </c>
      <c r="F72" s="5">
        <v>44125</v>
      </c>
      <c r="G72">
        <f t="shared" si="1"/>
        <v>193</v>
      </c>
      <c r="H72" t="s">
        <v>375</v>
      </c>
      <c r="L72">
        <f>100*12/47</f>
        <v>25.531914893617021</v>
      </c>
      <c r="M72">
        <f>100-L72-N72</f>
        <v>65.957446808510639</v>
      </c>
      <c r="N72">
        <f>100*4/47</f>
        <v>8.5106382978723403</v>
      </c>
      <c r="O72">
        <v>0</v>
      </c>
    </row>
    <row r="73" spans="2:15" x14ac:dyDescent="0.2">
      <c r="B73" t="s">
        <v>76</v>
      </c>
      <c r="C73">
        <v>2</v>
      </c>
      <c r="D73" s="4" t="s">
        <v>78</v>
      </c>
      <c r="E73" s="5">
        <v>43837</v>
      </c>
      <c r="F73" s="5">
        <v>44132</v>
      </c>
      <c r="G73">
        <f t="shared" si="1"/>
        <v>295</v>
      </c>
      <c r="H73" t="s">
        <v>375</v>
      </c>
    </row>
    <row r="74" spans="2:15" x14ac:dyDescent="0.2">
      <c r="C74">
        <v>3</v>
      </c>
      <c r="D74" s="4" t="s">
        <v>79</v>
      </c>
      <c r="E74" s="5">
        <v>43832</v>
      </c>
      <c r="F74" s="5">
        <v>44110</v>
      </c>
      <c r="G74">
        <f t="shared" si="1"/>
        <v>278</v>
      </c>
      <c r="H74" t="s">
        <v>375</v>
      </c>
    </row>
    <row r="75" spans="2:15" x14ac:dyDescent="0.2">
      <c r="C75">
        <v>4</v>
      </c>
      <c r="D75" s="4" t="s">
        <v>80</v>
      </c>
      <c r="E75" s="5">
        <v>43832</v>
      </c>
      <c r="F75" s="5">
        <v>44112</v>
      </c>
      <c r="G75">
        <f t="shared" si="1"/>
        <v>280</v>
      </c>
      <c r="H75" t="s">
        <v>375</v>
      </c>
    </row>
    <row r="76" spans="2:15" x14ac:dyDescent="0.2">
      <c r="C76">
        <v>5</v>
      </c>
      <c r="D76" s="4" t="s">
        <v>81</v>
      </c>
      <c r="E76" s="5">
        <v>43865</v>
      </c>
      <c r="F76" s="5">
        <v>44088</v>
      </c>
      <c r="G76">
        <f t="shared" si="1"/>
        <v>223</v>
      </c>
      <c r="H76" t="s">
        <v>375</v>
      </c>
    </row>
    <row r="77" spans="2:15" x14ac:dyDescent="0.2">
      <c r="C77">
        <v>6</v>
      </c>
      <c r="D77" s="4" t="s">
        <v>124</v>
      </c>
      <c r="E77" s="5">
        <v>43666</v>
      </c>
      <c r="F77" s="5">
        <v>44091</v>
      </c>
      <c r="G77">
        <f t="shared" si="1"/>
        <v>425</v>
      </c>
      <c r="I77" t="s">
        <v>375</v>
      </c>
    </row>
    <row r="78" spans="2:15" x14ac:dyDescent="0.2">
      <c r="C78">
        <v>7</v>
      </c>
      <c r="D78" s="4" t="s">
        <v>82</v>
      </c>
      <c r="E78" s="5">
        <v>43868</v>
      </c>
      <c r="F78" s="5">
        <v>44088</v>
      </c>
      <c r="G78">
        <f t="shared" si="1"/>
        <v>220</v>
      </c>
      <c r="H78" t="s">
        <v>375</v>
      </c>
    </row>
    <row r="79" spans="2:15" x14ac:dyDescent="0.2">
      <c r="C79">
        <v>8</v>
      </c>
      <c r="D79" s="4" t="s">
        <v>83</v>
      </c>
      <c r="E79" s="5">
        <v>43595</v>
      </c>
      <c r="F79" s="5">
        <v>44078</v>
      </c>
      <c r="G79">
        <f t="shared" si="1"/>
        <v>483</v>
      </c>
      <c r="I79" t="s">
        <v>375</v>
      </c>
    </row>
    <row r="80" spans="2:15" x14ac:dyDescent="0.2">
      <c r="C80">
        <v>9</v>
      </c>
      <c r="D80" s="4" t="s">
        <v>84</v>
      </c>
      <c r="E80" s="5">
        <v>43434</v>
      </c>
      <c r="F80" s="5">
        <v>44057</v>
      </c>
      <c r="G80">
        <f t="shared" si="1"/>
        <v>623</v>
      </c>
      <c r="J80" t="s">
        <v>375</v>
      </c>
    </row>
    <row r="81" spans="3:9" x14ac:dyDescent="0.2">
      <c r="C81">
        <v>10</v>
      </c>
      <c r="D81" s="4" t="s">
        <v>85</v>
      </c>
      <c r="E81" s="5">
        <v>43719</v>
      </c>
      <c r="F81" s="5">
        <v>44056</v>
      </c>
      <c r="G81">
        <f t="shared" si="1"/>
        <v>337</v>
      </c>
      <c r="I81" t="s">
        <v>375</v>
      </c>
    </row>
    <row r="82" spans="3:9" x14ac:dyDescent="0.2">
      <c r="C82">
        <v>11</v>
      </c>
      <c r="D82" s="4" t="s">
        <v>86</v>
      </c>
      <c r="E82" s="5">
        <v>43736</v>
      </c>
      <c r="F82" s="5">
        <v>44047</v>
      </c>
      <c r="G82">
        <f t="shared" si="1"/>
        <v>311</v>
      </c>
      <c r="I82" t="s">
        <v>375</v>
      </c>
    </row>
    <row r="83" spans="3:9" x14ac:dyDescent="0.2">
      <c r="C83">
        <v>12</v>
      </c>
      <c r="D83" s="4" t="s">
        <v>87</v>
      </c>
      <c r="E83" s="5">
        <v>43470</v>
      </c>
      <c r="F83" s="5">
        <v>44091</v>
      </c>
      <c r="G83">
        <f t="shared" si="1"/>
        <v>621</v>
      </c>
      <c r="I83" t="s">
        <v>375</v>
      </c>
    </row>
    <row r="84" spans="3:9" x14ac:dyDescent="0.2">
      <c r="C84">
        <v>13</v>
      </c>
      <c r="D84" s="4" t="s">
        <v>88</v>
      </c>
      <c r="E84" s="5">
        <v>43751</v>
      </c>
      <c r="F84" s="5">
        <v>44028</v>
      </c>
      <c r="G84">
        <f t="shared" si="1"/>
        <v>277</v>
      </c>
      <c r="I84" t="s">
        <v>375</v>
      </c>
    </row>
    <row r="85" spans="3:9" x14ac:dyDescent="0.2">
      <c r="C85">
        <v>14</v>
      </c>
      <c r="D85" s="4" t="s">
        <v>89</v>
      </c>
      <c r="E85" s="5">
        <v>43709</v>
      </c>
      <c r="F85" s="5">
        <v>44035</v>
      </c>
      <c r="G85">
        <f t="shared" si="1"/>
        <v>326</v>
      </c>
      <c r="I85" t="s">
        <v>375</v>
      </c>
    </row>
    <row r="86" spans="3:9" x14ac:dyDescent="0.2">
      <c r="C86">
        <v>15</v>
      </c>
      <c r="D86" s="4" t="s">
        <v>90</v>
      </c>
      <c r="E86" s="5">
        <v>43928</v>
      </c>
      <c r="F86" s="5">
        <v>44077</v>
      </c>
      <c r="G86">
        <f t="shared" si="1"/>
        <v>149</v>
      </c>
      <c r="H86" t="s">
        <v>375</v>
      </c>
    </row>
    <row r="87" spans="3:9" x14ac:dyDescent="0.2">
      <c r="C87">
        <v>16</v>
      </c>
      <c r="D87" s="4" t="s">
        <v>91</v>
      </c>
      <c r="E87" s="5">
        <v>43941</v>
      </c>
      <c r="F87" s="5">
        <v>44028</v>
      </c>
      <c r="G87">
        <f t="shared" si="1"/>
        <v>87</v>
      </c>
      <c r="H87" t="s">
        <v>375</v>
      </c>
    </row>
    <row r="88" spans="3:9" x14ac:dyDescent="0.2">
      <c r="C88">
        <v>17</v>
      </c>
      <c r="D88" s="4" t="s">
        <v>92</v>
      </c>
      <c r="E88" s="5">
        <v>43894</v>
      </c>
      <c r="F88" s="5">
        <v>44012</v>
      </c>
      <c r="G88">
        <f t="shared" si="1"/>
        <v>118</v>
      </c>
      <c r="H88" t="s">
        <v>375</v>
      </c>
    </row>
    <row r="89" spans="3:9" x14ac:dyDescent="0.2">
      <c r="C89">
        <v>18</v>
      </c>
      <c r="D89" s="4" t="s">
        <v>93</v>
      </c>
      <c r="E89" s="5">
        <v>43501</v>
      </c>
      <c r="F89" s="5">
        <v>44006</v>
      </c>
      <c r="G89">
        <f t="shared" si="1"/>
        <v>505</v>
      </c>
      <c r="I89" t="s">
        <v>375</v>
      </c>
    </row>
    <row r="90" spans="3:9" x14ac:dyDescent="0.2">
      <c r="C90">
        <v>19</v>
      </c>
      <c r="D90" s="4" t="s">
        <v>125</v>
      </c>
      <c r="E90" s="5">
        <v>43687</v>
      </c>
      <c r="F90" s="5">
        <v>43999</v>
      </c>
      <c r="G90">
        <f t="shared" si="1"/>
        <v>312</v>
      </c>
      <c r="I90" t="s">
        <v>375</v>
      </c>
    </row>
    <row r="91" spans="3:9" x14ac:dyDescent="0.2">
      <c r="C91">
        <v>20</v>
      </c>
      <c r="D91" s="4" t="s">
        <v>126</v>
      </c>
      <c r="E91" s="5">
        <v>43821</v>
      </c>
      <c r="F91" s="5">
        <v>44075</v>
      </c>
      <c r="G91">
        <f t="shared" si="1"/>
        <v>254</v>
      </c>
      <c r="I91" t="s">
        <v>375</v>
      </c>
    </row>
    <row r="92" spans="3:9" x14ac:dyDescent="0.2">
      <c r="C92">
        <v>21</v>
      </c>
      <c r="D92" s="4" t="s">
        <v>94</v>
      </c>
      <c r="E92" s="5">
        <v>43780</v>
      </c>
      <c r="F92" s="5">
        <v>43990</v>
      </c>
      <c r="G92">
        <f t="shared" si="1"/>
        <v>210</v>
      </c>
      <c r="I92" t="s">
        <v>375</v>
      </c>
    </row>
    <row r="93" spans="3:9" x14ac:dyDescent="0.2">
      <c r="C93">
        <v>22</v>
      </c>
      <c r="D93" s="4" t="s">
        <v>95</v>
      </c>
      <c r="E93" s="5">
        <v>43718</v>
      </c>
      <c r="F93" s="5">
        <v>43972</v>
      </c>
      <c r="G93">
        <f t="shared" si="1"/>
        <v>254</v>
      </c>
      <c r="I93" t="s">
        <v>375</v>
      </c>
    </row>
    <row r="94" spans="3:9" x14ac:dyDescent="0.2">
      <c r="C94">
        <v>23</v>
      </c>
      <c r="D94" s="4" t="s">
        <v>96</v>
      </c>
      <c r="E94" s="5">
        <v>43817</v>
      </c>
      <c r="F94" s="5">
        <v>43971</v>
      </c>
      <c r="G94">
        <f t="shared" si="1"/>
        <v>154</v>
      </c>
      <c r="I94" t="s">
        <v>375</v>
      </c>
    </row>
    <row r="95" spans="3:9" x14ac:dyDescent="0.2">
      <c r="C95">
        <v>24</v>
      </c>
      <c r="D95" s="4" t="s">
        <v>97</v>
      </c>
      <c r="E95" s="5">
        <v>43851</v>
      </c>
      <c r="F95" s="5">
        <v>44048</v>
      </c>
      <c r="G95">
        <f t="shared" si="1"/>
        <v>197</v>
      </c>
      <c r="H95" t="s">
        <v>375</v>
      </c>
    </row>
    <row r="96" spans="3:9" x14ac:dyDescent="0.2">
      <c r="C96">
        <v>25</v>
      </c>
      <c r="D96" s="4" t="s">
        <v>98</v>
      </c>
      <c r="E96" s="5">
        <v>43835</v>
      </c>
      <c r="F96" s="5">
        <v>43958</v>
      </c>
      <c r="G96">
        <f t="shared" si="1"/>
        <v>123</v>
      </c>
      <c r="H96" t="s">
        <v>375</v>
      </c>
    </row>
    <row r="97" spans="3:10" x14ac:dyDescent="0.2">
      <c r="C97">
        <v>26</v>
      </c>
      <c r="D97" s="4" t="s">
        <v>99</v>
      </c>
      <c r="E97" s="5">
        <v>43784</v>
      </c>
      <c r="F97" s="5">
        <v>44013</v>
      </c>
      <c r="G97">
        <f t="shared" si="1"/>
        <v>229</v>
      </c>
      <c r="I97" t="s">
        <v>375</v>
      </c>
    </row>
    <row r="98" spans="3:10" x14ac:dyDescent="0.2">
      <c r="C98">
        <v>27</v>
      </c>
      <c r="D98" s="4" t="s">
        <v>100</v>
      </c>
      <c r="E98" s="5">
        <v>43830</v>
      </c>
      <c r="F98" s="5">
        <v>43969</v>
      </c>
      <c r="G98">
        <f t="shared" si="1"/>
        <v>139</v>
      </c>
      <c r="I98" t="s">
        <v>375</v>
      </c>
    </row>
    <row r="99" spans="3:10" x14ac:dyDescent="0.2">
      <c r="C99">
        <v>28</v>
      </c>
      <c r="D99" s="4" t="s">
        <v>101</v>
      </c>
      <c r="E99" s="5">
        <v>43511</v>
      </c>
      <c r="F99" s="5">
        <v>43956</v>
      </c>
      <c r="G99">
        <f t="shared" si="1"/>
        <v>445</v>
      </c>
      <c r="I99" t="s">
        <v>375</v>
      </c>
    </row>
    <row r="100" spans="3:10" x14ac:dyDescent="0.2">
      <c r="C100">
        <v>29</v>
      </c>
      <c r="D100" s="4" t="s">
        <v>102</v>
      </c>
      <c r="E100" s="5">
        <v>43677</v>
      </c>
      <c r="F100" s="5">
        <v>44027</v>
      </c>
      <c r="G100">
        <f t="shared" si="1"/>
        <v>350</v>
      </c>
      <c r="I100" t="s">
        <v>375</v>
      </c>
    </row>
    <row r="101" spans="3:10" x14ac:dyDescent="0.2">
      <c r="C101">
        <v>30</v>
      </c>
      <c r="D101" s="4" t="s">
        <v>103</v>
      </c>
      <c r="E101" s="5">
        <v>43685</v>
      </c>
      <c r="F101" s="5">
        <v>43944</v>
      </c>
      <c r="G101">
        <f t="shared" si="1"/>
        <v>259</v>
      </c>
      <c r="I101" t="s">
        <v>375</v>
      </c>
    </row>
    <row r="102" spans="3:10" x14ac:dyDescent="0.2">
      <c r="C102">
        <v>31</v>
      </c>
      <c r="D102" s="4" t="s">
        <v>104</v>
      </c>
      <c r="E102" s="5">
        <v>43601</v>
      </c>
      <c r="F102" s="5">
        <v>43963</v>
      </c>
      <c r="G102">
        <f t="shared" si="1"/>
        <v>362</v>
      </c>
      <c r="I102" t="s">
        <v>375</v>
      </c>
    </row>
    <row r="103" spans="3:10" x14ac:dyDescent="0.2">
      <c r="C103">
        <v>32</v>
      </c>
      <c r="D103" s="4" t="s">
        <v>105</v>
      </c>
      <c r="E103" s="5">
        <v>43453</v>
      </c>
      <c r="F103" s="5">
        <v>43942</v>
      </c>
      <c r="G103">
        <f t="shared" si="1"/>
        <v>489</v>
      </c>
      <c r="J103" t="s">
        <v>375</v>
      </c>
    </row>
    <row r="104" spans="3:10" x14ac:dyDescent="0.2">
      <c r="C104">
        <v>33</v>
      </c>
      <c r="D104" s="4" t="s">
        <v>106</v>
      </c>
      <c r="E104" s="5">
        <v>43676</v>
      </c>
      <c r="F104" s="5">
        <v>43980</v>
      </c>
      <c r="G104">
        <f t="shared" si="1"/>
        <v>304</v>
      </c>
      <c r="I104" t="s">
        <v>375</v>
      </c>
    </row>
    <row r="105" spans="3:10" x14ac:dyDescent="0.2">
      <c r="C105">
        <v>34</v>
      </c>
      <c r="D105" s="4" t="s">
        <v>107</v>
      </c>
      <c r="E105" s="5">
        <v>43855</v>
      </c>
      <c r="F105" s="5">
        <v>43977</v>
      </c>
      <c r="G105">
        <f t="shared" si="1"/>
        <v>122</v>
      </c>
      <c r="H105" t="s">
        <v>375</v>
      </c>
    </row>
    <row r="106" spans="3:10" x14ac:dyDescent="0.2">
      <c r="C106">
        <v>35</v>
      </c>
      <c r="D106" s="8" t="s">
        <v>127</v>
      </c>
      <c r="E106" s="5">
        <v>43801</v>
      </c>
      <c r="F106" s="5">
        <v>43930</v>
      </c>
      <c r="G106">
        <f t="shared" si="1"/>
        <v>129</v>
      </c>
      <c r="I106" t="s">
        <v>375</v>
      </c>
    </row>
    <row r="107" spans="3:10" x14ac:dyDescent="0.2">
      <c r="C107">
        <v>36</v>
      </c>
      <c r="D107" s="4" t="s">
        <v>108</v>
      </c>
      <c r="E107" s="5">
        <v>43778</v>
      </c>
      <c r="F107" s="5">
        <v>43950</v>
      </c>
      <c r="G107">
        <f t="shared" si="1"/>
        <v>172</v>
      </c>
      <c r="I107" t="s">
        <v>375</v>
      </c>
    </row>
    <row r="108" spans="3:10" x14ac:dyDescent="0.2">
      <c r="C108">
        <v>37</v>
      </c>
      <c r="D108" s="4" t="s">
        <v>109</v>
      </c>
      <c r="E108" s="5">
        <v>43521</v>
      </c>
      <c r="F108" s="5">
        <v>43945</v>
      </c>
      <c r="G108">
        <f t="shared" si="1"/>
        <v>424</v>
      </c>
      <c r="I108" t="s">
        <v>375</v>
      </c>
    </row>
    <row r="109" spans="3:10" x14ac:dyDescent="0.2">
      <c r="C109">
        <v>38</v>
      </c>
      <c r="D109" s="4" t="s">
        <v>110</v>
      </c>
      <c r="E109" s="5">
        <v>43463</v>
      </c>
      <c r="F109" s="5">
        <v>43969</v>
      </c>
      <c r="G109">
        <f t="shared" si="1"/>
        <v>506</v>
      </c>
      <c r="J109" t="s">
        <v>375</v>
      </c>
    </row>
    <row r="110" spans="3:10" x14ac:dyDescent="0.2">
      <c r="C110">
        <v>39</v>
      </c>
      <c r="D110" s="4" t="s">
        <v>111</v>
      </c>
      <c r="E110" s="5">
        <v>43715</v>
      </c>
      <c r="F110" s="5">
        <v>43927</v>
      </c>
      <c r="G110">
        <f t="shared" si="1"/>
        <v>212</v>
      </c>
      <c r="I110" t="s">
        <v>375</v>
      </c>
    </row>
    <row r="111" spans="3:10" x14ac:dyDescent="0.2">
      <c r="C111">
        <v>40</v>
      </c>
      <c r="D111" s="4" t="s">
        <v>112</v>
      </c>
      <c r="E111" s="5">
        <v>43741</v>
      </c>
      <c r="F111" s="5">
        <v>43928</v>
      </c>
      <c r="G111">
        <f t="shared" si="1"/>
        <v>187</v>
      </c>
      <c r="I111" t="s">
        <v>375</v>
      </c>
    </row>
    <row r="112" spans="3:10" x14ac:dyDescent="0.2">
      <c r="C112">
        <v>41</v>
      </c>
      <c r="D112" s="4" t="s">
        <v>113</v>
      </c>
      <c r="E112" s="5">
        <v>43472</v>
      </c>
      <c r="F112" s="5">
        <v>43902</v>
      </c>
      <c r="G112">
        <f t="shared" si="1"/>
        <v>430</v>
      </c>
      <c r="I112" t="s">
        <v>375</v>
      </c>
    </row>
    <row r="113" spans="2:15" x14ac:dyDescent="0.2">
      <c r="C113">
        <v>42</v>
      </c>
      <c r="D113" s="4" t="s">
        <v>114</v>
      </c>
      <c r="E113" s="5">
        <v>43532</v>
      </c>
      <c r="F113" s="5">
        <v>43887</v>
      </c>
      <c r="G113">
        <f t="shared" si="1"/>
        <v>355</v>
      </c>
      <c r="I113" t="s">
        <v>375</v>
      </c>
    </row>
    <row r="114" spans="2:15" x14ac:dyDescent="0.2">
      <c r="C114">
        <v>43</v>
      </c>
      <c r="D114" s="4" t="s">
        <v>115</v>
      </c>
      <c r="E114" s="5">
        <v>43546</v>
      </c>
      <c r="F114" s="5">
        <v>43861</v>
      </c>
      <c r="G114">
        <f t="shared" si="1"/>
        <v>315</v>
      </c>
      <c r="I114" t="s">
        <v>375</v>
      </c>
    </row>
    <row r="115" spans="2:15" x14ac:dyDescent="0.2">
      <c r="C115">
        <v>44</v>
      </c>
      <c r="D115" s="4" t="s">
        <v>116</v>
      </c>
      <c r="E115" s="5">
        <v>43641</v>
      </c>
      <c r="F115" s="5">
        <v>43839</v>
      </c>
      <c r="G115">
        <f t="shared" si="1"/>
        <v>198</v>
      </c>
      <c r="I115" t="s">
        <v>375</v>
      </c>
    </row>
    <row r="116" spans="2:15" x14ac:dyDescent="0.2">
      <c r="C116">
        <v>45</v>
      </c>
      <c r="D116" s="4" t="s">
        <v>117</v>
      </c>
      <c r="E116" s="5">
        <v>43540</v>
      </c>
      <c r="F116" s="5">
        <v>43858</v>
      </c>
      <c r="G116">
        <f t="shared" si="1"/>
        <v>318</v>
      </c>
      <c r="I116" t="s">
        <v>375</v>
      </c>
    </row>
    <row r="117" spans="2:15" x14ac:dyDescent="0.2">
      <c r="C117">
        <v>46</v>
      </c>
      <c r="D117" s="4" t="s">
        <v>118</v>
      </c>
      <c r="E117" s="5">
        <v>43413</v>
      </c>
      <c r="F117" s="5">
        <v>43831</v>
      </c>
      <c r="G117">
        <f t="shared" si="1"/>
        <v>418</v>
      </c>
      <c r="J117" t="s">
        <v>375</v>
      </c>
    </row>
    <row r="118" spans="2:15" x14ac:dyDescent="0.2">
      <c r="C118">
        <v>47</v>
      </c>
      <c r="D118" s="4" t="s">
        <v>119</v>
      </c>
      <c r="E118" s="5">
        <v>43620</v>
      </c>
      <c r="F118" s="5">
        <v>43840</v>
      </c>
      <c r="G118">
        <f t="shared" si="1"/>
        <v>220</v>
      </c>
      <c r="I118" t="s">
        <v>375</v>
      </c>
    </row>
    <row r="120" spans="2:15" x14ac:dyDescent="0.2">
      <c r="B120" t="s">
        <v>128</v>
      </c>
      <c r="C120">
        <v>1</v>
      </c>
      <c r="D120" s="4" t="s">
        <v>129</v>
      </c>
      <c r="E120" s="5">
        <v>44022</v>
      </c>
      <c r="F120" s="5">
        <v>44125</v>
      </c>
      <c r="G120">
        <f t="shared" si="1"/>
        <v>103</v>
      </c>
      <c r="H120" t="s">
        <v>375</v>
      </c>
      <c r="L120">
        <f>100*15/50</f>
        <v>30</v>
      </c>
      <c r="M120">
        <f>100-40</f>
        <v>60</v>
      </c>
      <c r="N120">
        <f>100*5/50</f>
        <v>10</v>
      </c>
      <c r="O120">
        <v>0</v>
      </c>
    </row>
    <row r="121" spans="2:15" x14ac:dyDescent="0.2">
      <c r="B121" t="s">
        <v>179</v>
      </c>
      <c r="C121">
        <v>2</v>
      </c>
      <c r="D121" s="4" t="s">
        <v>130</v>
      </c>
      <c r="E121" s="5">
        <v>43797</v>
      </c>
      <c r="F121" s="5">
        <v>44124</v>
      </c>
      <c r="G121">
        <f t="shared" si="1"/>
        <v>327</v>
      </c>
      <c r="I121" t="s">
        <v>375</v>
      </c>
    </row>
    <row r="122" spans="2:15" x14ac:dyDescent="0.2">
      <c r="C122">
        <v>3</v>
      </c>
      <c r="D122" s="4" t="s">
        <v>131</v>
      </c>
      <c r="E122" s="5">
        <v>43983</v>
      </c>
      <c r="F122" s="5">
        <v>44092</v>
      </c>
      <c r="G122">
        <f t="shared" si="1"/>
        <v>109</v>
      </c>
      <c r="H122" t="s">
        <v>375</v>
      </c>
    </row>
    <row r="123" spans="2:15" x14ac:dyDescent="0.2">
      <c r="C123">
        <v>4</v>
      </c>
      <c r="D123" s="4" t="s">
        <v>132</v>
      </c>
      <c r="E123" s="5">
        <v>43290</v>
      </c>
      <c r="F123" s="5">
        <v>44102</v>
      </c>
      <c r="G123">
        <f t="shared" si="1"/>
        <v>812</v>
      </c>
      <c r="J123" t="s">
        <v>375</v>
      </c>
    </row>
    <row r="124" spans="2:15" x14ac:dyDescent="0.2">
      <c r="C124">
        <v>5</v>
      </c>
      <c r="D124" s="4" t="s">
        <v>133</v>
      </c>
      <c r="E124" s="5">
        <v>43958</v>
      </c>
      <c r="F124" s="5">
        <v>44120</v>
      </c>
      <c r="G124">
        <f t="shared" si="1"/>
        <v>162</v>
      </c>
      <c r="H124" t="s">
        <v>375</v>
      </c>
    </row>
    <row r="125" spans="2:15" x14ac:dyDescent="0.2">
      <c r="C125">
        <v>6</v>
      </c>
      <c r="D125" s="4" t="s">
        <v>134</v>
      </c>
      <c r="E125" s="5">
        <v>44014</v>
      </c>
      <c r="F125" s="5">
        <v>44105</v>
      </c>
      <c r="G125">
        <f t="shared" si="1"/>
        <v>91</v>
      </c>
      <c r="H125" t="s">
        <v>375</v>
      </c>
    </row>
    <row r="126" spans="2:15" x14ac:dyDescent="0.2">
      <c r="C126">
        <v>7</v>
      </c>
      <c r="D126" s="4" t="s">
        <v>135</v>
      </c>
      <c r="E126" s="5">
        <v>43888</v>
      </c>
      <c r="F126" s="5">
        <v>44082</v>
      </c>
      <c r="G126">
        <f t="shared" si="1"/>
        <v>194</v>
      </c>
      <c r="H126" t="s">
        <v>375</v>
      </c>
    </row>
    <row r="127" spans="2:15" x14ac:dyDescent="0.2">
      <c r="C127">
        <v>8</v>
      </c>
      <c r="D127" s="4" t="s">
        <v>136</v>
      </c>
      <c r="E127" s="5">
        <v>43778</v>
      </c>
      <c r="F127" s="5">
        <v>44077</v>
      </c>
      <c r="G127">
        <f t="shared" si="1"/>
        <v>299</v>
      </c>
      <c r="I127" t="s">
        <v>375</v>
      </c>
    </row>
    <row r="128" spans="2:15" s="1" customFormat="1" x14ac:dyDescent="0.2">
      <c r="C128">
        <v>9</v>
      </c>
      <c r="D128" s="4" t="s">
        <v>137</v>
      </c>
      <c r="E128" s="5">
        <v>43752</v>
      </c>
      <c r="F128" s="5">
        <v>44071</v>
      </c>
      <c r="G128">
        <f t="shared" ref="G128:G169" si="2">F128-E128</f>
        <v>319</v>
      </c>
      <c r="I128" s="1" t="s">
        <v>375</v>
      </c>
    </row>
    <row r="129" spans="3:10" x14ac:dyDescent="0.2">
      <c r="C129">
        <v>10</v>
      </c>
      <c r="D129" s="4" t="s">
        <v>138</v>
      </c>
      <c r="E129" s="5">
        <v>43470</v>
      </c>
      <c r="F129" s="5">
        <v>44091</v>
      </c>
      <c r="G129">
        <f t="shared" si="2"/>
        <v>621</v>
      </c>
      <c r="I129" t="s">
        <v>375</v>
      </c>
    </row>
    <row r="130" spans="3:10" x14ac:dyDescent="0.2">
      <c r="C130">
        <v>11</v>
      </c>
      <c r="D130" s="4" t="s">
        <v>139</v>
      </c>
      <c r="E130" s="5">
        <v>43972</v>
      </c>
      <c r="F130" s="5">
        <v>44088</v>
      </c>
      <c r="G130">
        <f t="shared" si="2"/>
        <v>116</v>
      </c>
      <c r="H130" t="s">
        <v>375</v>
      </c>
    </row>
    <row r="131" spans="3:10" x14ac:dyDescent="0.2">
      <c r="C131">
        <v>12</v>
      </c>
      <c r="D131" s="4" t="s">
        <v>140</v>
      </c>
      <c r="E131" s="5">
        <v>43858</v>
      </c>
      <c r="F131" s="5">
        <v>44084</v>
      </c>
      <c r="G131">
        <f t="shared" si="2"/>
        <v>226</v>
      </c>
      <c r="H131" t="s">
        <v>375</v>
      </c>
    </row>
    <row r="132" spans="3:10" x14ac:dyDescent="0.2">
      <c r="C132">
        <v>13</v>
      </c>
      <c r="D132" s="4" t="s">
        <v>172</v>
      </c>
      <c r="E132" s="5">
        <v>43937</v>
      </c>
      <c r="F132" s="5">
        <v>44018</v>
      </c>
      <c r="G132">
        <f t="shared" si="2"/>
        <v>81</v>
      </c>
      <c r="H132" t="s">
        <v>375</v>
      </c>
    </row>
    <row r="133" spans="3:10" x14ac:dyDescent="0.2">
      <c r="C133">
        <v>14</v>
      </c>
      <c r="D133" s="4" t="s">
        <v>141</v>
      </c>
      <c r="E133" s="5">
        <v>43619</v>
      </c>
      <c r="F133" s="5">
        <v>44012</v>
      </c>
      <c r="G133">
        <f t="shared" si="2"/>
        <v>393</v>
      </c>
      <c r="I133" t="s">
        <v>375</v>
      </c>
    </row>
    <row r="134" spans="3:10" x14ac:dyDescent="0.2">
      <c r="C134">
        <v>15</v>
      </c>
      <c r="D134" s="4" t="s">
        <v>142</v>
      </c>
      <c r="E134" s="5">
        <v>43846</v>
      </c>
      <c r="F134" s="5">
        <v>44004</v>
      </c>
      <c r="G134">
        <f t="shared" si="2"/>
        <v>158</v>
      </c>
      <c r="H134" t="s">
        <v>375</v>
      </c>
    </row>
    <row r="135" spans="3:10" x14ac:dyDescent="0.2">
      <c r="C135">
        <v>16</v>
      </c>
      <c r="D135" s="4" t="s">
        <v>143</v>
      </c>
      <c r="E135" s="5">
        <v>43586</v>
      </c>
      <c r="F135" s="5">
        <v>44078</v>
      </c>
      <c r="G135">
        <f t="shared" si="2"/>
        <v>492</v>
      </c>
      <c r="I135" t="s">
        <v>375</v>
      </c>
    </row>
    <row r="136" spans="3:10" x14ac:dyDescent="0.2">
      <c r="C136">
        <v>17</v>
      </c>
      <c r="D136" s="4" t="s">
        <v>144</v>
      </c>
      <c r="E136" s="5">
        <v>43964</v>
      </c>
      <c r="F136" s="5">
        <v>44067</v>
      </c>
      <c r="G136">
        <f t="shared" si="2"/>
        <v>103</v>
      </c>
      <c r="H136" t="s">
        <v>375</v>
      </c>
    </row>
    <row r="137" spans="3:10" x14ac:dyDescent="0.2">
      <c r="C137">
        <v>18</v>
      </c>
      <c r="D137" s="4" t="s">
        <v>145</v>
      </c>
      <c r="E137" s="5">
        <v>43977</v>
      </c>
      <c r="F137" s="5">
        <v>44055</v>
      </c>
      <c r="G137">
        <f t="shared" si="2"/>
        <v>78</v>
      </c>
      <c r="H137" t="s">
        <v>375</v>
      </c>
    </row>
    <row r="138" spans="3:10" x14ac:dyDescent="0.2">
      <c r="C138">
        <v>19</v>
      </c>
      <c r="D138" s="4" t="s">
        <v>146</v>
      </c>
      <c r="E138" s="5">
        <v>43684</v>
      </c>
      <c r="F138" s="5">
        <v>43983</v>
      </c>
      <c r="G138">
        <f t="shared" si="2"/>
        <v>299</v>
      </c>
      <c r="I138" t="s">
        <v>375</v>
      </c>
    </row>
    <row r="139" spans="3:10" x14ac:dyDescent="0.2">
      <c r="C139">
        <v>20</v>
      </c>
      <c r="D139" s="4" t="s">
        <v>147</v>
      </c>
      <c r="E139" s="5">
        <v>43701</v>
      </c>
      <c r="F139" s="5">
        <v>43980</v>
      </c>
      <c r="G139">
        <f t="shared" si="2"/>
        <v>279</v>
      </c>
      <c r="I139" t="s">
        <v>375</v>
      </c>
    </row>
    <row r="140" spans="3:10" x14ac:dyDescent="0.2">
      <c r="C140">
        <v>21</v>
      </c>
      <c r="D140" s="4" t="s">
        <v>148</v>
      </c>
      <c r="E140" s="5">
        <v>43779</v>
      </c>
      <c r="F140" s="5">
        <v>44055</v>
      </c>
      <c r="G140">
        <f t="shared" si="2"/>
        <v>276</v>
      </c>
      <c r="I140" t="s">
        <v>375</v>
      </c>
    </row>
    <row r="141" spans="3:10" x14ac:dyDescent="0.2">
      <c r="C141">
        <v>22</v>
      </c>
      <c r="D141" s="4" t="s">
        <v>149</v>
      </c>
      <c r="E141" s="5">
        <v>43181</v>
      </c>
      <c r="F141" s="5">
        <v>44022</v>
      </c>
      <c r="G141">
        <f t="shared" si="2"/>
        <v>841</v>
      </c>
      <c r="J141" t="s">
        <v>375</v>
      </c>
    </row>
    <row r="142" spans="3:10" x14ac:dyDescent="0.2">
      <c r="C142">
        <v>23</v>
      </c>
      <c r="D142" s="4" t="s">
        <v>173</v>
      </c>
      <c r="E142" s="5">
        <v>43685</v>
      </c>
      <c r="F142" s="5">
        <v>43964</v>
      </c>
      <c r="G142">
        <f t="shared" si="2"/>
        <v>279</v>
      </c>
      <c r="I142" t="s">
        <v>375</v>
      </c>
    </row>
    <row r="143" spans="3:10" x14ac:dyDescent="0.2">
      <c r="C143">
        <v>24</v>
      </c>
      <c r="D143" s="4" t="s">
        <v>150</v>
      </c>
      <c r="E143" s="5">
        <v>43697</v>
      </c>
      <c r="F143" s="5">
        <v>44018</v>
      </c>
      <c r="G143">
        <f t="shared" si="2"/>
        <v>321</v>
      </c>
      <c r="I143" t="s">
        <v>375</v>
      </c>
    </row>
    <row r="144" spans="3:10" x14ac:dyDescent="0.2">
      <c r="C144">
        <v>25</v>
      </c>
      <c r="D144" s="4" t="s">
        <v>151</v>
      </c>
      <c r="E144" s="5">
        <v>43720</v>
      </c>
      <c r="F144" s="5">
        <v>43983</v>
      </c>
      <c r="G144">
        <f t="shared" si="2"/>
        <v>263</v>
      </c>
      <c r="I144" t="s">
        <v>375</v>
      </c>
    </row>
    <row r="145" spans="3:10" x14ac:dyDescent="0.2">
      <c r="C145">
        <v>26</v>
      </c>
      <c r="D145" s="4" t="s">
        <v>152</v>
      </c>
      <c r="E145" s="5">
        <v>43851</v>
      </c>
      <c r="F145" s="5">
        <v>43965</v>
      </c>
      <c r="G145">
        <f t="shared" si="2"/>
        <v>114</v>
      </c>
      <c r="H145" t="s">
        <v>375</v>
      </c>
    </row>
    <row r="146" spans="3:10" x14ac:dyDescent="0.2">
      <c r="C146">
        <v>27</v>
      </c>
      <c r="D146" s="4" t="s">
        <v>174</v>
      </c>
      <c r="E146" s="5">
        <v>43901</v>
      </c>
      <c r="F146" s="5">
        <v>43998</v>
      </c>
      <c r="G146">
        <f t="shared" si="2"/>
        <v>97</v>
      </c>
      <c r="H146" t="s">
        <v>375</v>
      </c>
    </row>
    <row r="147" spans="3:10" x14ac:dyDescent="0.2">
      <c r="C147">
        <v>28</v>
      </c>
      <c r="D147" s="4" t="s">
        <v>175</v>
      </c>
      <c r="E147" s="5">
        <v>43746</v>
      </c>
      <c r="F147" s="5">
        <v>43952</v>
      </c>
      <c r="G147">
        <f t="shared" si="2"/>
        <v>206</v>
      </c>
      <c r="I147" t="s">
        <v>375</v>
      </c>
    </row>
    <row r="148" spans="3:10" x14ac:dyDescent="0.2">
      <c r="C148">
        <v>29</v>
      </c>
      <c r="D148" s="4" t="s">
        <v>176</v>
      </c>
      <c r="E148" s="5">
        <v>43756</v>
      </c>
      <c r="F148" s="5">
        <v>43928</v>
      </c>
      <c r="G148">
        <f t="shared" si="2"/>
        <v>172</v>
      </c>
      <c r="I148" t="s">
        <v>375</v>
      </c>
    </row>
    <row r="149" spans="3:10" x14ac:dyDescent="0.2">
      <c r="C149">
        <v>30</v>
      </c>
      <c r="D149" s="4" t="s">
        <v>153</v>
      </c>
      <c r="E149" s="5">
        <v>43754</v>
      </c>
      <c r="F149" s="5">
        <v>43928</v>
      </c>
      <c r="G149">
        <f t="shared" si="2"/>
        <v>174</v>
      </c>
      <c r="I149" t="s">
        <v>375</v>
      </c>
    </row>
    <row r="150" spans="3:10" x14ac:dyDescent="0.2">
      <c r="C150">
        <v>31</v>
      </c>
      <c r="D150" s="4" t="s">
        <v>154</v>
      </c>
      <c r="E150" s="5">
        <v>43859</v>
      </c>
      <c r="F150" s="5">
        <v>43929</v>
      </c>
      <c r="G150">
        <f t="shared" si="2"/>
        <v>70</v>
      </c>
      <c r="H150" t="s">
        <v>375</v>
      </c>
    </row>
    <row r="151" spans="3:10" x14ac:dyDescent="0.2">
      <c r="C151">
        <v>32</v>
      </c>
      <c r="D151" s="4" t="s">
        <v>155</v>
      </c>
      <c r="E151" s="5">
        <v>43787</v>
      </c>
      <c r="F151" s="5">
        <v>43915</v>
      </c>
      <c r="G151">
        <f t="shared" si="2"/>
        <v>128</v>
      </c>
      <c r="I151" t="s">
        <v>375</v>
      </c>
    </row>
    <row r="152" spans="3:10" x14ac:dyDescent="0.2">
      <c r="C152">
        <v>33</v>
      </c>
      <c r="D152" s="4" t="s">
        <v>156</v>
      </c>
      <c r="E152" s="5">
        <v>43790</v>
      </c>
      <c r="F152" s="5">
        <v>43909</v>
      </c>
      <c r="G152">
        <f t="shared" si="2"/>
        <v>119</v>
      </c>
      <c r="I152" t="s">
        <v>375</v>
      </c>
    </row>
    <row r="153" spans="3:10" x14ac:dyDescent="0.2">
      <c r="C153">
        <v>34</v>
      </c>
      <c r="D153" s="4" t="s">
        <v>157</v>
      </c>
      <c r="E153" s="5">
        <v>43778</v>
      </c>
      <c r="F153" s="5">
        <v>43950</v>
      </c>
      <c r="G153">
        <f t="shared" si="2"/>
        <v>172</v>
      </c>
      <c r="I153" t="s">
        <v>375</v>
      </c>
    </row>
    <row r="154" spans="3:10" x14ac:dyDescent="0.2">
      <c r="C154">
        <v>35</v>
      </c>
      <c r="D154" s="4" t="s">
        <v>158</v>
      </c>
      <c r="E154" s="5">
        <v>43371</v>
      </c>
      <c r="F154" s="5">
        <v>43902</v>
      </c>
      <c r="G154">
        <f t="shared" si="2"/>
        <v>531</v>
      </c>
      <c r="J154" t="s">
        <v>375</v>
      </c>
    </row>
    <row r="155" spans="3:10" x14ac:dyDescent="0.2">
      <c r="C155">
        <v>36</v>
      </c>
      <c r="D155" s="4" t="s">
        <v>159</v>
      </c>
      <c r="E155" s="5">
        <v>43798</v>
      </c>
      <c r="F155" s="5">
        <v>43937</v>
      </c>
      <c r="G155">
        <f t="shared" si="2"/>
        <v>139</v>
      </c>
      <c r="I155" t="s">
        <v>375</v>
      </c>
    </row>
    <row r="156" spans="3:10" x14ac:dyDescent="0.2">
      <c r="C156">
        <v>37</v>
      </c>
      <c r="D156" s="4" t="s">
        <v>177</v>
      </c>
      <c r="E156" s="5">
        <v>43705</v>
      </c>
      <c r="F156" s="5">
        <v>43936</v>
      </c>
      <c r="G156">
        <f t="shared" si="2"/>
        <v>231</v>
      </c>
      <c r="I156" t="s">
        <v>375</v>
      </c>
    </row>
    <row r="157" spans="3:10" x14ac:dyDescent="0.2">
      <c r="C157">
        <v>38</v>
      </c>
      <c r="D157" s="4" t="s">
        <v>160</v>
      </c>
      <c r="E157" s="5">
        <v>43609</v>
      </c>
      <c r="F157" s="5">
        <v>43907</v>
      </c>
      <c r="G157">
        <f t="shared" si="2"/>
        <v>298</v>
      </c>
      <c r="I157" t="s">
        <v>375</v>
      </c>
    </row>
    <row r="158" spans="3:10" x14ac:dyDescent="0.2">
      <c r="C158">
        <v>39</v>
      </c>
      <c r="D158" s="4" t="s">
        <v>161</v>
      </c>
      <c r="E158" s="5">
        <v>43810</v>
      </c>
      <c r="F158" s="5">
        <v>43907</v>
      </c>
      <c r="G158">
        <f t="shared" si="2"/>
        <v>97</v>
      </c>
      <c r="I158" t="s">
        <v>375</v>
      </c>
    </row>
    <row r="159" spans="3:10" x14ac:dyDescent="0.2">
      <c r="C159">
        <v>40</v>
      </c>
      <c r="D159" s="4" t="s">
        <v>162</v>
      </c>
      <c r="E159" s="5">
        <v>43856</v>
      </c>
      <c r="F159" s="5">
        <v>43907</v>
      </c>
      <c r="G159">
        <f t="shared" si="2"/>
        <v>51</v>
      </c>
      <c r="H159" t="s">
        <v>375</v>
      </c>
    </row>
    <row r="160" spans="3:10" x14ac:dyDescent="0.2">
      <c r="C160">
        <v>41</v>
      </c>
      <c r="D160" s="4" t="s">
        <v>178</v>
      </c>
      <c r="E160" s="5">
        <v>43609</v>
      </c>
      <c r="F160" s="5">
        <v>43907</v>
      </c>
      <c r="G160">
        <f t="shared" si="2"/>
        <v>298</v>
      </c>
      <c r="I160" t="s">
        <v>375</v>
      </c>
    </row>
    <row r="161" spans="1:10" x14ac:dyDescent="0.2">
      <c r="C161">
        <v>42</v>
      </c>
      <c r="D161" s="4" t="s">
        <v>163</v>
      </c>
      <c r="E161" s="5">
        <v>43741</v>
      </c>
      <c r="F161" s="5">
        <v>43928</v>
      </c>
      <c r="G161">
        <f t="shared" si="2"/>
        <v>187</v>
      </c>
      <c r="I161" t="s">
        <v>375</v>
      </c>
    </row>
    <row r="162" spans="1:10" x14ac:dyDescent="0.2">
      <c r="C162">
        <v>43</v>
      </c>
      <c r="D162" s="4" t="s">
        <v>164</v>
      </c>
      <c r="E162" s="5">
        <v>43654</v>
      </c>
      <c r="F162" s="5">
        <v>43902</v>
      </c>
      <c r="G162">
        <f t="shared" si="2"/>
        <v>248</v>
      </c>
      <c r="I162" t="s">
        <v>375</v>
      </c>
    </row>
    <row r="163" spans="1:10" x14ac:dyDescent="0.2">
      <c r="C163">
        <v>44</v>
      </c>
      <c r="D163" s="4" t="s">
        <v>165</v>
      </c>
      <c r="E163" s="5">
        <v>43808</v>
      </c>
      <c r="F163" s="5">
        <v>43908</v>
      </c>
      <c r="G163">
        <f t="shared" si="2"/>
        <v>100</v>
      </c>
      <c r="I163" t="s">
        <v>375</v>
      </c>
    </row>
    <row r="164" spans="1:10" x14ac:dyDescent="0.2">
      <c r="C164">
        <v>45</v>
      </c>
      <c r="D164" s="4" t="s">
        <v>166</v>
      </c>
      <c r="E164" s="5">
        <v>43216</v>
      </c>
      <c r="F164" s="5">
        <v>43867</v>
      </c>
      <c r="G164">
        <f t="shared" si="2"/>
        <v>651</v>
      </c>
      <c r="J164" t="s">
        <v>375</v>
      </c>
    </row>
    <row r="165" spans="1:10" x14ac:dyDescent="0.2">
      <c r="C165">
        <v>46</v>
      </c>
      <c r="D165" s="4" t="s">
        <v>167</v>
      </c>
      <c r="E165" s="5">
        <v>43643</v>
      </c>
      <c r="F165" s="5">
        <v>43880</v>
      </c>
      <c r="G165">
        <f t="shared" si="2"/>
        <v>237</v>
      </c>
      <c r="I165" t="s">
        <v>375</v>
      </c>
    </row>
    <row r="166" spans="1:10" x14ac:dyDescent="0.2">
      <c r="C166">
        <v>47</v>
      </c>
      <c r="D166" s="4" t="s">
        <v>168</v>
      </c>
      <c r="E166" s="5">
        <v>43746</v>
      </c>
      <c r="F166" s="5">
        <v>43888</v>
      </c>
      <c r="G166">
        <f t="shared" si="2"/>
        <v>142</v>
      </c>
      <c r="I166" t="s">
        <v>375</v>
      </c>
    </row>
    <row r="167" spans="1:10" x14ac:dyDescent="0.2">
      <c r="C167">
        <v>48</v>
      </c>
      <c r="D167" s="4" t="s">
        <v>169</v>
      </c>
      <c r="E167" s="5">
        <v>43284</v>
      </c>
      <c r="F167" s="5">
        <v>43846</v>
      </c>
      <c r="G167">
        <f t="shared" si="2"/>
        <v>562</v>
      </c>
      <c r="J167" t="s">
        <v>375</v>
      </c>
    </row>
    <row r="168" spans="1:10" x14ac:dyDescent="0.2">
      <c r="C168">
        <v>49</v>
      </c>
      <c r="D168" s="4" t="s">
        <v>170</v>
      </c>
      <c r="E168" s="5">
        <v>43768</v>
      </c>
      <c r="F168" s="5">
        <v>43885</v>
      </c>
      <c r="G168">
        <f t="shared" si="2"/>
        <v>117</v>
      </c>
      <c r="I168" t="s">
        <v>375</v>
      </c>
    </row>
    <row r="169" spans="1:10" x14ac:dyDescent="0.2">
      <c r="C169">
        <v>50</v>
      </c>
      <c r="D169" s="4" t="s">
        <v>171</v>
      </c>
      <c r="E169" s="5">
        <v>43710</v>
      </c>
      <c r="F169" s="5">
        <v>43845</v>
      </c>
      <c r="G169">
        <f t="shared" si="2"/>
        <v>135</v>
      </c>
      <c r="I169" t="s">
        <v>375</v>
      </c>
    </row>
    <row r="171" spans="1:10" x14ac:dyDescent="0.2">
      <c r="A171">
        <v>2018</v>
      </c>
      <c r="B171" t="s">
        <v>386</v>
      </c>
      <c r="C171">
        <v>1</v>
      </c>
      <c r="D171" s="4" t="s">
        <v>392</v>
      </c>
      <c r="E171" s="5">
        <v>42830</v>
      </c>
      <c r="F171" s="5">
        <v>43124</v>
      </c>
      <c r="G171">
        <f>F171-E171</f>
        <v>294</v>
      </c>
    </row>
    <row r="172" spans="1:10" x14ac:dyDescent="0.2">
      <c r="C172">
        <v>2</v>
      </c>
      <c r="D172" s="4" t="s">
        <v>393</v>
      </c>
      <c r="E172" s="5">
        <v>43136</v>
      </c>
      <c r="F172" s="5">
        <v>43322</v>
      </c>
      <c r="G172">
        <f t="shared" ref="G172:G173" si="3">F172-E172</f>
        <v>186</v>
      </c>
    </row>
    <row r="173" spans="1:10" x14ac:dyDescent="0.2">
      <c r="C173">
        <v>3</v>
      </c>
      <c r="D173" s="4" t="s">
        <v>394</v>
      </c>
      <c r="E173" s="5">
        <v>42933</v>
      </c>
      <c r="F173" s="5">
        <v>43217</v>
      </c>
      <c r="G173">
        <f t="shared" si="3"/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55026-F3BA-8143-B38E-2FCC1840EDD9}">
  <dimension ref="A1:B168"/>
  <sheetViews>
    <sheetView topLeftCell="A154" workbookViewId="0">
      <selection activeCell="D167" sqref="D167"/>
    </sheetView>
  </sheetViews>
  <sheetFormatPr baseColWidth="10" defaultRowHeight="16" x14ac:dyDescent="0.2"/>
  <cols>
    <col min="1" max="1" width="18.33203125" bestFit="1" customWidth="1"/>
    <col min="2" max="2" width="15" bestFit="1" customWidth="1"/>
  </cols>
  <sheetData>
    <row r="1" spans="1:2" x14ac:dyDescent="0.2">
      <c r="A1" t="s">
        <v>266</v>
      </c>
      <c r="B1" t="s">
        <v>267</v>
      </c>
    </row>
    <row r="2" spans="1:2" x14ac:dyDescent="0.2">
      <c r="A2">
        <v>81</v>
      </c>
      <c r="B2" t="s">
        <v>180</v>
      </c>
    </row>
    <row r="3" spans="1:2" x14ac:dyDescent="0.2">
      <c r="A3">
        <v>132</v>
      </c>
      <c r="B3" t="s">
        <v>180</v>
      </c>
    </row>
    <row r="4" spans="1:2" x14ac:dyDescent="0.2">
      <c r="A4">
        <v>1106</v>
      </c>
      <c r="B4" t="s">
        <v>180</v>
      </c>
    </row>
    <row r="5" spans="1:2" x14ac:dyDescent="0.2">
      <c r="A5">
        <v>89</v>
      </c>
      <c r="B5" t="s">
        <v>180</v>
      </c>
    </row>
    <row r="6" spans="1:2" x14ac:dyDescent="0.2">
      <c r="A6">
        <v>169</v>
      </c>
      <c r="B6" t="s">
        <v>180</v>
      </c>
    </row>
    <row r="7" spans="1:2" x14ac:dyDescent="0.2">
      <c r="A7">
        <v>49</v>
      </c>
      <c r="B7" t="s">
        <v>180</v>
      </c>
    </row>
    <row r="8" spans="1:2" x14ac:dyDescent="0.2">
      <c r="A8">
        <v>152</v>
      </c>
      <c r="B8" t="s">
        <v>180</v>
      </c>
    </row>
    <row r="9" spans="1:2" x14ac:dyDescent="0.2">
      <c r="A9">
        <v>37</v>
      </c>
      <c r="B9" t="s">
        <v>180</v>
      </c>
    </row>
    <row r="10" spans="1:2" x14ac:dyDescent="0.2">
      <c r="A10">
        <v>68</v>
      </c>
      <c r="B10" t="s">
        <v>180</v>
      </c>
    </row>
    <row r="11" spans="1:2" x14ac:dyDescent="0.2">
      <c r="A11">
        <v>81</v>
      </c>
      <c r="B11" t="s">
        <v>180</v>
      </c>
    </row>
    <row r="12" spans="1:2" x14ac:dyDescent="0.2">
      <c r="A12">
        <v>72</v>
      </c>
      <c r="B12" t="s">
        <v>180</v>
      </c>
    </row>
    <row r="13" spans="1:2" x14ac:dyDescent="0.2">
      <c r="A13">
        <v>109</v>
      </c>
      <c r="B13" t="s">
        <v>180</v>
      </c>
    </row>
    <row r="14" spans="1:2" x14ac:dyDescent="0.2">
      <c r="A14">
        <v>106</v>
      </c>
      <c r="B14" t="s">
        <v>180</v>
      </c>
    </row>
    <row r="15" spans="1:2" x14ac:dyDescent="0.2">
      <c r="A15">
        <v>76</v>
      </c>
      <c r="B15" t="s">
        <v>180</v>
      </c>
    </row>
    <row r="16" spans="1:2" x14ac:dyDescent="0.2">
      <c r="A16">
        <v>39</v>
      </c>
      <c r="B16" t="s">
        <v>180</v>
      </c>
    </row>
    <row r="17" spans="1:2" x14ac:dyDescent="0.2">
      <c r="A17">
        <v>36</v>
      </c>
      <c r="B17" t="s">
        <v>180</v>
      </c>
    </row>
    <row r="18" spans="1:2" x14ac:dyDescent="0.2">
      <c r="A18">
        <v>49</v>
      </c>
      <c r="B18" t="s">
        <v>180</v>
      </c>
    </row>
    <row r="19" spans="1:2" x14ac:dyDescent="0.2">
      <c r="A19">
        <v>104</v>
      </c>
      <c r="B19" t="s">
        <v>180</v>
      </c>
    </row>
    <row r="20" spans="1:2" x14ac:dyDescent="0.2">
      <c r="A20">
        <v>128</v>
      </c>
      <c r="B20" t="s">
        <v>180</v>
      </c>
    </row>
    <row r="21" spans="1:2" x14ac:dyDescent="0.2">
      <c r="A21">
        <v>84</v>
      </c>
      <c r="B21" t="s">
        <v>180</v>
      </c>
    </row>
    <row r="22" spans="1:2" x14ac:dyDescent="0.2">
      <c r="A22">
        <v>85</v>
      </c>
      <c r="B22" t="s">
        <v>180</v>
      </c>
    </row>
    <row r="23" spans="1:2" x14ac:dyDescent="0.2">
      <c r="A23">
        <v>28</v>
      </c>
      <c r="B23" t="s">
        <v>180</v>
      </c>
    </row>
    <row r="24" spans="1:2" x14ac:dyDescent="0.2">
      <c r="A24">
        <v>88</v>
      </c>
      <c r="B24" t="s">
        <v>180</v>
      </c>
    </row>
    <row r="25" spans="1:2" x14ac:dyDescent="0.2">
      <c r="A25">
        <v>30</v>
      </c>
      <c r="B25" t="s">
        <v>180</v>
      </c>
    </row>
    <row r="26" spans="1:2" x14ac:dyDescent="0.2">
      <c r="A26">
        <v>71</v>
      </c>
      <c r="B26" t="s">
        <v>180</v>
      </c>
    </row>
    <row r="27" spans="1:2" x14ac:dyDescent="0.2">
      <c r="A27">
        <v>69</v>
      </c>
      <c r="B27" t="s">
        <v>180</v>
      </c>
    </row>
    <row r="28" spans="1:2" x14ac:dyDescent="0.2">
      <c r="A28">
        <v>87</v>
      </c>
      <c r="B28" t="s">
        <v>180</v>
      </c>
    </row>
    <row r="29" spans="1:2" x14ac:dyDescent="0.2">
      <c r="A29">
        <v>48</v>
      </c>
      <c r="B29" t="s">
        <v>180</v>
      </c>
    </row>
    <row r="30" spans="1:2" x14ac:dyDescent="0.2">
      <c r="A30">
        <v>415</v>
      </c>
      <c r="B30" t="s">
        <v>180</v>
      </c>
    </row>
    <row r="31" spans="1:2" x14ac:dyDescent="0.2">
      <c r="A31">
        <v>47</v>
      </c>
      <c r="B31" t="s">
        <v>180</v>
      </c>
    </row>
    <row r="32" spans="1:2" x14ac:dyDescent="0.2">
      <c r="A32">
        <v>40</v>
      </c>
      <c r="B32" t="s">
        <v>180</v>
      </c>
    </row>
    <row r="33" spans="1:2" x14ac:dyDescent="0.2">
      <c r="A33">
        <v>47</v>
      </c>
      <c r="B33" t="s">
        <v>180</v>
      </c>
    </row>
    <row r="34" spans="1:2" x14ac:dyDescent="0.2">
      <c r="A34">
        <v>66</v>
      </c>
      <c r="B34" t="s">
        <v>180</v>
      </c>
    </row>
    <row r="35" spans="1:2" x14ac:dyDescent="0.2">
      <c r="A35">
        <v>18</v>
      </c>
      <c r="B35" t="s">
        <v>180</v>
      </c>
    </row>
    <row r="36" spans="1:2" x14ac:dyDescent="0.2">
      <c r="A36">
        <v>36</v>
      </c>
      <c r="B36" t="s">
        <v>180</v>
      </c>
    </row>
    <row r="37" spans="1:2" x14ac:dyDescent="0.2">
      <c r="A37">
        <v>69</v>
      </c>
      <c r="B37" t="s">
        <v>180</v>
      </c>
    </row>
    <row r="38" spans="1:2" x14ac:dyDescent="0.2">
      <c r="A38">
        <v>42</v>
      </c>
      <c r="B38" t="s">
        <v>180</v>
      </c>
    </row>
    <row r="39" spans="1:2" x14ac:dyDescent="0.2">
      <c r="A39">
        <v>55</v>
      </c>
      <c r="B39" t="s">
        <v>180</v>
      </c>
    </row>
    <row r="40" spans="1:2" x14ac:dyDescent="0.2">
      <c r="A40">
        <v>82</v>
      </c>
      <c r="B40" t="s">
        <v>180</v>
      </c>
    </row>
    <row r="41" spans="1:2" x14ac:dyDescent="0.2">
      <c r="A41">
        <v>72</v>
      </c>
      <c r="B41" t="s">
        <v>180</v>
      </c>
    </row>
    <row r="42" spans="1:2" x14ac:dyDescent="0.2">
      <c r="A42">
        <v>64</v>
      </c>
      <c r="B42" t="s">
        <v>180</v>
      </c>
    </row>
    <row r="43" spans="1:2" x14ac:dyDescent="0.2">
      <c r="A43">
        <v>30</v>
      </c>
      <c r="B43" t="s">
        <v>180</v>
      </c>
    </row>
    <row r="44" spans="1:2" x14ac:dyDescent="0.2">
      <c r="A44">
        <v>52</v>
      </c>
      <c r="B44" t="s">
        <v>180</v>
      </c>
    </row>
    <row r="45" spans="1:2" x14ac:dyDescent="0.2">
      <c r="A45">
        <v>29</v>
      </c>
      <c r="B45" t="s">
        <v>180</v>
      </c>
    </row>
    <row r="46" spans="1:2" x14ac:dyDescent="0.2">
      <c r="A46">
        <v>33</v>
      </c>
      <c r="B46" t="s">
        <v>180</v>
      </c>
    </row>
    <row r="47" spans="1:2" x14ac:dyDescent="0.2">
      <c r="A47">
        <v>39</v>
      </c>
      <c r="B47" t="s">
        <v>180</v>
      </c>
    </row>
    <row r="48" spans="1:2" x14ac:dyDescent="0.2">
      <c r="A48">
        <v>644</v>
      </c>
      <c r="B48" t="s">
        <v>268</v>
      </c>
    </row>
    <row r="49" spans="1:2" x14ac:dyDescent="0.2">
      <c r="A49">
        <v>295</v>
      </c>
      <c r="B49" t="s">
        <v>268</v>
      </c>
    </row>
    <row r="50" spans="1:2" x14ac:dyDescent="0.2">
      <c r="A50">
        <v>618</v>
      </c>
      <c r="B50" t="s">
        <v>268</v>
      </c>
    </row>
    <row r="51" spans="1:2" x14ac:dyDescent="0.2">
      <c r="A51">
        <v>665</v>
      </c>
      <c r="B51" t="s">
        <v>268</v>
      </c>
    </row>
    <row r="52" spans="1:2" x14ac:dyDescent="0.2">
      <c r="A52">
        <v>915</v>
      </c>
      <c r="B52" t="s">
        <v>268</v>
      </c>
    </row>
    <row r="53" spans="1:2" x14ac:dyDescent="0.2">
      <c r="A53">
        <v>450</v>
      </c>
      <c r="B53" t="s">
        <v>268</v>
      </c>
    </row>
    <row r="54" spans="1:2" x14ac:dyDescent="0.2">
      <c r="A54">
        <v>232</v>
      </c>
      <c r="B54" t="s">
        <v>268</v>
      </c>
    </row>
    <row r="55" spans="1:2" x14ac:dyDescent="0.2">
      <c r="A55">
        <v>430</v>
      </c>
      <c r="B55" t="s">
        <v>268</v>
      </c>
    </row>
    <row r="56" spans="1:2" x14ac:dyDescent="0.2">
      <c r="A56">
        <v>187</v>
      </c>
      <c r="B56" t="s">
        <v>268</v>
      </c>
    </row>
    <row r="57" spans="1:2" x14ac:dyDescent="0.2">
      <c r="A57">
        <v>445</v>
      </c>
      <c r="B57" t="s">
        <v>268</v>
      </c>
    </row>
    <row r="58" spans="1:2" x14ac:dyDescent="0.2">
      <c r="A58">
        <v>522</v>
      </c>
      <c r="B58" t="s">
        <v>268</v>
      </c>
    </row>
    <row r="59" spans="1:2" x14ac:dyDescent="0.2">
      <c r="A59">
        <v>132</v>
      </c>
      <c r="B59" t="s">
        <v>268</v>
      </c>
    </row>
    <row r="60" spans="1:2" x14ac:dyDescent="0.2">
      <c r="A60">
        <v>281</v>
      </c>
      <c r="B60" t="s">
        <v>268</v>
      </c>
    </row>
    <row r="61" spans="1:2" x14ac:dyDescent="0.2">
      <c r="A61">
        <v>298</v>
      </c>
      <c r="B61" t="s">
        <v>268</v>
      </c>
    </row>
    <row r="62" spans="1:2" x14ac:dyDescent="0.2">
      <c r="A62">
        <v>214</v>
      </c>
      <c r="B62" t="s">
        <v>268</v>
      </c>
    </row>
    <row r="63" spans="1:2" x14ac:dyDescent="0.2">
      <c r="A63">
        <v>198</v>
      </c>
      <c r="B63" t="s">
        <v>268</v>
      </c>
    </row>
    <row r="64" spans="1:2" x14ac:dyDescent="0.2">
      <c r="A64">
        <v>252</v>
      </c>
      <c r="B64" t="s">
        <v>268</v>
      </c>
    </row>
    <row r="65" spans="1:2" x14ac:dyDescent="0.2">
      <c r="A65">
        <v>387</v>
      </c>
      <c r="B65" t="s">
        <v>268</v>
      </c>
    </row>
    <row r="66" spans="1:2" x14ac:dyDescent="0.2">
      <c r="A66">
        <v>156</v>
      </c>
      <c r="B66" t="s">
        <v>268</v>
      </c>
    </row>
    <row r="67" spans="1:2" x14ac:dyDescent="0.2">
      <c r="A67">
        <v>408</v>
      </c>
      <c r="B67" t="s">
        <v>268</v>
      </c>
    </row>
    <row r="68" spans="1:2" x14ac:dyDescent="0.2">
      <c r="A68">
        <v>515</v>
      </c>
      <c r="B68" t="s">
        <v>268</v>
      </c>
    </row>
    <row r="69" spans="1:2" x14ac:dyDescent="0.2">
      <c r="A69">
        <v>193</v>
      </c>
      <c r="B69" t="s">
        <v>75</v>
      </c>
    </row>
    <row r="70" spans="1:2" x14ac:dyDescent="0.2">
      <c r="A70">
        <v>295</v>
      </c>
      <c r="B70" t="s">
        <v>75</v>
      </c>
    </row>
    <row r="71" spans="1:2" x14ac:dyDescent="0.2">
      <c r="A71">
        <v>278</v>
      </c>
      <c r="B71" t="s">
        <v>75</v>
      </c>
    </row>
    <row r="72" spans="1:2" x14ac:dyDescent="0.2">
      <c r="A72">
        <v>280</v>
      </c>
      <c r="B72" t="s">
        <v>75</v>
      </c>
    </row>
    <row r="73" spans="1:2" x14ac:dyDescent="0.2">
      <c r="A73">
        <v>223</v>
      </c>
      <c r="B73" t="s">
        <v>75</v>
      </c>
    </row>
    <row r="74" spans="1:2" x14ac:dyDescent="0.2">
      <c r="A74">
        <v>425</v>
      </c>
      <c r="B74" t="s">
        <v>75</v>
      </c>
    </row>
    <row r="75" spans="1:2" x14ac:dyDescent="0.2">
      <c r="A75">
        <v>220</v>
      </c>
      <c r="B75" t="s">
        <v>75</v>
      </c>
    </row>
    <row r="76" spans="1:2" x14ac:dyDescent="0.2">
      <c r="A76">
        <v>483</v>
      </c>
      <c r="B76" t="s">
        <v>75</v>
      </c>
    </row>
    <row r="77" spans="1:2" x14ac:dyDescent="0.2">
      <c r="A77">
        <v>623</v>
      </c>
      <c r="B77" t="s">
        <v>75</v>
      </c>
    </row>
    <row r="78" spans="1:2" x14ac:dyDescent="0.2">
      <c r="A78">
        <v>337</v>
      </c>
      <c r="B78" t="s">
        <v>75</v>
      </c>
    </row>
    <row r="79" spans="1:2" x14ac:dyDescent="0.2">
      <c r="A79">
        <v>311</v>
      </c>
      <c r="B79" t="s">
        <v>75</v>
      </c>
    </row>
    <row r="80" spans="1:2" x14ac:dyDescent="0.2">
      <c r="A80">
        <v>621</v>
      </c>
      <c r="B80" t="s">
        <v>75</v>
      </c>
    </row>
    <row r="81" spans="1:2" x14ac:dyDescent="0.2">
      <c r="A81">
        <v>277</v>
      </c>
      <c r="B81" t="s">
        <v>75</v>
      </c>
    </row>
    <row r="82" spans="1:2" x14ac:dyDescent="0.2">
      <c r="A82">
        <v>326</v>
      </c>
      <c r="B82" t="s">
        <v>75</v>
      </c>
    </row>
    <row r="83" spans="1:2" x14ac:dyDescent="0.2">
      <c r="A83">
        <v>149</v>
      </c>
      <c r="B83" t="s">
        <v>75</v>
      </c>
    </row>
    <row r="84" spans="1:2" x14ac:dyDescent="0.2">
      <c r="A84">
        <v>87</v>
      </c>
      <c r="B84" t="s">
        <v>75</v>
      </c>
    </row>
    <row r="85" spans="1:2" x14ac:dyDescent="0.2">
      <c r="A85">
        <v>118</v>
      </c>
      <c r="B85" t="s">
        <v>75</v>
      </c>
    </row>
    <row r="86" spans="1:2" x14ac:dyDescent="0.2">
      <c r="A86">
        <v>505</v>
      </c>
      <c r="B86" t="s">
        <v>75</v>
      </c>
    </row>
    <row r="87" spans="1:2" x14ac:dyDescent="0.2">
      <c r="A87">
        <v>312</v>
      </c>
      <c r="B87" t="s">
        <v>75</v>
      </c>
    </row>
    <row r="88" spans="1:2" x14ac:dyDescent="0.2">
      <c r="A88">
        <v>254</v>
      </c>
      <c r="B88" t="s">
        <v>75</v>
      </c>
    </row>
    <row r="89" spans="1:2" x14ac:dyDescent="0.2">
      <c r="A89">
        <v>210</v>
      </c>
      <c r="B89" t="s">
        <v>75</v>
      </c>
    </row>
    <row r="90" spans="1:2" x14ac:dyDescent="0.2">
      <c r="A90">
        <v>254</v>
      </c>
      <c r="B90" t="s">
        <v>75</v>
      </c>
    </row>
    <row r="91" spans="1:2" x14ac:dyDescent="0.2">
      <c r="A91">
        <v>154</v>
      </c>
      <c r="B91" t="s">
        <v>75</v>
      </c>
    </row>
    <row r="92" spans="1:2" x14ac:dyDescent="0.2">
      <c r="A92">
        <v>197</v>
      </c>
      <c r="B92" t="s">
        <v>75</v>
      </c>
    </row>
    <row r="93" spans="1:2" x14ac:dyDescent="0.2">
      <c r="A93">
        <v>123</v>
      </c>
      <c r="B93" t="s">
        <v>75</v>
      </c>
    </row>
    <row r="94" spans="1:2" x14ac:dyDescent="0.2">
      <c r="A94">
        <v>229</v>
      </c>
      <c r="B94" t="s">
        <v>75</v>
      </c>
    </row>
    <row r="95" spans="1:2" x14ac:dyDescent="0.2">
      <c r="A95">
        <v>139</v>
      </c>
      <c r="B95" t="s">
        <v>75</v>
      </c>
    </row>
    <row r="96" spans="1:2" x14ac:dyDescent="0.2">
      <c r="A96">
        <v>445</v>
      </c>
      <c r="B96" t="s">
        <v>75</v>
      </c>
    </row>
    <row r="97" spans="1:2" x14ac:dyDescent="0.2">
      <c r="A97">
        <v>350</v>
      </c>
      <c r="B97" t="s">
        <v>75</v>
      </c>
    </row>
    <row r="98" spans="1:2" x14ac:dyDescent="0.2">
      <c r="A98">
        <v>259</v>
      </c>
      <c r="B98" t="s">
        <v>75</v>
      </c>
    </row>
    <row r="99" spans="1:2" x14ac:dyDescent="0.2">
      <c r="A99">
        <v>362</v>
      </c>
      <c r="B99" t="s">
        <v>75</v>
      </c>
    </row>
    <row r="100" spans="1:2" x14ac:dyDescent="0.2">
      <c r="A100">
        <v>489</v>
      </c>
      <c r="B100" t="s">
        <v>75</v>
      </c>
    </row>
    <row r="101" spans="1:2" x14ac:dyDescent="0.2">
      <c r="A101">
        <v>304</v>
      </c>
      <c r="B101" t="s">
        <v>75</v>
      </c>
    </row>
    <row r="102" spans="1:2" x14ac:dyDescent="0.2">
      <c r="A102">
        <v>122</v>
      </c>
      <c r="B102" t="s">
        <v>75</v>
      </c>
    </row>
    <row r="103" spans="1:2" x14ac:dyDescent="0.2">
      <c r="A103">
        <v>129</v>
      </c>
      <c r="B103" t="s">
        <v>75</v>
      </c>
    </row>
    <row r="104" spans="1:2" x14ac:dyDescent="0.2">
      <c r="A104">
        <v>172</v>
      </c>
      <c r="B104" t="s">
        <v>75</v>
      </c>
    </row>
    <row r="105" spans="1:2" x14ac:dyDescent="0.2">
      <c r="A105">
        <v>424</v>
      </c>
      <c r="B105" t="s">
        <v>75</v>
      </c>
    </row>
    <row r="106" spans="1:2" x14ac:dyDescent="0.2">
      <c r="A106">
        <v>506</v>
      </c>
      <c r="B106" t="s">
        <v>75</v>
      </c>
    </row>
    <row r="107" spans="1:2" x14ac:dyDescent="0.2">
      <c r="A107">
        <v>212</v>
      </c>
      <c r="B107" t="s">
        <v>75</v>
      </c>
    </row>
    <row r="108" spans="1:2" x14ac:dyDescent="0.2">
      <c r="A108">
        <v>187</v>
      </c>
      <c r="B108" t="s">
        <v>75</v>
      </c>
    </row>
    <row r="109" spans="1:2" x14ac:dyDescent="0.2">
      <c r="A109">
        <v>430</v>
      </c>
      <c r="B109" t="s">
        <v>75</v>
      </c>
    </row>
    <row r="110" spans="1:2" x14ac:dyDescent="0.2">
      <c r="A110">
        <v>355</v>
      </c>
      <c r="B110" t="s">
        <v>75</v>
      </c>
    </row>
    <row r="111" spans="1:2" x14ac:dyDescent="0.2">
      <c r="A111">
        <v>315</v>
      </c>
      <c r="B111" t="s">
        <v>75</v>
      </c>
    </row>
    <row r="112" spans="1:2" x14ac:dyDescent="0.2">
      <c r="A112">
        <v>198</v>
      </c>
      <c r="B112" t="s">
        <v>75</v>
      </c>
    </row>
    <row r="113" spans="1:2" x14ac:dyDescent="0.2">
      <c r="A113">
        <v>318</v>
      </c>
      <c r="B113" t="s">
        <v>75</v>
      </c>
    </row>
    <row r="114" spans="1:2" x14ac:dyDescent="0.2">
      <c r="A114">
        <v>418</v>
      </c>
      <c r="B114" t="s">
        <v>75</v>
      </c>
    </row>
    <row r="115" spans="1:2" x14ac:dyDescent="0.2">
      <c r="A115">
        <v>220</v>
      </c>
      <c r="B115" t="s">
        <v>75</v>
      </c>
    </row>
    <row r="116" spans="1:2" x14ac:dyDescent="0.2">
      <c r="A116">
        <v>103</v>
      </c>
      <c r="B116" t="s">
        <v>269</v>
      </c>
    </row>
    <row r="117" spans="1:2" x14ac:dyDescent="0.2">
      <c r="A117">
        <v>327</v>
      </c>
      <c r="B117" t="s">
        <v>269</v>
      </c>
    </row>
    <row r="118" spans="1:2" x14ac:dyDescent="0.2">
      <c r="A118">
        <v>109</v>
      </c>
      <c r="B118" t="s">
        <v>269</v>
      </c>
    </row>
    <row r="119" spans="1:2" x14ac:dyDescent="0.2">
      <c r="A119">
        <v>812</v>
      </c>
      <c r="B119" t="s">
        <v>269</v>
      </c>
    </row>
    <row r="120" spans="1:2" x14ac:dyDescent="0.2">
      <c r="A120">
        <v>162</v>
      </c>
      <c r="B120" t="s">
        <v>269</v>
      </c>
    </row>
    <row r="121" spans="1:2" x14ac:dyDescent="0.2">
      <c r="A121">
        <v>91</v>
      </c>
      <c r="B121" t="s">
        <v>269</v>
      </c>
    </row>
    <row r="122" spans="1:2" x14ac:dyDescent="0.2">
      <c r="A122">
        <v>194</v>
      </c>
      <c r="B122" t="s">
        <v>269</v>
      </c>
    </row>
    <row r="123" spans="1:2" x14ac:dyDescent="0.2">
      <c r="A123">
        <v>299</v>
      </c>
      <c r="B123" t="s">
        <v>269</v>
      </c>
    </row>
    <row r="124" spans="1:2" x14ac:dyDescent="0.2">
      <c r="A124">
        <v>319</v>
      </c>
      <c r="B124" t="s">
        <v>269</v>
      </c>
    </row>
    <row r="125" spans="1:2" x14ac:dyDescent="0.2">
      <c r="A125">
        <v>621</v>
      </c>
      <c r="B125" t="s">
        <v>269</v>
      </c>
    </row>
    <row r="126" spans="1:2" x14ac:dyDescent="0.2">
      <c r="A126">
        <v>116</v>
      </c>
      <c r="B126" t="s">
        <v>269</v>
      </c>
    </row>
    <row r="127" spans="1:2" x14ac:dyDescent="0.2">
      <c r="A127">
        <v>226</v>
      </c>
      <c r="B127" t="s">
        <v>269</v>
      </c>
    </row>
    <row r="128" spans="1:2" x14ac:dyDescent="0.2">
      <c r="A128">
        <v>81</v>
      </c>
      <c r="B128" t="s">
        <v>269</v>
      </c>
    </row>
    <row r="129" spans="1:2" x14ac:dyDescent="0.2">
      <c r="A129">
        <v>393</v>
      </c>
      <c r="B129" t="s">
        <v>269</v>
      </c>
    </row>
    <row r="130" spans="1:2" x14ac:dyDescent="0.2">
      <c r="A130">
        <v>158</v>
      </c>
      <c r="B130" t="s">
        <v>269</v>
      </c>
    </row>
    <row r="131" spans="1:2" x14ac:dyDescent="0.2">
      <c r="A131">
        <v>492</v>
      </c>
      <c r="B131" t="s">
        <v>269</v>
      </c>
    </row>
    <row r="132" spans="1:2" x14ac:dyDescent="0.2">
      <c r="A132">
        <v>103</v>
      </c>
      <c r="B132" t="s">
        <v>269</v>
      </c>
    </row>
    <row r="133" spans="1:2" x14ac:dyDescent="0.2">
      <c r="A133">
        <v>78</v>
      </c>
      <c r="B133" t="s">
        <v>269</v>
      </c>
    </row>
    <row r="134" spans="1:2" x14ac:dyDescent="0.2">
      <c r="A134">
        <v>299</v>
      </c>
      <c r="B134" t="s">
        <v>269</v>
      </c>
    </row>
    <row r="135" spans="1:2" x14ac:dyDescent="0.2">
      <c r="A135">
        <v>279</v>
      </c>
      <c r="B135" t="s">
        <v>269</v>
      </c>
    </row>
    <row r="136" spans="1:2" x14ac:dyDescent="0.2">
      <c r="A136">
        <v>276</v>
      </c>
      <c r="B136" t="s">
        <v>269</v>
      </c>
    </row>
    <row r="137" spans="1:2" x14ac:dyDescent="0.2">
      <c r="A137">
        <v>841</v>
      </c>
      <c r="B137" t="s">
        <v>269</v>
      </c>
    </row>
    <row r="138" spans="1:2" x14ac:dyDescent="0.2">
      <c r="A138">
        <v>279</v>
      </c>
      <c r="B138" t="s">
        <v>269</v>
      </c>
    </row>
    <row r="139" spans="1:2" x14ac:dyDescent="0.2">
      <c r="A139">
        <v>321</v>
      </c>
      <c r="B139" t="s">
        <v>269</v>
      </c>
    </row>
    <row r="140" spans="1:2" x14ac:dyDescent="0.2">
      <c r="A140">
        <v>263</v>
      </c>
      <c r="B140" t="s">
        <v>269</v>
      </c>
    </row>
    <row r="141" spans="1:2" x14ac:dyDescent="0.2">
      <c r="A141">
        <v>114</v>
      </c>
      <c r="B141" t="s">
        <v>269</v>
      </c>
    </row>
    <row r="142" spans="1:2" x14ac:dyDescent="0.2">
      <c r="A142">
        <v>97</v>
      </c>
      <c r="B142" t="s">
        <v>269</v>
      </c>
    </row>
    <row r="143" spans="1:2" x14ac:dyDescent="0.2">
      <c r="A143">
        <v>206</v>
      </c>
      <c r="B143" t="s">
        <v>269</v>
      </c>
    </row>
    <row r="144" spans="1:2" x14ac:dyDescent="0.2">
      <c r="A144">
        <v>172</v>
      </c>
      <c r="B144" t="s">
        <v>269</v>
      </c>
    </row>
    <row r="145" spans="1:2" x14ac:dyDescent="0.2">
      <c r="A145">
        <v>174</v>
      </c>
      <c r="B145" t="s">
        <v>269</v>
      </c>
    </row>
    <row r="146" spans="1:2" x14ac:dyDescent="0.2">
      <c r="A146">
        <v>70</v>
      </c>
      <c r="B146" t="s">
        <v>269</v>
      </c>
    </row>
    <row r="147" spans="1:2" x14ac:dyDescent="0.2">
      <c r="A147">
        <v>128</v>
      </c>
      <c r="B147" t="s">
        <v>269</v>
      </c>
    </row>
    <row r="148" spans="1:2" x14ac:dyDescent="0.2">
      <c r="A148">
        <v>119</v>
      </c>
      <c r="B148" t="s">
        <v>269</v>
      </c>
    </row>
    <row r="149" spans="1:2" x14ac:dyDescent="0.2">
      <c r="A149">
        <v>172</v>
      </c>
      <c r="B149" t="s">
        <v>269</v>
      </c>
    </row>
    <row r="150" spans="1:2" x14ac:dyDescent="0.2">
      <c r="A150">
        <v>531</v>
      </c>
      <c r="B150" t="s">
        <v>269</v>
      </c>
    </row>
    <row r="151" spans="1:2" x14ac:dyDescent="0.2">
      <c r="A151">
        <v>139</v>
      </c>
      <c r="B151" t="s">
        <v>269</v>
      </c>
    </row>
    <row r="152" spans="1:2" x14ac:dyDescent="0.2">
      <c r="A152">
        <v>231</v>
      </c>
      <c r="B152" t="s">
        <v>269</v>
      </c>
    </row>
    <row r="153" spans="1:2" x14ac:dyDescent="0.2">
      <c r="A153">
        <v>298</v>
      </c>
      <c r="B153" t="s">
        <v>269</v>
      </c>
    </row>
    <row r="154" spans="1:2" x14ac:dyDescent="0.2">
      <c r="A154">
        <v>97</v>
      </c>
      <c r="B154" t="s">
        <v>269</v>
      </c>
    </row>
    <row r="155" spans="1:2" x14ac:dyDescent="0.2">
      <c r="A155">
        <v>51</v>
      </c>
      <c r="B155" t="s">
        <v>269</v>
      </c>
    </row>
    <row r="156" spans="1:2" x14ac:dyDescent="0.2">
      <c r="A156">
        <v>298</v>
      </c>
      <c r="B156" t="s">
        <v>269</v>
      </c>
    </row>
    <row r="157" spans="1:2" x14ac:dyDescent="0.2">
      <c r="A157">
        <v>187</v>
      </c>
      <c r="B157" t="s">
        <v>269</v>
      </c>
    </row>
    <row r="158" spans="1:2" x14ac:dyDescent="0.2">
      <c r="A158">
        <v>248</v>
      </c>
      <c r="B158" t="s">
        <v>269</v>
      </c>
    </row>
    <row r="159" spans="1:2" x14ac:dyDescent="0.2">
      <c r="A159">
        <v>100</v>
      </c>
      <c r="B159" t="s">
        <v>269</v>
      </c>
    </row>
    <row r="160" spans="1:2" x14ac:dyDescent="0.2">
      <c r="A160">
        <v>651</v>
      </c>
      <c r="B160" t="s">
        <v>269</v>
      </c>
    </row>
    <row r="161" spans="1:2" x14ac:dyDescent="0.2">
      <c r="A161">
        <v>237</v>
      </c>
      <c r="B161" t="s">
        <v>269</v>
      </c>
    </row>
    <row r="162" spans="1:2" x14ac:dyDescent="0.2">
      <c r="A162">
        <v>142</v>
      </c>
      <c r="B162" t="s">
        <v>269</v>
      </c>
    </row>
    <row r="163" spans="1:2" x14ac:dyDescent="0.2">
      <c r="A163">
        <v>562</v>
      </c>
      <c r="B163" t="s">
        <v>269</v>
      </c>
    </row>
    <row r="164" spans="1:2" x14ac:dyDescent="0.2">
      <c r="A164">
        <v>117</v>
      </c>
      <c r="B164" t="s">
        <v>269</v>
      </c>
    </row>
    <row r="165" spans="1:2" x14ac:dyDescent="0.2">
      <c r="A165">
        <v>135</v>
      </c>
      <c r="B165" t="s">
        <v>269</v>
      </c>
    </row>
    <row r="166" spans="1:2" x14ac:dyDescent="0.2">
      <c r="A166">
        <v>294</v>
      </c>
      <c r="B166" t="s">
        <v>391</v>
      </c>
    </row>
    <row r="167" spans="1:2" x14ac:dyDescent="0.2">
      <c r="A167">
        <v>186</v>
      </c>
      <c r="B167" t="s">
        <v>391</v>
      </c>
    </row>
    <row r="168" spans="1:2" x14ac:dyDescent="0.2">
      <c r="A168">
        <v>284</v>
      </c>
      <c r="B168" t="s">
        <v>391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4693-8238-064E-A969-1B5CA17CE417}">
  <dimension ref="A1:R87"/>
  <sheetViews>
    <sheetView topLeftCell="D57" workbookViewId="0">
      <selection activeCell="J84" sqref="J84:J87"/>
    </sheetView>
  </sheetViews>
  <sheetFormatPr baseColWidth="10" defaultRowHeight="16" x14ac:dyDescent="0.2"/>
  <cols>
    <col min="2" max="2" width="14.5" bestFit="1" customWidth="1"/>
    <col min="4" max="4" width="118.5" customWidth="1"/>
    <col min="5" max="6" width="29.1640625" bestFit="1" customWidth="1"/>
    <col min="7" max="7" width="28.33203125" bestFit="1" customWidth="1"/>
    <col min="8" max="8" width="15.5" customWidth="1"/>
    <col min="9" max="9" width="17.1640625" customWidth="1"/>
    <col min="10" max="10" width="15" customWidth="1"/>
  </cols>
  <sheetData>
    <row r="1" spans="1:18" ht="51" x14ac:dyDescent="0.2">
      <c r="A1" t="s">
        <v>9</v>
      </c>
      <c r="B1" t="s">
        <v>71</v>
      </c>
      <c r="C1" t="s">
        <v>22</v>
      </c>
      <c r="D1" t="s">
        <v>0</v>
      </c>
      <c r="E1" t="s">
        <v>183</v>
      </c>
      <c r="F1" t="s">
        <v>181</v>
      </c>
      <c r="G1" t="s">
        <v>1</v>
      </c>
      <c r="H1" s="2" t="s">
        <v>186</v>
      </c>
      <c r="I1" s="2" t="s">
        <v>185</v>
      </c>
      <c r="J1" s="2" t="s">
        <v>184</v>
      </c>
      <c r="K1" s="2" t="s">
        <v>374</v>
      </c>
      <c r="L1" s="2" t="s">
        <v>376</v>
      </c>
      <c r="M1" s="2" t="s">
        <v>377</v>
      </c>
      <c r="N1" s="2" t="s">
        <v>378</v>
      </c>
      <c r="O1" s="2" t="s">
        <v>379</v>
      </c>
      <c r="P1" s="2" t="s">
        <v>380</v>
      </c>
      <c r="Q1" s="2" t="s">
        <v>381</v>
      </c>
      <c r="R1" s="2" t="s">
        <v>382</v>
      </c>
    </row>
    <row r="2" spans="1:18" x14ac:dyDescent="0.2">
      <c r="A2">
        <v>2020</v>
      </c>
      <c r="B2" t="s">
        <v>180</v>
      </c>
      <c r="C2">
        <v>1</v>
      </c>
      <c r="D2" s="9" t="s">
        <v>182</v>
      </c>
      <c r="E2" s="10">
        <v>43903</v>
      </c>
      <c r="F2" s="10">
        <v>43915</v>
      </c>
      <c r="G2" s="11">
        <v>43928</v>
      </c>
      <c r="H2" s="12">
        <f>F2-E2</f>
        <v>12</v>
      </c>
      <c r="I2">
        <f>G2-F2</f>
        <v>13</v>
      </c>
      <c r="J2">
        <f>G2-E2</f>
        <v>25</v>
      </c>
      <c r="K2" t="s">
        <v>375</v>
      </c>
      <c r="O2">
        <v>100</v>
      </c>
      <c r="P2">
        <v>0</v>
      </c>
      <c r="Q2">
        <v>0</v>
      </c>
      <c r="R2">
        <v>0</v>
      </c>
    </row>
    <row r="3" spans="1:18" x14ac:dyDescent="0.2">
      <c r="C3">
        <v>2</v>
      </c>
      <c r="D3" s="9" t="s">
        <v>187</v>
      </c>
      <c r="E3" s="11">
        <v>44071</v>
      </c>
      <c r="F3" s="11">
        <v>44120</v>
      </c>
      <c r="G3" s="11">
        <v>44180</v>
      </c>
      <c r="H3">
        <f>F3-E3</f>
        <v>49</v>
      </c>
      <c r="I3">
        <f>G3-F3</f>
        <v>60</v>
      </c>
      <c r="J3" s="3">
        <f>G3-E3</f>
        <v>109</v>
      </c>
      <c r="K3" t="s">
        <v>375</v>
      </c>
    </row>
    <row r="4" spans="1:18" x14ac:dyDescent="0.2">
      <c r="C4">
        <v>3</v>
      </c>
      <c r="D4" s="9" t="s">
        <v>188</v>
      </c>
      <c r="E4" s="11">
        <v>44024</v>
      </c>
      <c r="F4" s="11">
        <v>44053</v>
      </c>
      <c r="G4" s="11">
        <v>44077</v>
      </c>
      <c r="H4">
        <f t="shared" ref="H4:H67" si="0">F4-E4</f>
        <v>29</v>
      </c>
      <c r="I4">
        <f>G4-F4</f>
        <v>24</v>
      </c>
      <c r="J4" s="3">
        <f t="shared" ref="J4:J51" si="1">G4-E4</f>
        <v>53</v>
      </c>
      <c r="K4" t="s">
        <v>375</v>
      </c>
    </row>
    <row r="5" spans="1:18" x14ac:dyDescent="0.2">
      <c r="C5">
        <v>4</v>
      </c>
      <c r="D5" s="9" t="s">
        <v>189</v>
      </c>
      <c r="E5" s="11">
        <v>43971</v>
      </c>
      <c r="F5" s="11">
        <v>43991</v>
      </c>
      <c r="G5" s="11">
        <v>44005</v>
      </c>
      <c r="H5">
        <f t="shared" si="0"/>
        <v>20</v>
      </c>
      <c r="I5">
        <f>G5-F5</f>
        <v>14</v>
      </c>
      <c r="J5" s="3">
        <f t="shared" si="1"/>
        <v>34</v>
      </c>
      <c r="K5" t="s">
        <v>375</v>
      </c>
    </row>
    <row r="6" spans="1:18" x14ac:dyDescent="0.2">
      <c r="C6">
        <v>5</v>
      </c>
      <c r="D6" s="9" t="s">
        <v>190</v>
      </c>
      <c r="E6" s="11">
        <v>43880</v>
      </c>
      <c r="F6" s="11">
        <v>43885</v>
      </c>
      <c r="G6" s="11">
        <v>43887</v>
      </c>
      <c r="H6">
        <f t="shared" si="0"/>
        <v>5</v>
      </c>
      <c r="I6">
        <f>G6-F6</f>
        <v>2</v>
      </c>
      <c r="J6" s="3">
        <f t="shared" si="1"/>
        <v>7</v>
      </c>
      <c r="K6" t="s">
        <v>375</v>
      </c>
    </row>
    <row r="7" spans="1:18" x14ac:dyDescent="0.2">
      <c r="C7">
        <v>6</v>
      </c>
      <c r="D7" s="9" t="s">
        <v>191</v>
      </c>
      <c r="E7" s="11">
        <v>44039</v>
      </c>
      <c r="F7" s="11">
        <v>44089</v>
      </c>
      <c r="G7" s="11">
        <v>44133</v>
      </c>
      <c r="H7">
        <f t="shared" si="0"/>
        <v>50</v>
      </c>
      <c r="I7">
        <f t="shared" ref="I7:I68" si="2">G7-F7</f>
        <v>44</v>
      </c>
      <c r="J7" s="3">
        <f t="shared" si="1"/>
        <v>94</v>
      </c>
      <c r="K7" t="s">
        <v>375</v>
      </c>
    </row>
    <row r="8" spans="1:18" x14ac:dyDescent="0.2">
      <c r="C8">
        <v>7</v>
      </c>
      <c r="D8" s="9" t="s">
        <v>192</v>
      </c>
      <c r="E8" s="11">
        <v>44070</v>
      </c>
      <c r="F8" s="11">
        <v>44104</v>
      </c>
      <c r="G8" s="11">
        <v>44109</v>
      </c>
      <c r="H8">
        <f t="shared" si="0"/>
        <v>34</v>
      </c>
      <c r="I8">
        <f t="shared" si="2"/>
        <v>5</v>
      </c>
      <c r="J8" s="3">
        <f t="shared" si="1"/>
        <v>39</v>
      </c>
      <c r="K8" t="s">
        <v>375</v>
      </c>
    </row>
    <row r="9" spans="1:18" x14ac:dyDescent="0.2">
      <c r="C9">
        <v>8</v>
      </c>
      <c r="D9" s="9" t="s">
        <v>193</v>
      </c>
      <c r="E9" s="11">
        <v>44025</v>
      </c>
      <c r="F9" s="11">
        <v>44059</v>
      </c>
      <c r="G9" s="11">
        <v>44084</v>
      </c>
      <c r="H9">
        <f t="shared" si="0"/>
        <v>34</v>
      </c>
      <c r="I9">
        <f t="shared" si="2"/>
        <v>25</v>
      </c>
      <c r="J9" s="3">
        <f t="shared" si="1"/>
        <v>59</v>
      </c>
      <c r="K9" t="s">
        <v>375</v>
      </c>
    </row>
    <row r="10" spans="1:18" x14ac:dyDescent="0.2">
      <c r="C10">
        <v>9</v>
      </c>
      <c r="D10" s="9" t="s">
        <v>194</v>
      </c>
      <c r="E10" s="11">
        <v>44032</v>
      </c>
      <c r="F10" s="11">
        <v>44071</v>
      </c>
      <c r="G10" s="11">
        <v>44133</v>
      </c>
      <c r="H10">
        <f t="shared" si="0"/>
        <v>39</v>
      </c>
      <c r="I10">
        <f t="shared" si="2"/>
        <v>62</v>
      </c>
      <c r="J10" s="3">
        <f t="shared" si="1"/>
        <v>101</v>
      </c>
      <c r="K10" t="s">
        <v>375</v>
      </c>
    </row>
    <row r="11" spans="1:18" x14ac:dyDescent="0.2">
      <c r="C11">
        <v>10</v>
      </c>
      <c r="D11" s="9" t="s">
        <v>195</v>
      </c>
      <c r="E11" s="11">
        <v>43922</v>
      </c>
      <c r="F11" s="11">
        <v>43930</v>
      </c>
      <c r="G11" s="11">
        <v>43936</v>
      </c>
      <c r="H11">
        <f t="shared" si="0"/>
        <v>8</v>
      </c>
      <c r="I11">
        <f t="shared" si="2"/>
        <v>6</v>
      </c>
      <c r="J11" s="3">
        <f t="shared" si="1"/>
        <v>14</v>
      </c>
      <c r="K11" t="s">
        <v>375</v>
      </c>
    </row>
    <row r="12" spans="1:18" x14ac:dyDescent="0.2">
      <c r="C12">
        <v>11</v>
      </c>
      <c r="D12" s="9" t="s">
        <v>196</v>
      </c>
      <c r="E12" s="11">
        <v>43889</v>
      </c>
      <c r="F12" s="11">
        <v>43904</v>
      </c>
      <c r="G12" s="11">
        <v>43909</v>
      </c>
      <c r="H12">
        <f t="shared" si="0"/>
        <v>15</v>
      </c>
      <c r="I12">
        <f t="shared" si="2"/>
        <v>5</v>
      </c>
      <c r="J12" s="3">
        <f t="shared" si="1"/>
        <v>20</v>
      </c>
      <c r="K12" t="s">
        <v>375</v>
      </c>
    </row>
    <row r="13" spans="1:18" x14ac:dyDescent="0.2">
      <c r="C13">
        <v>12</v>
      </c>
      <c r="D13" s="9" t="s">
        <v>197</v>
      </c>
      <c r="E13" s="11">
        <v>44120</v>
      </c>
      <c r="F13" s="11">
        <v>44139</v>
      </c>
      <c r="G13" s="11">
        <v>44152</v>
      </c>
      <c r="H13">
        <f t="shared" si="0"/>
        <v>19</v>
      </c>
      <c r="I13">
        <f t="shared" si="2"/>
        <v>13</v>
      </c>
      <c r="J13" s="3">
        <f t="shared" si="1"/>
        <v>32</v>
      </c>
      <c r="K13" t="s">
        <v>375</v>
      </c>
    </row>
    <row r="14" spans="1:18" x14ac:dyDescent="0.2">
      <c r="C14">
        <v>13</v>
      </c>
      <c r="D14" s="9" t="s">
        <v>198</v>
      </c>
      <c r="E14" s="11">
        <v>44031</v>
      </c>
      <c r="F14" s="11">
        <v>44085</v>
      </c>
      <c r="G14" s="11">
        <v>44119</v>
      </c>
      <c r="H14">
        <f t="shared" si="0"/>
        <v>54</v>
      </c>
      <c r="I14">
        <f t="shared" si="2"/>
        <v>34</v>
      </c>
      <c r="J14" s="3">
        <f t="shared" si="1"/>
        <v>88</v>
      </c>
      <c r="K14" t="s">
        <v>375</v>
      </c>
    </row>
    <row r="15" spans="1:18" x14ac:dyDescent="0.2">
      <c r="C15">
        <v>14</v>
      </c>
      <c r="D15" s="9" t="s">
        <v>199</v>
      </c>
      <c r="E15" s="11">
        <v>43948</v>
      </c>
      <c r="F15" s="11">
        <v>43963</v>
      </c>
      <c r="G15" s="11">
        <v>43969</v>
      </c>
      <c r="H15">
        <f t="shared" si="0"/>
        <v>15</v>
      </c>
      <c r="I15">
        <f t="shared" si="2"/>
        <v>6</v>
      </c>
      <c r="J15" s="3">
        <f t="shared" si="1"/>
        <v>21</v>
      </c>
      <c r="K15" t="s">
        <v>375</v>
      </c>
    </row>
    <row r="16" spans="1:18" x14ac:dyDescent="0.2">
      <c r="C16">
        <v>15</v>
      </c>
      <c r="D16" s="9" t="s">
        <v>200</v>
      </c>
      <c r="E16" s="11">
        <v>43963</v>
      </c>
      <c r="F16" s="11">
        <v>43985</v>
      </c>
      <c r="G16" s="11">
        <v>43985</v>
      </c>
      <c r="H16">
        <f t="shared" si="0"/>
        <v>22</v>
      </c>
      <c r="I16">
        <f t="shared" si="2"/>
        <v>0</v>
      </c>
      <c r="J16" s="3">
        <f t="shared" si="1"/>
        <v>22</v>
      </c>
      <c r="K16" t="s">
        <v>375</v>
      </c>
    </row>
    <row r="17" spans="3:11" x14ac:dyDescent="0.2">
      <c r="C17">
        <v>16</v>
      </c>
      <c r="D17" s="9" t="s">
        <v>201</v>
      </c>
      <c r="E17" s="11">
        <v>44000</v>
      </c>
      <c r="F17" s="11">
        <v>44069</v>
      </c>
      <c r="G17" s="11">
        <v>44106</v>
      </c>
      <c r="H17">
        <f t="shared" si="0"/>
        <v>69</v>
      </c>
      <c r="I17">
        <f t="shared" si="2"/>
        <v>37</v>
      </c>
      <c r="J17" s="3">
        <f t="shared" si="1"/>
        <v>106</v>
      </c>
      <c r="K17" t="s">
        <v>375</v>
      </c>
    </row>
    <row r="18" spans="3:11" x14ac:dyDescent="0.2">
      <c r="C18">
        <v>17</v>
      </c>
      <c r="D18" s="9" t="s">
        <v>202</v>
      </c>
      <c r="E18" s="11">
        <v>44055</v>
      </c>
      <c r="F18" s="11">
        <v>44099</v>
      </c>
      <c r="G18" s="11">
        <v>44124</v>
      </c>
      <c r="H18">
        <f t="shared" si="0"/>
        <v>44</v>
      </c>
      <c r="I18">
        <f t="shared" si="2"/>
        <v>25</v>
      </c>
      <c r="J18" s="3">
        <f t="shared" si="1"/>
        <v>69</v>
      </c>
      <c r="K18" t="s">
        <v>375</v>
      </c>
    </row>
    <row r="19" spans="3:11" x14ac:dyDescent="0.2">
      <c r="C19">
        <v>18</v>
      </c>
      <c r="D19" s="9" t="s">
        <v>203</v>
      </c>
      <c r="E19" s="11">
        <v>43902</v>
      </c>
      <c r="F19" s="11">
        <v>43948</v>
      </c>
      <c r="G19" s="11">
        <v>43965</v>
      </c>
      <c r="H19">
        <f t="shared" si="0"/>
        <v>46</v>
      </c>
      <c r="I19">
        <f t="shared" si="2"/>
        <v>17</v>
      </c>
      <c r="J19" s="3">
        <f t="shared" si="1"/>
        <v>63</v>
      </c>
      <c r="K19" t="s">
        <v>375</v>
      </c>
    </row>
    <row r="20" spans="3:11" x14ac:dyDescent="0.2">
      <c r="C20">
        <v>19</v>
      </c>
      <c r="D20" s="9" t="s">
        <v>204</v>
      </c>
      <c r="E20" s="11">
        <v>44100</v>
      </c>
      <c r="F20" s="11">
        <v>44148</v>
      </c>
      <c r="G20" s="11">
        <v>44166</v>
      </c>
      <c r="H20">
        <f t="shared" si="0"/>
        <v>48</v>
      </c>
      <c r="I20">
        <f t="shared" si="2"/>
        <v>18</v>
      </c>
      <c r="J20" s="3">
        <f t="shared" si="1"/>
        <v>66</v>
      </c>
      <c r="K20" t="s">
        <v>375</v>
      </c>
    </row>
    <row r="21" spans="3:11" x14ac:dyDescent="0.2">
      <c r="C21">
        <v>20</v>
      </c>
      <c r="D21" s="9" t="s">
        <v>205</v>
      </c>
      <c r="E21" s="11">
        <v>43945</v>
      </c>
      <c r="F21" s="11">
        <v>43962</v>
      </c>
      <c r="G21" s="11">
        <v>43971</v>
      </c>
      <c r="H21">
        <f t="shared" si="0"/>
        <v>17</v>
      </c>
      <c r="I21">
        <f t="shared" si="2"/>
        <v>9</v>
      </c>
      <c r="J21" s="3">
        <f t="shared" si="1"/>
        <v>26</v>
      </c>
      <c r="K21" t="s">
        <v>375</v>
      </c>
    </row>
    <row r="22" spans="3:11" x14ac:dyDescent="0.2">
      <c r="C22">
        <v>21</v>
      </c>
      <c r="D22" s="9" t="s">
        <v>206</v>
      </c>
      <c r="E22" s="11">
        <v>44029</v>
      </c>
      <c r="F22" s="11">
        <v>44067</v>
      </c>
      <c r="G22" s="11">
        <v>44083</v>
      </c>
      <c r="H22">
        <f t="shared" si="0"/>
        <v>38</v>
      </c>
      <c r="I22">
        <f t="shared" si="2"/>
        <v>16</v>
      </c>
      <c r="J22" s="3">
        <f t="shared" si="1"/>
        <v>54</v>
      </c>
      <c r="K22" t="s">
        <v>375</v>
      </c>
    </row>
    <row r="23" spans="3:11" x14ac:dyDescent="0.2">
      <c r="C23">
        <v>22</v>
      </c>
      <c r="D23" s="9" t="s">
        <v>219</v>
      </c>
      <c r="E23" s="11">
        <v>43965</v>
      </c>
      <c r="F23" s="11">
        <v>44054</v>
      </c>
      <c r="G23" s="11">
        <v>44074</v>
      </c>
      <c r="H23">
        <f t="shared" si="0"/>
        <v>89</v>
      </c>
      <c r="I23">
        <f t="shared" si="2"/>
        <v>20</v>
      </c>
      <c r="J23" s="3">
        <f t="shared" si="1"/>
        <v>109</v>
      </c>
      <c r="K23" t="s">
        <v>375</v>
      </c>
    </row>
    <row r="24" spans="3:11" x14ac:dyDescent="0.2">
      <c r="C24">
        <v>23</v>
      </c>
      <c r="D24" s="9" t="s">
        <v>207</v>
      </c>
      <c r="E24" s="11">
        <v>44099</v>
      </c>
      <c r="F24" s="11">
        <v>44138</v>
      </c>
      <c r="G24" s="11">
        <v>44160</v>
      </c>
      <c r="H24">
        <f t="shared" si="0"/>
        <v>39</v>
      </c>
      <c r="I24">
        <f t="shared" si="2"/>
        <v>22</v>
      </c>
      <c r="J24" s="3">
        <f t="shared" si="1"/>
        <v>61</v>
      </c>
      <c r="K24" t="s">
        <v>375</v>
      </c>
    </row>
    <row r="25" spans="3:11" x14ac:dyDescent="0.2">
      <c r="C25">
        <v>24</v>
      </c>
      <c r="D25" s="9" t="s">
        <v>208</v>
      </c>
      <c r="E25" s="11">
        <v>43984</v>
      </c>
      <c r="F25" s="11">
        <v>44001</v>
      </c>
      <c r="G25" s="11">
        <v>44008</v>
      </c>
      <c r="H25">
        <f t="shared" si="0"/>
        <v>17</v>
      </c>
      <c r="I25">
        <f t="shared" si="2"/>
        <v>7</v>
      </c>
      <c r="J25" s="3">
        <f t="shared" si="1"/>
        <v>24</v>
      </c>
      <c r="K25" t="s">
        <v>375</v>
      </c>
    </row>
    <row r="26" spans="3:11" x14ac:dyDescent="0.2">
      <c r="C26">
        <v>25</v>
      </c>
      <c r="D26" s="9" t="s">
        <v>209</v>
      </c>
      <c r="E26" s="11">
        <v>43901</v>
      </c>
      <c r="F26" s="11">
        <v>43914</v>
      </c>
      <c r="G26" s="11">
        <v>43934</v>
      </c>
      <c r="H26">
        <f t="shared" si="0"/>
        <v>13</v>
      </c>
      <c r="I26">
        <f t="shared" si="2"/>
        <v>20</v>
      </c>
      <c r="J26" s="3">
        <f t="shared" si="1"/>
        <v>33</v>
      </c>
      <c r="K26" t="s">
        <v>375</v>
      </c>
    </row>
    <row r="27" spans="3:11" x14ac:dyDescent="0.2">
      <c r="C27">
        <v>26</v>
      </c>
      <c r="D27" s="9" t="s">
        <v>220</v>
      </c>
      <c r="E27" s="11">
        <v>43993</v>
      </c>
      <c r="F27" s="11">
        <v>44056</v>
      </c>
      <c r="G27" s="11">
        <v>44104</v>
      </c>
      <c r="H27">
        <f t="shared" si="0"/>
        <v>63</v>
      </c>
      <c r="I27">
        <f t="shared" si="2"/>
        <v>48</v>
      </c>
      <c r="J27" s="3">
        <f t="shared" si="1"/>
        <v>111</v>
      </c>
      <c r="K27" t="s">
        <v>375</v>
      </c>
    </row>
    <row r="28" spans="3:11" x14ac:dyDescent="0.2">
      <c r="C28">
        <v>27</v>
      </c>
      <c r="D28" s="9" t="s">
        <v>210</v>
      </c>
      <c r="E28" s="11">
        <v>44004</v>
      </c>
      <c r="F28" s="11">
        <v>44022</v>
      </c>
      <c r="G28" s="11">
        <v>44034</v>
      </c>
      <c r="H28">
        <f t="shared" si="0"/>
        <v>18</v>
      </c>
      <c r="I28">
        <f t="shared" si="2"/>
        <v>12</v>
      </c>
      <c r="J28" s="3">
        <f t="shared" si="1"/>
        <v>30</v>
      </c>
      <c r="K28" t="s">
        <v>375</v>
      </c>
    </row>
    <row r="29" spans="3:11" x14ac:dyDescent="0.2">
      <c r="C29">
        <v>28</v>
      </c>
      <c r="D29" s="9" t="s">
        <v>211</v>
      </c>
      <c r="E29" s="11">
        <v>44064</v>
      </c>
      <c r="F29" s="11">
        <v>44118</v>
      </c>
      <c r="G29" s="11">
        <v>44146</v>
      </c>
      <c r="H29">
        <f t="shared" si="0"/>
        <v>54</v>
      </c>
      <c r="I29">
        <f t="shared" si="2"/>
        <v>28</v>
      </c>
      <c r="J29" s="3">
        <f t="shared" si="1"/>
        <v>82</v>
      </c>
      <c r="K29" t="s">
        <v>375</v>
      </c>
    </row>
    <row r="30" spans="3:11" x14ac:dyDescent="0.2">
      <c r="C30">
        <v>29</v>
      </c>
      <c r="D30" s="9" t="s">
        <v>212</v>
      </c>
      <c r="E30" s="11">
        <v>43969</v>
      </c>
      <c r="F30" s="11">
        <v>43981</v>
      </c>
      <c r="G30" s="11">
        <v>43985</v>
      </c>
      <c r="H30">
        <f t="shared" si="0"/>
        <v>12</v>
      </c>
      <c r="I30">
        <f t="shared" si="2"/>
        <v>4</v>
      </c>
      <c r="J30" s="3">
        <f t="shared" si="1"/>
        <v>16</v>
      </c>
      <c r="K30" t="s">
        <v>375</v>
      </c>
    </row>
    <row r="31" spans="3:11" x14ac:dyDescent="0.2">
      <c r="C31">
        <v>30</v>
      </c>
      <c r="D31" s="9" t="s">
        <v>213</v>
      </c>
      <c r="E31" s="11">
        <v>44025</v>
      </c>
      <c r="F31" s="11">
        <v>44046</v>
      </c>
      <c r="G31" s="11">
        <v>44057</v>
      </c>
      <c r="H31">
        <f t="shared" si="0"/>
        <v>21</v>
      </c>
      <c r="I31">
        <f t="shared" si="2"/>
        <v>11</v>
      </c>
      <c r="J31" s="3">
        <f t="shared" si="1"/>
        <v>32</v>
      </c>
      <c r="K31" t="s">
        <v>375</v>
      </c>
    </row>
    <row r="32" spans="3:11" x14ac:dyDescent="0.2">
      <c r="C32">
        <v>31</v>
      </c>
      <c r="D32" s="9" t="s">
        <v>214</v>
      </c>
      <c r="E32" s="11">
        <v>44040</v>
      </c>
      <c r="F32" s="11">
        <v>44078</v>
      </c>
      <c r="G32" s="11">
        <v>44092</v>
      </c>
      <c r="H32">
        <f t="shared" si="0"/>
        <v>38</v>
      </c>
      <c r="I32">
        <f t="shared" si="2"/>
        <v>14</v>
      </c>
      <c r="J32" s="3">
        <f t="shared" si="1"/>
        <v>52</v>
      </c>
      <c r="K32" t="s">
        <v>375</v>
      </c>
    </row>
    <row r="33" spans="3:11" x14ac:dyDescent="0.2">
      <c r="C33">
        <v>32</v>
      </c>
      <c r="D33" s="9" t="s">
        <v>215</v>
      </c>
      <c r="E33" s="11">
        <v>43902</v>
      </c>
      <c r="F33" s="11">
        <v>43916</v>
      </c>
      <c r="G33" s="11">
        <v>43922</v>
      </c>
      <c r="H33">
        <f t="shared" si="0"/>
        <v>14</v>
      </c>
      <c r="I33">
        <f t="shared" si="2"/>
        <v>6</v>
      </c>
      <c r="J33" s="3">
        <f t="shared" si="1"/>
        <v>20</v>
      </c>
      <c r="K33" t="s">
        <v>375</v>
      </c>
    </row>
    <row r="34" spans="3:11" x14ac:dyDescent="0.2">
      <c r="C34">
        <v>33</v>
      </c>
      <c r="D34" s="9" t="s">
        <v>216</v>
      </c>
      <c r="E34" s="11">
        <v>44054</v>
      </c>
      <c r="F34" s="11">
        <v>44114</v>
      </c>
      <c r="G34" s="11">
        <v>44130</v>
      </c>
      <c r="H34">
        <f t="shared" si="0"/>
        <v>60</v>
      </c>
      <c r="I34">
        <f t="shared" si="2"/>
        <v>16</v>
      </c>
      <c r="J34" s="3">
        <f t="shared" si="1"/>
        <v>76</v>
      </c>
      <c r="K34" t="s">
        <v>375</v>
      </c>
    </row>
    <row r="35" spans="3:11" x14ac:dyDescent="0.2">
      <c r="C35">
        <v>34</v>
      </c>
      <c r="D35" s="9" t="s">
        <v>217</v>
      </c>
      <c r="E35" s="11">
        <v>43990</v>
      </c>
      <c r="F35" s="11">
        <v>44019</v>
      </c>
      <c r="G35" s="11">
        <v>44022</v>
      </c>
      <c r="H35">
        <f t="shared" si="0"/>
        <v>29</v>
      </c>
      <c r="I35">
        <f>G35-F35</f>
        <v>3</v>
      </c>
      <c r="J35" s="3">
        <f t="shared" si="1"/>
        <v>32</v>
      </c>
      <c r="K35" t="s">
        <v>375</v>
      </c>
    </row>
    <row r="36" spans="3:11" x14ac:dyDescent="0.2">
      <c r="C36">
        <v>35</v>
      </c>
      <c r="D36" s="9" t="s">
        <v>218</v>
      </c>
      <c r="E36" s="11">
        <v>44071</v>
      </c>
      <c r="F36" s="11">
        <v>44112</v>
      </c>
      <c r="G36" s="11">
        <v>44139</v>
      </c>
      <c r="H36">
        <f t="shared" si="0"/>
        <v>41</v>
      </c>
      <c r="I36">
        <f t="shared" si="2"/>
        <v>27</v>
      </c>
      <c r="J36" s="3">
        <f t="shared" si="1"/>
        <v>68</v>
      </c>
      <c r="K36" t="s">
        <v>375</v>
      </c>
    </row>
    <row r="37" spans="3:11" x14ac:dyDescent="0.2">
      <c r="C37">
        <v>36</v>
      </c>
      <c r="D37" s="9" t="s">
        <v>221</v>
      </c>
      <c r="E37" s="11">
        <v>44111</v>
      </c>
      <c r="F37" s="11">
        <v>44148</v>
      </c>
      <c r="G37" s="11">
        <v>44167</v>
      </c>
      <c r="H37">
        <f t="shared" si="0"/>
        <v>37</v>
      </c>
      <c r="I37">
        <f t="shared" si="2"/>
        <v>19</v>
      </c>
      <c r="J37" s="3">
        <f t="shared" si="1"/>
        <v>56</v>
      </c>
      <c r="K37" t="s">
        <v>375</v>
      </c>
    </row>
    <row r="38" spans="3:11" x14ac:dyDescent="0.2">
      <c r="C38">
        <v>37</v>
      </c>
      <c r="D38" s="9" t="s">
        <v>222</v>
      </c>
      <c r="E38" s="11">
        <v>43999</v>
      </c>
      <c r="F38" s="11">
        <v>44043</v>
      </c>
      <c r="G38" s="11">
        <v>44049</v>
      </c>
      <c r="H38">
        <f t="shared" si="0"/>
        <v>44</v>
      </c>
      <c r="I38">
        <f t="shared" si="2"/>
        <v>6</v>
      </c>
      <c r="J38" s="3">
        <f t="shared" si="1"/>
        <v>50</v>
      </c>
      <c r="K38" t="s">
        <v>375</v>
      </c>
    </row>
    <row r="39" spans="3:11" x14ac:dyDescent="0.2">
      <c r="C39">
        <v>38</v>
      </c>
      <c r="D39" s="9" t="s">
        <v>223</v>
      </c>
      <c r="E39" s="11">
        <v>43867</v>
      </c>
      <c r="F39" s="11">
        <v>43874</v>
      </c>
      <c r="G39" s="11">
        <v>43886</v>
      </c>
      <c r="H39">
        <f t="shared" si="0"/>
        <v>7</v>
      </c>
      <c r="I39">
        <f>G39-F39</f>
        <v>12</v>
      </c>
      <c r="J39" s="3">
        <f t="shared" si="1"/>
        <v>19</v>
      </c>
      <c r="K39" t="s">
        <v>375</v>
      </c>
    </row>
    <row r="40" spans="3:11" x14ac:dyDescent="0.2">
      <c r="C40">
        <v>39</v>
      </c>
      <c r="D40" s="9" t="s">
        <v>224</v>
      </c>
      <c r="E40" s="11">
        <v>43941</v>
      </c>
      <c r="F40" s="11">
        <v>43955</v>
      </c>
      <c r="G40" s="11">
        <v>43958</v>
      </c>
      <c r="H40">
        <f t="shared" si="0"/>
        <v>14</v>
      </c>
      <c r="I40">
        <f t="shared" si="2"/>
        <v>3</v>
      </c>
      <c r="J40" s="3">
        <f t="shared" si="1"/>
        <v>17</v>
      </c>
      <c r="K40" t="s">
        <v>375</v>
      </c>
    </row>
    <row r="41" spans="3:11" x14ac:dyDescent="0.2">
      <c r="C41">
        <v>40</v>
      </c>
      <c r="D41" s="9" t="s">
        <v>225</v>
      </c>
      <c r="E41" s="11">
        <v>44054</v>
      </c>
      <c r="F41" s="11">
        <v>44088</v>
      </c>
      <c r="G41" s="11">
        <v>44092</v>
      </c>
      <c r="H41">
        <f t="shared" si="0"/>
        <v>34</v>
      </c>
      <c r="I41">
        <f t="shared" si="2"/>
        <v>4</v>
      </c>
      <c r="J41" s="3">
        <f t="shared" si="1"/>
        <v>38</v>
      </c>
      <c r="K41" t="s">
        <v>375</v>
      </c>
    </row>
    <row r="42" spans="3:11" x14ac:dyDescent="0.2">
      <c r="C42">
        <v>41</v>
      </c>
      <c r="D42" s="9" t="s">
        <v>226</v>
      </c>
      <c r="E42" s="11">
        <v>43962</v>
      </c>
      <c r="F42" s="11">
        <v>43978</v>
      </c>
      <c r="G42" s="11">
        <v>43997</v>
      </c>
      <c r="H42">
        <f t="shared" si="0"/>
        <v>16</v>
      </c>
      <c r="I42">
        <f t="shared" si="2"/>
        <v>19</v>
      </c>
      <c r="J42" s="3">
        <f t="shared" si="1"/>
        <v>35</v>
      </c>
      <c r="K42" t="s">
        <v>375</v>
      </c>
    </row>
    <row r="43" spans="3:11" x14ac:dyDescent="0.2">
      <c r="C43">
        <v>42</v>
      </c>
      <c r="D43" s="9" t="s">
        <v>227</v>
      </c>
      <c r="E43" s="11">
        <v>43945</v>
      </c>
      <c r="F43" s="11">
        <v>43958</v>
      </c>
      <c r="G43" s="11">
        <v>43964</v>
      </c>
      <c r="H43">
        <f t="shared" si="0"/>
        <v>13</v>
      </c>
      <c r="I43">
        <f t="shared" si="2"/>
        <v>6</v>
      </c>
      <c r="J43" s="3">
        <f t="shared" si="1"/>
        <v>19</v>
      </c>
      <c r="K43" t="s">
        <v>375</v>
      </c>
    </row>
    <row r="44" spans="3:11" x14ac:dyDescent="0.2">
      <c r="C44">
        <v>43</v>
      </c>
      <c r="D44" s="9" t="s">
        <v>228</v>
      </c>
      <c r="E44" s="11">
        <v>43950</v>
      </c>
      <c r="F44" s="11">
        <v>43992</v>
      </c>
      <c r="G44" s="11">
        <v>44008</v>
      </c>
      <c r="H44">
        <f t="shared" si="0"/>
        <v>42</v>
      </c>
      <c r="I44">
        <f t="shared" si="2"/>
        <v>16</v>
      </c>
      <c r="J44" s="3">
        <f t="shared" si="1"/>
        <v>58</v>
      </c>
      <c r="K44" t="s">
        <v>375</v>
      </c>
    </row>
    <row r="45" spans="3:11" x14ac:dyDescent="0.2">
      <c r="C45">
        <v>44</v>
      </c>
      <c r="D45" s="9" t="s">
        <v>229</v>
      </c>
      <c r="E45" s="11">
        <v>44046</v>
      </c>
      <c r="F45" s="11">
        <v>44071</v>
      </c>
      <c r="G45" s="11">
        <v>44085</v>
      </c>
      <c r="H45">
        <f t="shared" si="0"/>
        <v>25</v>
      </c>
      <c r="I45">
        <f t="shared" si="2"/>
        <v>14</v>
      </c>
      <c r="J45" s="3">
        <f t="shared" si="1"/>
        <v>39</v>
      </c>
      <c r="K45" t="s">
        <v>375</v>
      </c>
    </row>
    <row r="46" spans="3:11" x14ac:dyDescent="0.2">
      <c r="C46">
        <v>45</v>
      </c>
      <c r="D46" s="9" t="s">
        <v>230</v>
      </c>
      <c r="E46" s="11">
        <v>44049</v>
      </c>
      <c r="F46" s="11">
        <v>44064</v>
      </c>
      <c r="G46" s="11">
        <v>44085</v>
      </c>
      <c r="H46">
        <f t="shared" si="0"/>
        <v>15</v>
      </c>
      <c r="I46">
        <f t="shared" si="2"/>
        <v>21</v>
      </c>
      <c r="J46" s="3">
        <f t="shared" si="1"/>
        <v>36</v>
      </c>
      <c r="K46" t="s">
        <v>375</v>
      </c>
    </row>
    <row r="47" spans="3:11" x14ac:dyDescent="0.2">
      <c r="C47">
        <v>46</v>
      </c>
      <c r="D47" s="9" t="s">
        <v>231</v>
      </c>
      <c r="E47" s="11">
        <v>44019</v>
      </c>
      <c r="F47" s="11">
        <v>44057</v>
      </c>
      <c r="G47" s="11">
        <v>44084</v>
      </c>
      <c r="H47">
        <f t="shared" si="0"/>
        <v>38</v>
      </c>
      <c r="I47">
        <f t="shared" si="2"/>
        <v>27</v>
      </c>
      <c r="J47" s="3">
        <f t="shared" si="1"/>
        <v>65</v>
      </c>
      <c r="K47" t="s">
        <v>375</v>
      </c>
    </row>
    <row r="48" spans="3:11" x14ac:dyDescent="0.2">
      <c r="C48">
        <v>47</v>
      </c>
      <c r="D48" s="9" t="s">
        <v>232</v>
      </c>
      <c r="E48" s="11">
        <v>44083</v>
      </c>
      <c r="F48" s="11">
        <v>44119</v>
      </c>
      <c r="G48" s="11">
        <v>44145</v>
      </c>
      <c r="H48">
        <f t="shared" si="0"/>
        <v>36</v>
      </c>
      <c r="I48">
        <f t="shared" si="2"/>
        <v>26</v>
      </c>
      <c r="J48" s="3">
        <f t="shared" si="1"/>
        <v>62</v>
      </c>
      <c r="K48" t="s">
        <v>375</v>
      </c>
    </row>
    <row r="49" spans="2:18" x14ac:dyDescent="0.2">
      <c r="C49">
        <v>48</v>
      </c>
      <c r="D49" s="9" t="s">
        <v>233</v>
      </c>
      <c r="E49" s="11">
        <v>43903</v>
      </c>
      <c r="F49" s="11">
        <v>43924</v>
      </c>
      <c r="G49" s="11">
        <v>43941</v>
      </c>
      <c r="H49">
        <f t="shared" si="0"/>
        <v>21</v>
      </c>
      <c r="I49">
        <f t="shared" si="2"/>
        <v>17</v>
      </c>
      <c r="J49" s="3">
        <f t="shared" si="1"/>
        <v>38</v>
      </c>
      <c r="K49" t="s">
        <v>375</v>
      </c>
    </row>
    <row r="50" spans="2:18" x14ac:dyDescent="0.2">
      <c r="C50">
        <v>49</v>
      </c>
      <c r="D50" s="9" t="s">
        <v>234</v>
      </c>
      <c r="E50" s="11">
        <v>44095</v>
      </c>
      <c r="F50" s="11">
        <v>44126</v>
      </c>
      <c r="G50" s="11">
        <v>44148</v>
      </c>
      <c r="H50">
        <f t="shared" si="0"/>
        <v>31</v>
      </c>
      <c r="I50">
        <f t="shared" si="2"/>
        <v>22</v>
      </c>
      <c r="J50" s="3">
        <f t="shared" si="1"/>
        <v>53</v>
      </c>
      <c r="K50" t="s">
        <v>375</v>
      </c>
    </row>
    <row r="51" spans="2:18" x14ac:dyDescent="0.2">
      <c r="C51">
        <v>50</v>
      </c>
      <c r="D51" s="9" t="s">
        <v>235</v>
      </c>
      <c r="E51" s="11">
        <v>44008</v>
      </c>
      <c r="F51" s="11">
        <v>44041</v>
      </c>
      <c r="G51" s="11">
        <v>44054</v>
      </c>
      <c r="H51">
        <f t="shared" si="0"/>
        <v>33</v>
      </c>
      <c r="I51">
        <f t="shared" si="2"/>
        <v>13</v>
      </c>
      <c r="J51" s="3">
        <f t="shared" si="1"/>
        <v>46</v>
      </c>
      <c r="K51" t="s">
        <v>375</v>
      </c>
    </row>
    <row r="53" spans="2:18" x14ac:dyDescent="0.2">
      <c r="B53" t="s">
        <v>128</v>
      </c>
      <c r="C53">
        <v>1</v>
      </c>
      <c r="D53" s="9" t="s">
        <v>236</v>
      </c>
      <c r="E53" s="11">
        <v>43691</v>
      </c>
      <c r="F53" s="11">
        <v>43817</v>
      </c>
      <c r="G53" s="11">
        <v>43903</v>
      </c>
      <c r="H53">
        <f t="shared" si="0"/>
        <v>126</v>
      </c>
      <c r="I53">
        <f t="shared" si="2"/>
        <v>86</v>
      </c>
      <c r="J53" s="3">
        <f t="shared" ref="J53:J82" si="3">G53-E53</f>
        <v>212</v>
      </c>
      <c r="L53" t="s">
        <v>375</v>
      </c>
      <c r="O53">
        <f>100*9/30</f>
        <v>30</v>
      </c>
      <c r="P53">
        <f>100-O53</f>
        <v>70</v>
      </c>
      <c r="Q53">
        <v>0</v>
      </c>
      <c r="R53">
        <v>0</v>
      </c>
    </row>
    <row r="54" spans="2:18" x14ac:dyDescent="0.2">
      <c r="C54">
        <v>2</v>
      </c>
      <c r="D54" s="9" t="s">
        <v>260</v>
      </c>
      <c r="E54" s="11">
        <v>43913</v>
      </c>
      <c r="F54" s="11">
        <v>44020</v>
      </c>
      <c r="G54" s="11">
        <v>44050</v>
      </c>
      <c r="H54">
        <f t="shared" si="0"/>
        <v>107</v>
      </c>
      <c r="I54">
        <f t="shared" si="2"/>
        <v>30</v>
      </c>
      <c r="J54" s="3">
        <f t="shared" si="3"/>
        <v>137</v>
      </c>
      <c r="K54" t="s">
        <v>375</v>
      </c>
    </row>
    <row r="55" spans="2:18" x14ac:dyDescent="0.2">
      <c r="C55">
        <v>3</v>
      </c>
      <c r="D55" s="9" t="s">
        <v>261</v>
      </c>
      <c r="E55" s="11">
        <v>43693</v>
      </c>
      <c r="F55" s="11">
        <v>43769</v>
      </c>
      <c r="G55" s="11">
        <v>43832</v>
      </c>
      <c r="H55">
        <f t="shared" si="0"/>
        <v>76</v>
      </c>
      <c r="I55">
        <f t="shared" si="2"/>
        <v>63</v>
      </c>
      <c r="J55" s="3">
        <f t="shared" si="3"/>
        <v>139</v>
      </c>
      <c r="L55" t="s">
        <v>375</v>
      </c>
    </row>
    <row r="56" spans="2:18" x14ac:dyDescent="0.2">
      <c r="C56">
        <v>4</v>
      </c>
      <c r="D56" s="9" t="s">
        <v>237</v>
      </c>
      <c r="E56" s="11">
        <v>43721</v>
      </c>
      <c r="F56" s="11">
        <v>43815</v>
      </c>
      <c r="G56" s="11">
        <v>43861</v>
      </c>
      <c r="H56">
        <f t="shared" si="0"/>
        <v>94</v>
      </c>
      <c r="I56">
        <f t="shared" si="2"/>
        <v>46</v>
      </c>
      <c r="J56" s="3">
        <f t="shared" si="3"/>
        <v>140</v>
      </c>
      <c r="L56" t="s">
        <v>375</v>
      </c>
    </row>
    <row r="57" spans="2:18" x14ac:dyDescent="0.2">
      <c r="C57">
        <v>5</v>
      </c>
      <c r="D57" s="9" t="s">
        <v>262</v>
      </c>
      <c r="E57" s="11">
        <v>43941</v>
      </c>
      <c r="F57" s="11">
        <v>44029</v>
      </c>
      <c r="G57" s="11">
        <v>44057</v>
      </c>
      <c r="H57">
        <f t="shared" si="0"/>
        <v>88</v>
      </c>
      <c r="I57">
        <f t="shared" si="2"/>
        <v>28</v>
      </c>
      <c r="J57" s="3">
        <f t="shared" si="3"/>
        <v>116</v>
      </c>
      <c r="K57" t="s">
        <v>375</v>
      </c>
    </row>
    <row r="58" spans="2:18" x14ac:dyDescent="0.2">
      <c r="C58">
        <v>6</v>
      </c>
      <c r="D58" s="9" t="s">
        <v>263</v>
      </c>
      <c r="E58" s="11">
        <v>43768</v>
      </c>
      <c r="F58" s="11">
        <v>43979</v>
      </c>
      <c r="G58" s="11">
        <v>44043</v>
      </c>
      <c r="H58">
        <f t="shared" si="0"/>
        <v>211</v>
      </c>
      <c r="I58">
        <f t="shared" si="2"/>
        <v>64</v>
      </c>
      <c r="J58" s="3">
        <f t="shared" si="3"/>
        <v>275</v>
      </c>
      <c r="L58" t="s">
        <v>375</v>
      </c>
    </row>
    <row r="59" spans="2:18" x14ac:dyDescent="0.2">
      <c r="C59">
        <v>7</v>
      </c>
      <c r="D59" s="9" t="s">
        <v>238</v>
      </c>
      <c r="E59" s="11">
        <v>43882</v>
      </c>
      <c r="F59" s="11">
        <v>44069</v>
      </c>
      <c r="G59" s="11">
        <v>44143</v>
      </c>
      <c r="H59">
        <f t="shared" si="0"/>
        <v>187</v>
      </c>
      <c r="I59">
        <f t="shared" si="2"/>
        <v>74</v>
      </c>
      <c r="J59" s="3">
        <f t="shared" si="3"/>
        <v>261</v>
      </c>
      <c r="K59" t="s">
        <v>375</v>
      </c>
    </row>
    <row r="60" spans="2:18" x14ac:dyDescent="0.2">
      <c r="C60">
        <v>8</v>
      </c>
      <c r="D60" s="9" t="s">
        <v>239</v>
      </c>
      <c r="E60" s="11">
        <v>43766</v>
      </c>
      <c r="F60" s="11">
        <v>43943</v>
      </c>
      <c r="G60" s="11">
        <v>43978</v>
      </c>
      <c r="H60">
        <f t="shared" si="0"/>
        <v>177</v>
      </c>
      <c r="I60">
        <f t="shared" si="2"/>
        <v>35</v>
      </c>
      <c r="J60" s="3">
        <f t="shared" si="3"/>
        <v>212</v>
      </c>
      <c r="L60" t="s">
        <v>375</v>
      </c>
    </row>
    <row r="61" spans="2:18" x14ac:dyDescent="0.2">
      <c r="C61">
        <v>9</v>
      </c>
      <c r="D61" s="9" t="s">
        <v>240</v>
      </c>
      <c r="E61" s="11">
        <v>43727</v>
      </c>
      <c r="F61" s="11">
        <v>43821</v>
      </c>
      <c r="G61" s="11">
        <v>43901</v>
      </c>
      <c r="H61">
        <f t="shared" si="0"/>
        <v>94</v>
      </c>
      <c r="I61">
        <f t="shared" si="2"/>
        <v>80</v>
      </c>
      <c r="J61" s="3">
        <f t="shared" si="3"/>
        <v>174</v>
      </c>
      <c r="L61" t="s">
        <v>375</v>
      </c>
    </row>
    <row r="62" spans="2:18" x14ac:dyDescent="0.2">
      <c r="C62">
        <v>10</v>
      </c>
      <c r="D62" s="9" t="s">
        <v>241</v>
      </c>
      <c r="E62" s="11">
        <v>43653</v>
      </c>
      <c r="F62" s="11">
        <v>43753</v>
      </c>
      <c r="G62" s="11">
        <v>43819</v>
      </c>
      <c r="H62">
        <f t="shared" si="0"/>
        <v>100</v>
      </c>
      <c r="I62">
        <f t="shared" si="2"/>
        <v>66</v>
      </c>
      <c r="J62" s="3">
        <f t="shared" si="3"/>
        <v>166</v>
      </c>
      <c r="L62" t="s">
        <v>375</v>
      </c>
    </row>
    <row r="63" spans="2:18" x14ac:dyDescent="0.2">
      <c r="C63">
        <v>11</v>
      </c>
      <c r="D63" s="9" t="s">
        <v>242</v>
      </c>
      <c r="E63" s="11">
        <v>43752</v>
      </c>
      <c r="F63" s="11">
        <v>43822</v>
      </c>
      <c r="G63" s="11">
        <v>43873</v>
      </c>
      <c r="H63">
        <f t="shared" si="0"/>
        <v>70</v>
      </c>
      <c r="I63">
        <f t="shared" si="2"/>
        <v>51</v>
      </c>
      <c r="J63" s="3">
        <f t="shared" si="3"/>
        <v>121</v>
      </c>
      <c r="L63" t="s">
        <v>375</v>
      </c>
    </row>
    <row r="64" spans="2:18" x14ac:dyDescent="0.2">
      <c r="C64">
        <v>12</v>
      </c>
      <c r="D64" s="9" t="s">
        <v>243</v>
      </c>
      <c r="E64" s="11">
        <v>43898</v>
      </c>
      <c r="F64" s="11">
        <v>44007</v>
      </c>
      <c r="G64" s="11">
        <v>44082</v>
      </c>
      <c r="H64">
        <f t="shared" si="0"/>
        <v>109</v>
      </c>
      <c r="I64">
        <f t="shared" si="2"/>
        <v>75</v>
      </c>
      <c r="J64" s="3">
        <f t="shared" si="3"/>
        <v>184</v>
      </c>
      <c r="K64" t="s">
        <v>375</v>
      </c>
    </row>
    <row r="65" spans="3:12" x14ac:dyDescent="0.2">
      <c r="C65">
        <v>13</v>
      </c>
      <c r="D65" s="9" t="s">
        <v>244</v>
      </c>
      <c r="E65" s="11">
        <v>43974</v>
      </c>
      <c r="F65" s="11">
        <v>44036</v>
      </c>
      <c r="G65" s="11">
        <v>44070</v>
      </c>
      <c r="H65">
        <f t="shared" si="0"/>
        <v>62</v>
      </c>
      <c r="I65">
        <f t="shared" si="2"/>
        <v>34</v>
      </c>
      <c r="J65" s="3">
        <f t="shared" si="3"/>
        <v>96</v>
      </c>
      <c r="K65" t="s">
        <v>375</v>
      </c>
    </row>
    <row r="66" spans="3:12" x14ac:dyDescent="0.2">
      <c r="C66">
        <v>14</v>
      </c>
      <c r="D66" s="9" t="s">
        <v>245</v>
      </c>
      <c r="E66" s="11">
        <v>43802</v>
      </c>
      <c r="F66" s="11">
        <v>43906</v>
      </c>
      <c r="G66" s="11">
        <v>43962</v>
      </c>
      <c r="H66">
        <f t="shared" si="0"/>
        <v>104</v>
      </c>
      <c r="I66">
        <f t="shared" si="2"/>
        <v>56</v>
      </c>
      <c r="J66" s="3">
        <f t="shared" si="3"/>
        <v>160</v>
      </c>
      <c r="L66" t="s">
        <v>375</v>
      </c>
    </row>
    <row r="67" spans="3:12" x14ac:dyDescent="0.2">
      <c r="C67">
        <v>15</v>
      </c>
      <c r="D67" s="9" t="s">
        <v>246</v>
      </c>
      <c r="E67" s="11">
        <v>43948</v>
      </c>
      <c r="F67" s="11">
        <v>44120</v>
      </c>
      <c r="G67" s="11">
        <v>44158</v>
      </c>
      <c r="H67">
        <f t="shared" si="0"/>
        <v>172</v>
      </c>
      <c r="I67">
        <f t="shared" si="2"/>
        <v>38</v>
      </c>
      <c r="J67" s="3">
        <f t="shared" si="3"/>
        <v>210</v>
      </c>
      <c r="K67" t="s">
        <v>375</v>
      </c>
    </row>
    <row r="68" spans="3:12" x14ac:dyDescent="0.2">
      <c r="C68">
        <v>16</v>
      </c>
      <c r="D68" s="9" t="s">
        <v>264</v>
      </c>
      <c r="E68" s="11">
        <v>43664</v>
      </c>
      <c r="F68" s="11">
        <v>43770</v>
      </c>
      <c r="G68" s="11">
        <v>43836</v>
      </c>
      <c r="H68">
        <f t="shared" ref="H68:I82" si="4">F68-E68</f>
        <v>106</v>
      </c>
      <c r="I68">
        <f t="shared" si="2"/>
        <v>66</v>
      </c>
      <c r="J68" s="3">
        <f t="shared" si="3"/>
        <v>172</v>
      </c>
      <c r="L68" t="s">
        <v>375</v>
      </c>
    </row>
    <row r="69" spans="3:12" x14ac:dyDescent="0.2">
      <c r="C69">
        <v>17</v>
      </c>
      <c r="D69" s="9" t="s">
        <v>247</v>
      </c>
      <c r="E69" s="11">
        <v>43976</v>
      </c>
      <c r="F69" s="11">
        <v>44021</v>
      </c>
      <c r="G69" s="11">
        <v>44054</v>
      </c>
      <c r="H69">
        <f t="shared" si="4"/>
        <v>45</v>
      </c>
      <c r="I69">
        <f t="shared" si="4"/>
        <v>33</v>
      </c>
      <c r="J69" s="3">
        <f t="shared" si="3"/>
        <v>78</v>
      </c>
      <c r="K69" t="s">
        <v>375</v>
      </c>
    </row>
    <row r="70" spans="3:12" x14ac:dyDescent="0.2">
      <c r="C70">
        <v>18</v>
      </c>
      <c r="D70" s="9" t="s">
        <v>248</v>
      </c>
      <c r="E70" s="11">
        <v>43750</v>
      </c>
      <c r="F70" s="11">
        <v>43940</v>
      </c>
      <c r="G70" s="11">
        <v>44074</v>
      </c>
      <c r="H70">
        <f t="shared" si="4"/>
        <v>190</v>
      </c>
      <c r="I70">
        <f t="shared" si="4"/>
        <v>134</v>
      </c>
      <c r="J70" s="3">
        <f t="shared" si="3"/>
        <v>324</v>
      </c>
      <c r="L70" t="s">
        <v>375</v>
      </c>
    </row>
    <row r="71" spans="3:12" x14ac:dyDescent="0.2">
      <c r="C71">
        <v>19</v>
      </c>
      <c r="D71" s="9" t="s">
        <v>265</v>
      </c>
      <c r="E71" s="11">
        <v>43867</v>
      </c>
      <c r="F71" s="11">
        <v>43957</v>
      </c>
      <c r="G71" s="11">
        <v>43983</v>
      </c>
      <c r="H71">
        <f t="shared" si="4"/>
        <v>90</v>
      </c>
      <c r="I71">
        <f t="shared" si="4"/>
        <v>26</v>
      </c>
      <c r="J71" s="3">
        <f t="shared" si="3"/>
        <v>116</v>
      </c>
      <c r="K71" t="s">
        <v>375</v>
      </c>
    </row>
    <row r="72" spans="3:12" x14ac:dyDescent="0.2">
      <c r="C72">
        <v>20</v>
      </c>
      <c r="D72" s="9" t="s">
        <v>249</v>
      </c>
      <c r="E72" s="11">
        <v>43794</v>
      </c>
      <c r="F72" s="11">
        <v>44027</v>
      </c>
      <c r="G72" s="11">
        <v>44082</v>
      </c>
      <c r="H72">
        <f t="shared" si="4"/>
        <v>233</v>
      </c>
      <c r="I72">
        <f t="shared" si="4"/>
        <v>55</v>
      </c>
      <c r="J72" s="3">
        <f t="shared" si="3"/>
        <v>288</v>
      </c>
      <c r="L72" t="s">
        <v>375</v>
      </c>
    </row>
    <row r="73" spans="3:12" x14ac:dyDescent="0.2">
      <c r="C73">
        <v>21</v>
      </c>
      <c r="D73" s="9" t="s">
        <v>250</v>
      </c>
      <c r="E73" s="11">
        <v>43494</v>
      </c>
      <c r="F73" s="11">
        <v>43761</v>
      </c>
      <c r="G73" s="11">
        <v>43910</v>
      </c>
      <c r="H73">
        <f t="shared" si="4"/>
        <v>267</v>
      </c>
      <c r="I73">
        <f t="shared" si="4"/>
        <v>149</v>
      </c>
      <c r="J73" s="3">
        <f t="shared" si="3"/>
        <v>416</v>
      </c>
      <c r="L73" t="s">
        <v>375</v>
      </c>
    </row>
    <row r="74" spans="3:12" x14ac:dyDescent="0.2">
      <c r="C74">
        <v>22</v>
      </c>
      <c r="D74" s="9" t="s">
        <v>251</v>
      </c>
      <c r="E74" s="11">
        <v>43779</v>
      </c>
      <c r="F74" s="11">
        <v>44015</v>
      </c>
      <c r="G74" s="11">
        <v>44072</v>
      </c>
      <c r="H74">
        <f t="shared" si="4"/>
        <v>236</v>
      </c>
      <c r="I74">
        <f t="shared" si="4"/>
        <v>57</v>
      </c>
      <c r="J74" s="3">
        <f t="shared" si="3"/>
        <v>293</v>
      </c>
      <c r="L74" t="s">
        <v>375</v>
      </c>
    </row>
    <row r="75" spans="3:12" x14ac:dyDescent="0.2">
      <c r="C75">
        <v>23</v>
      </c>
      <c r="D75" s="9" t="s">
        <v>252</v>
      </c>
      <c r="E75" s="11">
        <v>43810</v>
      </c>
      <c r="F75" s="11">
        <v>43897</v>
      </c>
      <c r="G75" s="11">
        <v>43950</v>
      </c>
      <c r="H75">
        <f t="shared" si="4"/>
        <v>87</v>
      </c>
      <c r="I75">
        <f t="shared" si="4"/>
        <v>53</v>
      </c>
      <c r="J75" s="3">
        <f t="shared" si="3"/>
        <v>140</v>
      </c>
      <c r="L75" t="s">
        <v>375</v>
      </c>
    </row>
    <row r="76" spans="3:12" x14ac:dyDescent="0.2">
      <c r="C76">
        <v>24</v>
      </c>
      <c r="D76" s="9" t="s">
        <v>253</v>
      </c>
      <c r="E76" s="11">
        <v>43490</v>
      </c>
      <c r="F76" s="11">
        <v>43761</v>
      </c>
      <c r="G76" s="11">
        <v>43910</v>
      </c>
      <c r="H76">
        <f t="shared" si="4"/>
        <v>271</v>
      </c>
      <c r="I76">
        <f t="shared" si="4"/>
        <v>149</v>
      </c>
      <c r="J76" s="3">
        <f t="shared" si="3"/>
        <v>420</v>
      </c>
      <c r="L76" t="s">
        <v>375</v>
      </c>
    </row>
    <row r="77" spans="3:12" x14ac:dyDescent="0.2">
      <c r="C77">
        <v>25</v>
      </c>
      <c r="D77" s="9" t="s">
        <v>254</v>
      </c>
      <c r="E77" s="11">
        <v>43668</v>
      </c>
      <c r="F77" s="11">
        <v>43803</v>
      </c>
      <c r="G77" s="11">
        <v>43907</v>
      </c>
      <c r="H77">
        <f t="shared" si="4"/>
        <v>135</v>
      </c>
      <c r="I77">
        <f t="shared" si="4"/>
        <v>104</v>
      </c>
      <c r="J77" s="3">
        <f t="shared" si="3"/>
        <v>239</v>
      </c>
      <c r="L77" t="s">
        <v>375</v>
      </c>
    </row>
    <row r="78" spans="3:12" x14ac:dyDescent="0.2">
      <c r="C78">
        <v>26</v>
      </c>
      <c r="D78" s="9" t="s">
        <v>255</v>
      </c>
      <c r="E78" s="11">
        <v>43992</v>
      </c>
      <c r="F78" s="11">
        <v>44022</v>
      </c>
      <c r="G78" s="11">
        <v>44138</v>
      </c>
      <c r="H78">
        <f t="shared" si="4"/>
        <v>30</v>
      </c>
      <c r="I78">
        <f t="shared" si="4"/>
        <v>116</v>
      </c>
      <c r="J78" s="3">
        <f t="shared" si="3"/>
        <v>146</v>
      </c>
      <c r="K78" t="s">
        <v>375</v>
      </c>
    </row>
    <row r="79" spans="3:12" x14ac:dyDescent="0.2">
      <c r="C79">
        <v>27</v>
      </c>
      <c r="D79" s="9" t="s">
        <v>256</v>
      </c>
      <c r="E79" s="11">
        <v>43502</v>
      </c>
      <c r="F79" s="11">
        <v>43762</v>
      </c>
      <c r="G79" s="11">
        <v>43910</v>
      </c>
      <c r="H79">
        <f t="shared" si="4"/>
        <v>260</v>
      </c>
      <c r="I79">
        <f t="shared" si="4"/>
        <v>148</v>
      </c>
      <c r="J79" s="3">
        <f t="shared" si="3"/>
        <v>408</v>
      </c>
      <c r="L79" t="s">
        <v>375</v>
      </c>
    </row>
    <row r="80" spans="3:12" x14ac:dyDescent="0.2">
      <c r="C80">
        <v>28</v>
      </c>
      <c r="D80" s="9" t="s">
        <v>257</v>
      </c>
      <c r="E80" s="11">
        <v>43777</v>
      </c>
      <c r="F80" s="11">
        <v>43920</v>
      </c>
      <c r="G80" s="11">
        <v>44042</v>
      </c>
      <c r="H80">
        <f t="shared" si="4"/>
        <v>143</v>
      </c>
      <c r="I80">
        <f t="shared" si="4"/>
        <v>122</v>
      </c>
      <c r="J80" s="3">
        <f t="shared" si="3"/>
        <v>265</v>
      </c>
      <c r="L80" t="s">
        <v>375</v>
      </c>
    </row>
    <row r="81" spans="1:12" x14ac:dyDescent="0.2">
      <c r="C81">
        <v>29</v>
      </c>
      <c r="D81" s="9" t="s">
        <v>258</v>
      </c>
      <c r="E81" s="11">
        <v>43668</v>
      </c>
      <c r="F81" s="11">
        <v>43822</v>
      </c>
      <c r="G81" s="11">
        <v>43865</v>
      </c>
      <c r="H81">
        <f t="shared" si="4"/>
        <v>154</v>
      </c>
      <c r="I81">
        <f t="shared" si="4"/>
        <v>43</v>
      </c>
      <c r="J81" s="3">
        <f t="shared" si="3"/>
        <v>197</v>
      </c>
      <c r="L81" t="s">
        <v>375</v>
      </c>
    </row>
    <row r="82" spans="1:12" x14ac:dyDescent="0.2">
      <c r="C82">
        <v>30</v>
      </c>
      <c r="D82" s="9" t="s">
        <v>259</v>
      </c>
      <c r="E82" s="11">
        <v>43668</v>
      </c>
      <c r="F82" s="11">
        <v>43815</v>
      </c>
      <c r="G82" s="11">
        <v>43865</v>
      </c>
      <c r="H82">
        <f t="shared" si="4"/>
        <v>147</v>
      </c>
      <c r="I82">
        <f t="shared" si="4"/>
        <v>50</v>
      </c>
      <c r="J82" s="3">
        <f t="shared" si="3"/>
        <v>197</v>
      </c>
      <c r="L82" t="s">
        <v>375</v>
      </c>
    </row>
    <row r="84" spans="1:12" x14ac:dyDescent="0.2">
      <c r="A84">
        <v>2018</v>
      </c>
      <c r="B84" t="s">
        <v>386</v>
      </c>
      <c r="C84">
        <v>1</v>
      </c>
      <c r="D84" s="9" t="s">
        <v>395</v>
      </c>
      <c r="E84" s="11">
        <v>43082</v>
      </c>
      <c r="G84" s="11">
        <v>43168</v>
      </c>
      <c r="J84">
        <f>G84-E84</f>
        <v>86</v>
      </c>
    </row>
    <row r="85" spans="1:12" x14ac:dyDescent="0.2">
      <c r="C85">
        <v>2</v>
      </c>
      <c r="D85" s="9" t="s">
        <v>396</v>
      </c>
      <c r="E85" s="11">
        <v>43116</v>
      </c>
      <c r="G85" s="11">
        <v>43244</v>
      </c>
      <c r="J85">
        <f>G85-E85</f>
        <v>128</v>
      </c>
    </row>
    <row r="86" spans="1:12" x14ac:dyDescent="0.2">
      <c r="C86">
        <v>3</v>
      </c>
      <c r="D86" s="9" t="s">
        <v>397</v>
      </c>
      <c r="E86" s="11">
        <v>42709</v>
      </c>
      <c r="G86" s="11">
        <v>43059</v>
      </c>
      <c r="J86">
        <f>G86-E86</f>
        <v>350</v>
      </c>
    </row>
    <row r="87" spans="1:12" x14ac:dyDescent="0.2">
      <c r="C87">
        <v>4</v>
      </c>
      <c r="D87" s="9" t="s">
        <v>398</v>
      </c>
      <c r="E87" s="11">
        <v>42844</v>
      </c>
      <c r="G87" s="11">
        <v>43185</v>
      </c>
      <c r="J87">
        <f>G87-E87</f>
        <v>341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13E4-6FC7-864A-B41A-2F9368DB92AB}">
  <dimension ref="A1:D85"/>
  <sheetViews>
    <sheetView tabSelected="1" topLeftCell="A62" workbookViewId="0">
      <selection activeCell="F84" sqref="F84"/>
    </sheetView>
  </sheetViews>
  <sheetFormatPr baseColWidth="10" defaultRowHeight="16" x14ac:dyDescent="0.2"/>
  <cols>
    <col min="4" max="4" width="15" bestFit="1" customWidth="1"/>
  </cols>
  <sheetData>
    <row r="1" spans="1:4" ht="17" x14ac:dyDescent="0.2">
      <c r="A1" s="2" t="s">
        <v>383</v>
      </c>
      <c r="B1" s="2" t="s">
        <v>384</v>
      </c>
      <c r="C1" s="2" t="s">
        <v>385</v>
      </c>
      <c r="D1" s="2" t="s">
        <v>267</v>
      </c>
    </row>
    <row r="2" spans="1:4" x14ac:dyDescent="0.2">
      <c r="A2">
        <v>12</v>
      </c>
      <c r="B2">
        <v>13</v>
      </c>
      <c r="C2">
        <v>25</v>
      </c>
      <c r="D2" t="s">
        <v>180</v>
      </c>
    </row>
    <row r="3" spans="1:4" x14ac:dyDescent="0.2">
      <c r="A3">
        <v>49</v>
      </c>
      <c r="B3">
        <v>60</v>
      </c>
      <c r="C3">
        <v>109</v>
      </c>
      <c r="D3" t="s">
        <v>180</v>
      </c>
    </row>
    <row r="4" spans="1:4" x14ac:dyDescent="0.2">
      <c r="A4">
        <v>29</v>
      </c>
      <c r="B4">
        <v>24</v>
      </c>
      <c r="C4">
        <v>53</v>
      </c>
      <c r="D4" t="s">
        <v>180</v>
      </c>
    </row>
    <row r="5" spans="1:4" x14ac:dyDescent="0.2">
      <c r="A5">
        <v>20</v>
      </c>
      <c r="B5">
        <v>14</v>
      </c>
      <c r="C5">
        <v>34</v>
      </c>
      <c r="D5" t="s">
        <v>180</v>
      </c>
    </row>
    <row r="6" spans="1:4" x14ac:dyDescent="0.2">
      <c r="A6">
        <v>5</v>
      </c>
      <c r="B6">
        <v>2</v>
      </c>
      <c r="C6">
        <v>7</v>
      </c>
      <c r="D6" t="s">
        <v>180</v>
      </c>
    </row>
    <row r="7" spans="1:4" x14ac:dyDescent="0.2">
      <c r="A7">
        <v>50</v>
      </c>
      <c r="B7">
        <v>44</v>
      </c>
      <c r="C7">
        <v>94</v>
      </c>
      <c r="D7" t="s">
        <v>180</v>
      </c>
    </row>
    <row r="8" spans="1:4" x14ac:dyDescent="0.2">
      <c r="A8">
        <v>34</v>
      </c>
      <c r="B8">
        <v>5</v>
      </c>
      <c r="C8">
        <v>39</v>
      </c>
      <c r="D8" t="s">
        <v>180</v>
      </c>
    </row>
    <row r="9" spans="1:4" x14ac:dyDescent="0.2">
      <c r="A9">
        <v>34</v>
      </c>
      <c r="B9">
        <v>25</v>
      </c>
      <c r="C9">
        <v>59</v>
      </c>
      <c r="D9" t="s">
        <v>180</v>
      </c>
    </row>
    <row r="10" spans="1:4" x14ac:dyDescent="0.2">
      <c r="A10">
        <v>39</v>
      </c>
      <c r="B10">
        <v>62</v>
      </c>
      <c r="C10">
        <v>101</v>
      </c>
      <c r="D10" t="s">
        <v>180</v>
      </c>
    </row>
    <row r="11" spans="1:4" x14ac:dyDescent="0.2">
      <c r="A11">
        <v>8</v>
      </c>
      <c r="B11">
        <v>6</v>
      </c>
      <c r="C11">
        <v>14</v>
      </c>
      <c r="D11" t="s">
        <v>180</v>
      </c>
    </row>
    <row r="12" spans="1:4" x14ac:dyDescent="0.2">
      <c r="A12">
        <v>15</v>
      </c>
      <c r="B12">
        <v>5</v>
      </c>
      <c r="C12">
        <v>20</v>
      </c>
      <c r="D12" t="s">
        <v>180</v>
      </c>
    </row>
    <row r="13" spans="1:4" x14ac:dyDescent="0.2">
      <c r="A13">
        <v>19</v>
      </c>
      <c r="B13">
        <v>13</v>
      </c>
      <c r="C13">
        <v>32</v>
      </c>
      <c r="D13" t="s">
        <v>180</v>
      </c>
    </row>
    <row r="14" spans="1:4" x14ac:dyDescent="0.2">
      <c r="A14">
        <v>54</v>
      </c>
      <c r="B14">
        <v>34</v>
      </c>
      <c r="C14">
        <v>88</v>
      </c>
      <c r="D14" t="s">
        <v>180</v>
      </c>
    </row>
    <row r="15" spans="1:4" x14ac:dyDescent="0.2">
      <c r="A15">
        <v>15</v>
      </c>
      <c r="B15">
        <v>6</v>
      </c>
      <c r="C15">
        <v>21</v>
      </c>
      <c r="D15" t="s">
        <v>180</v>
      </c>
    </row>
    <row r="16" spans="1:4" x14ac:dyDescent="0.2">
      <c r="A16">
        <v>22</v>
      </c>
      <c r="B16">
        <v>0</v>
      </c>
      <c r="C16">
        <v>22</v>
      </c>
      <c r="D16" t="s">
        <v>180</v>
      </c>
    </row>
    <row r="17" spans="1:4" x14ac:dyDescent="0.2">
      <c r="A17">
        <v>69</v>
      </c>
      <c r="B17">
        <v>37</v>
      </c>
      <c r="C17">
        <v>106</v>
      </c>
      <c r="D17" t="s">
        <v>180</v>
      </c>
    </row>
    <row r="18" spans="1:4" x14ac:dyDescent="0.2">
      <c r="A18">
        <v>44</v>
      </c>
      <c r="B18">
        <v>25</v>
      </c>
      <c r="C18">
        <v>69</v>
      </c>
      <c r="D18" t="s">
        <v>180</v>
      </c>
    </row>
    <row r="19" spans="1:4" x14ac:dyDescent="0.2">
      <c r="A19">
        <v>46</v>
      </c>
      <c r="B19">
        <v>17</v>
      </c>
      <c r="C19">
        <v>63</v>
      </c>
      <c r="D19" t="s">
        <v>180</v>
      </c>
    </row>
    <row r="20" spans="1:4" x14ac:dyDescent="0.2">
      <c r="A20">
        <v>48</v>
      </c>
      <c r="B20">
        <v>18</v>
      </c>
      <c r="C20">
        <v>66</v>
      </c>
      <c r="D20" t="s">
        <v>180</v>
      </c>
    </row>
    <row r="21" spans="1:4" x14ac:dyDescent="0.2">
      <c r="A21">
        <v>17</v>
      </c>
      <c r="B21">
        <v>9</v>
      </c>
      <c r="C21">
        <v>26</v>
      </c>
      <c r="D21" t="s">
        <v>180</v>
      </c>
    </row>
    <row r="22" spans="1:4" x14ac:dyDescent="0.2">
      <c r="A22">
        <v>38</v>
      </c>
      <c r="B22">
        <v>16</v>
      </c>
      <c r="C22">
        <v>54</v>
      </c>
      <c r="D22" t="s">
        <v>180</v>
      </c>
    </row>
    <row r="23" spans="1:4" x14ac:dyDescent="0.2">
      <c r="A23">
        <v>89</v>
      </c>
      <c r="B23">
        <v>20</v>
      </c>
      <c r="C23">
        <v>109</v>
      </c>
      <c r="D23" t="s">
        <v>180</v>
      </c>
    </row>
    <row r="24" spans="1:4" x14ac:dyDescent="0.2">
      <c r="A24">
        <v>39</v>
      </c>
      <c r="B24">
        <v>22</v>
      </c>
      <c r="C24">
        <v>61</v>
      </c>
      <c r="D24" t="s">
        <v>180</v>
      </c>
    </row>
    <row r="25" spans="1:4" x14ac:dyDescent="0.2">
      <c r="A25">
        <v>17</v>
      </c>
      <c r="B25">
        <v>7</v>
      </c>
      <c r="C25">
        <v>24</v>
      </c>
      <c r="D25" t="s">
        <v>180</v>
      </c>
    </row>
    <row r="26" spans="1:4" x14ac:dyDescent="0.2">
      <c r="A26">
        <v>13</v>
      </c>
      <c r="B26">
        <v>20</v>
      </c>
      <c r="C26">
        <v>33</v>
      </c>
      <c r="D26" t="s">
        <v>180</v>
      </c>
    </row>
    <row r="27" spans="1:4" x14ac:dyDescent="0.2">
      <c r="A27">
        <v>63</v>
      </c>
      <c r="B27">
        <v>48</v>
      </c>
      <c r="C27">
        <v>111</v>
      </c>
      <c r="D27" t="s">
        <v>180</v>
      </c>
    </row>
    <row r="28" spans="1:4" x14ac:dyDescent="0.2">
      <c r="A28">
        <v>18</v>
      </c>
      <c r="B28">
        <v>12</v>
      </c>
      <c r="C28">
        <v>30</v>
      </c>
      <c r="D28" t="s">
        <v>180</v>
      </c>
    </row>
    <row r="29" spans="1:4" x14ac:dyDescent="0.2">
      <c r="A29">
        <v>54</v>
      </c>
      <c r="B29">
        <v>28</v>
      </c>
      <c r="C29">
        <v>82</v>
      </c>
      <c r="D29" t="s">
        <v>180</v>
      </c>
    </row>
    <row r="30" spans="1:4" x14ac:dyDescent="0.2">
      <c r="A30">
        <v>12</v>
      </c>
      <c r="B30">
        <v>4</v>
      </c>
      <c r="C30">
        <v>16</v>
      </c>
      <c r="D30" t="s">
        <v>180</v>
      </c>
    </row>
    <row r="31" spans="1:4" x14ac:dyDescent="0.2">
      <c r="A31">
        <v>21</v>
      </c>
      <c r="B31">
        <v>11</v>
      </c>
      <c r="C31">
        <v>32</v>
      </c>
      <c r="D31" t="s">
        <v>180</v>
      </c>
    </row>
    <row r="32" spans="1:4" x14ac:dyDescent="0.2">
      <c r="A32">
        <v>38</v>
      </c>
      <c r="B32">
        <v>14</v>
      </c>
      <c r="C32">
        <v>52</v>
      </c>
      <c r="D32" t="s">
        <v>180</v>
      </c>
    </row>
    <row r="33" spans="1:4" x14ac:dyDescent="0.2">
      <c r="A33">
        <v>14</v>
      </c>
      <c r="B33">
        <v>6</v>
      </c>
      <c r="C33">
        <v>20</v>
      </c>
      <c r="D33" t="s">
        <v>180</v>
      </c>
    </row>
    <row r="34" spans="1:4" x14ac:dyDescent="0.2">
      <c r="A34">
        <v>60</v>
      </c>
      <c r="B34">
        <v>16</v>
      </c>
      <c r="C34">
        <v>76</v>
      </c>
      <c r="D34" t="s">
        <v>180</v>
      </c>
    </row>
    <row r="35" spans="1:4" x14ac:dyDescent="0.2">
      <c r="A35">
        <v>29</v>
      </c>
      <c r="B35">
        <v>3</v>
      </c>
      <c r="C35">
        <v>32</v>
      </c>
      <c r="D35" t="s">
        <v>180</v>
      </c>
    </row>
    <row r="36" spans="1:4" x14ac:dyDescent="0.2">
      <c r="A36">
        <v>41</v>
      </c>
      <c r="B36">
        <v>27</v>
      </c>
      <c r="C36">
        <v>68</v>
      </c>
      <c r="D36" t="s">
        <v>180</v>
      </c>
    </row>
    <row r="37" spans="1:4" x14ac:dyDescent="0.2">
      <c r="A37">
        <v>37</v>
      </c>
      <c r="B37">
        <v>19</v>
      </c>
      <c r="C37">
        <v>56</v>
      </c>
      <c r="D37" t="s">
        <v>180</v>
      </c>
    </row>
    <row r="38" spans="1:4" x14ac:dyDescent="0.2">
      <c r="A38">
        <v>44</v>
      </c>
      <c r="B38">
        <v>6</v>
      </c>
      <c r="C38">
        <v>50</v>
      </c>
      <c r="D38" t="s">
        <v>180</v>
      </c>
    </row>
    <row r="39" spans="1:4" x14ac:dyDescent="0.2">
      <c r="A39">
        <v>7</v>
      </c>
      <c r="B39">
        <v>12</v>
      </c>
      <c r="C39">
        <v>19</v>
      </c>
      <c r="D39" t="s">
        <v>180</v>
      </c>
    </row>
    <row r="40" spans="1:4" x14ac:dyDescent="0.2">
      <c r="A40">
        <v>14</v>
      </c>
      <c r="B40">
        <v>3</v>
      </c>
      <c r="C40">
        <v>17</v>
      </c>
      <c r="D40" t="s">
        <v>180</v>
      </c>
    </row>
    <row r="41" spans="1:4" x14ac:dyDescent="0.2">
      <c r="A41">
        <v>34</v>
      </c>
      <c r="B41">
        <v>4</v>
      </c>
      <c r="C41">
        <v>38</v>
      </c>
      <c r="D41" t="s">
        <v>180</v>
      </c>
    </row>
    <row r="42" spans="1:4" x14ac:dyDescent="0.2">
      <c r="A42">
        <v>16</v>
      </c>
      <c r="B42">
        <v>19</v>
      </c>
      <c r="C42">
        <v>35</v>
      </c>
      <c r="D42" t="s">
        <v>180</v>
      </c>
    </row>
    <row r="43" spans="1:4" x14ac:dyDescent="0.2">
      <c r="A43">
        <v>13</v>
      </c>
      <c r="B43">
        <v>6</v>
      </c>
      <c r="C43">
        <v>19</v>
      </c>
      <c r="D43" t="s">
        <v>180</v>
      </c>
    </row>
    <row r="44" spans="1:4" x14ac:dyDescent="0.2">
      <c r="A44">
        <v>42</v>
      </c>
      <c r="B44">
        <v>16</v>
      </c>
      <c r="C44">
        <v>58</v>
      </c>
      <c r="D44" t="s">
        <v>180</v>
      </c>
    </row>
    <row r="45" spans="1:4" x14ac:dyDescent="0.2">
      <c r="A45">
        <v>25</v>
      </c>
      <c r="B45">
        <v>14</v>
      </c>
      <c r="C45">
        <v>39</v>
      </c>
      <c r="D45" t="s">
        <v>180</v>
      </c>
    </row>
    <row r="46" spans="1:4" x14ac:dyDescent="0.2">
      <c r="A46">
        <v>15</v>
      </c>
      <c r="B46">
        <v>21</v>
      </c>
      <c r="C46">
        <v>36</v>
      </c>
      <c r="D46" t="s">
        <v>180</v>
      </c>
    </row>
    <row r="47" spans="1:4" x14ac:dyDescent="0.2">
      <c r="A47">
        <v>38</v>
      </c>
      <c r="B47">
        <v>27</v>
      </c>
      <c r="C47">
        <v>65</v>
      </c>
      <c r="D47" t="s">
        <v>180</v>
      </c>
    </row>
    <row r="48" spans="1:4" x14ac:dyDescent="0.2">
      <c r="A48">
        <v>36</v>
      </c>
      <c r="B48">
        <v>26</v>
      </c>
      <c r="C48">
        <v>62</v>
      </c>
      <c r="D48" t="s">
        <v>180</v>
      </c>
    </row>
    <row r="49" spans="1:4" x14ac:dyDescent="0.2">
      <c r="A49">
        <v>21</v>
      </c>
      <c r="B49">
        <v>17</v>
      </c>
      <c r="C49">
        <v>38</v>
      </c>
      <c r="D49" t="s">
        <v>180</v>
      </c>
    </row>
    <row r="50" spans="1:4" x14ac:dyDescent="0.2">
      <c r="A50">
        <v>31</v>
      </c>
      <c r="B50">
        <v>22</v>
      </c>
      <c r="C50">
        <v>53</v>
      </c>
      <c r="D50" t="s">
        <v>180</v>
      </c>
    </row>
    <row r="51" spans="1:4" x14ac:dyDescent="0.2">
      <c r="A51">
        <v>33</v>
      </c>
      <c r="B51">
        <v>13</v>
      </c>
      <c r="C51">
        <v>46</v>
      </c>
      <c r="D51" t="s">
        <v>180</v>
      </c>
    </row>
    <row r="52" spans="1:4" x14ac:dyDescent="0.2">
      <c r="A52">
        <v>126</v>
      </c>
      <c r="B52">
        <v>86</v>
      </c>
      <c r="C52">
        <v>212</v>
      </c>
      <c r="D52" t="s">
        <v>269</v>
      </c>
    </row>
    <row r="53" spans="1:4" x14ac:dyDescent="0.2">
      <c r="A53">
        <v>107</v>
      </c>
      <c r="B53">
        <v>30</v>
      </c>
      <c r="C53">
        <v>137</v>
      </c>
      <c r="D53" t="s">
        <v>269</v>
      </c>
    </row>
    <row r="54" spans="1:4" x14ac:dyDescent="0.2">
      <c r="A54">
        <v>76</v>
      </c>
      <c r="B54">
        <v>63</v>
      </c>
      <c r="C54">
        <v>139</v>
      </c>
      <c r="D54" t="s">
        <v>269</v>
      </c>
    </row>
    <row r="55" spans="1:4" x14ac:dyDescent="0.2">
      <c r="A55">
        <v>94</v>
      </c>
      <c r="B55">
        <v>46</v>
      </c>
      <c r="C55">
        <v>140</v>
      </c>
      <c r="D55" t="s">
        <v>269</v>
      </c>
    </row>
    <row r="56" spans="1:4" x14ac:dyDescent="0.2">
      <c r="A56">
        <v>88</v>
      </c>
      <c r="B56">
        <v>28</v>
      </c>
      <c r="C56">
        <v>116</v>
      </c>
      <c r="D56" t="s">
        <v>269</v>
      </c>
    </row>
    <row r="57" spans="1:4" x14ac:dyDescent="0.2">
      <c r="A57">
        <v>211</v>
      </c>
      <c r="B57">
        <v>64</v>
      </c>
      <c r="C57">
        <v>275</v>
      </c>
      <c r="D57" t="s">
        <v>269</v>
      </c>
    </row>
    <row r="58" spans="1:4" x14ac:dyDescent="0.2">
      <c r="A58">
        <v>187</v>
      </c>
      <c r="B58">
        <v>74</v>
      </c>
      <c r="C58">
        <v>261</v>
      </c>
      <c r="D58" t="s">
        <v>269</v>
      </c>
    </row>
    <row r="59" spans="1:4" x14ac:dyDescent="0.2">
      <c r="A59">
        <v>177</v>
      </c>
      <c r="B59">
        <v>35</v>
      </c>
      <c r="C59">
        <v>212</v>
      </c>
      <c r="D59" t="s">
        <v>269</v>
      </c>
    </row>
    <row r="60" spans="1:4" x14ac:dyDescent="0.2">
      <c r="A60">
        <v>94</v>
      </c>
      <c r="B60">
        <v>80</v>
      </c>
      <c r="C60">
        <v>174</v>
      </c>
      <c r="D60" t="s">
        <v>269</v>
      </c>
    </row>
    <row r="61" spans="1:4" x14ac:dyDescent="0.2">
      <c r="A61">
        <v>100</v>
      </c>
      <c r="B61">
        <v>66</v>
      </c>
      <c r="C61">
        <v>166</v>
      </c>
      <c r="D61" t="s">
        <v>269</v>
      </c>
    </row>
    <row r="62" spans="1:4" x14ac:dyDescent="0.2">
      <c r="A62">
        <v>70</v>
      </c>
      <c r="B62">
        <v>51</v>
      </c>
      <c r="C62">
        <v>121</v>
      </c>
      <c r="D62" t="s">
        <v>269</v>
      </c>
    </row>
    <row r="63" spans="1:4" x14ac:dyDescent="0.2">
      <c r="A63">
        <v>109</v>
      </c>
      <c r="B63">
        <v>75</v>
      </c>
      <c r="C63">
        <v>184</v>
      </c>
      <c r="D63" t="s">
        <v>269</v>
      </c>
    </row>
    <row r="64" spans="1:4" x14ac:dyDescent="0.2">
      <c r="A64">
        <v>62</v>
      </c>
      <c r="B64">
        <v>34</v>
      </c>
      <c r="C64">
        <v>96</v>
      </c>
      <c r="D64" t="s">
        <v>269</v>
      </c>
    </row>
    <row r="65" spans="1:4" x14ac:dyDescent="0.2">
      <c r="A65">
        <v>104</v>
      </c>
      <c r="B65">
        <v>56</v>
      </c>
      <c r="C65">
        <v>160</v>
      </c>
      <c r="D65" t="s">
        <v>269</v>
      </c>
    </row>
    <row r="66" spans="1:4" x14ac:dyDescent="0.2">
      <c r="A66">
        <v>172</v>
      </c>
      <c r="B66">
        <v>38</v>
      </c>
      <c r="C66">
        <v>210</v>
      </c>
      <c r="D66" t="s">
        <v>269</v>
      </c>
    </row>
    <row r="67" spans="1:4" x14ac:dyDescent="0.2">
      <c r="A67">
        <v>106</v>
      </c>
      <c r="B67">
        <v>66</v>
      </c>
      <c r="C67">
        <v>172</v>
      </c>
      <c r="D67" t="s">
        <v>269</v>
      </c>
    </row>
    <row r="68" spans="1:4" x14ac:dyDescent="0.2">
      <c r="A68">
        <v>45</v>
      </c>
      <c r="B68">
        <v>33</v>
      </c>
      <c r="C68">
        <v>78</v>
      </c>
      <c r="D68" t="s">
        <v>269</v>
      </c>
    </row>
    <row r="69" spans="1:4" x14ac:dyDescent="0.2">
      <c r="A69">
        <v>190</v>
      </c>
      <c r="B69">
        <v>134</v>
      </c>
      <c r="C69">
        <v>324</v>
      </c>
      <c r="D69" t="s">
        <v>269</v>
      </c>
    </row>
    <row r="70" spans="1:4" x14ac:dyDescent="0.2">
      <c r="A70">
        <v>90</v>
      </c>
      <c r="B70">
        <v>26</v>
      </c>
      <c r="C70">
        <v>116</v>
      </c>
      <c r="D70" t="s">
        <v>269</v>
      </c>
    </row>
    <row r="71" spans="1:4" x14ac:dyDescent="0.2">
      <c r="A71">
        <v>233</v>
      </c>
      <c r="B71">
        <v>55</v>
      </c>
      <c r="C71">
        <v>288</v>
      </c>
      <c r="D71" t="s">
        <v>269</v>
      </c>
    </row>
    <row r="72" spans="1:4" x14ac:dyDescent="0.2">
      <c r="A72">
        <v>267</v>
      </c>
      <c r="B72">
        <v>149</v>
      </c>
      <c r="C72">
        <v>416</v>
      </c>
      <c r="D72" t="s">
        <v>269</v>
      </c>
    </row>
    <row r="73" spans="1:4" x14ac:dyDescent="0.2">
      <c r="A73">
        <v>236</v>
      </c>
      <c r="B73">
        <v>57</v>
      </c>
      <c r="C73">
        <v>293</v>
      </c>
      <c r="D73" t="s">
        <v>269</v>
      </c>
    </row>
    <row r="74" spans="1:4" x14ac:dyDescent="0.2">
      <c r="A74">
        <v>87</v>
      </c>
      <c r="B74">
        <v>53</v>
      </c>
      <c r="C74">
        <v>140</v>
      </c>
      <c r="D74" t="s">
        <v>269</v>
      </c>
    </row>
    <row r="75" spans="1:4" x14ac:dyDescent="0.2">
      <c r="A75">
        <v>271</v>
      </c>
      <c r="B75">
        <v>149</v>
      </c>
      <c r="C75">
        <v>420</v>
      </c>
      <c r="D75" t="s">
        <v>269</v>
      </c>
    </row>
    <row r="76" spans="1:4" x14ac:dyDescent="0.2">
      <c r="A76">
        <v>135</v>
      </c>
      <c r="B76">
        <v>104</v>
      </c>
      <c r="C76">
        <v>239</v>
      </c>
      <c r="D76" t="s">
        <v>269</v>
      </c>
    </row>
    <row r="77" spans="1:4" x14ac:dyDescent="0.2">
      <c r="A77">
        <v>30</v>
      </c>
      <c r="B77">
        <v>116</v>
      </c>
      <c r="C77">
        <v>146</v>
      </c>
      <c r="D77" t="s">
        <v>269</v>
      </c>
    </row>
    <row r="78" spans="1:4" x14ac:dyDescent="0.2">
      <c r="A78">
        <v>260</v>
      </c>
      <c r="B78">
        <v>148</v>
      </c>
      <c r="C78">
        <v>408</v>
      </c>
      <c r="D78" t="s">
        <v>269</v>
      </c>
    </row>
    <row r="79" spans="1:4" x14ac:dyDescent="0.2">
      <c r="A79">
        <v>143</v>
      </c>
      <c r="B79">
        <v>122</v>
      </c>
      <c r="C79">
        <v>265</v>
      </c>
      <c r="D79" t="s">
        <v>269</v>
      </c>
    </row>
    <row r="80" spans="1:4" x14ac:dyDescent="0.2">
      <c r="A80">
        <v>154</v>
      </c>
      <c r="B80">
        <v>43</v>
      </c>
      <c r="C80">
        <v>197</v>
      </c>
      <c r="D80" t="s">
        <v>269</v>
      </c>
    </row>
    <row r="81" spans="1:4" x14ac:dyDescent="0.2">
      <c r="A81">
        <v>147</v>
      </c>
      <c r="B81">
        <v>50</v>
      </c>
      <c r="C81">
        <v>197</v>
      </c>
      <c r="D81" t="s">
        <v>269</v>
      </c>
    </row>
    <row r="82" spans="1:4" x14ac:dyDescent="0.2">
      <c r="C82">
        <v>86</v>
      </c>
      <c r="D82" t="s">
        <v>391</v>
      </c>
    </row>
    <row r="83" spans="1:4" x14ac:dyDescent="0.2">
      <c r="C83">
        <v>128</v>
      </c>
      <c r="D83" t="s">
        <v>391</v>
      </c>
    </row>
    <row r="84" spans="1:4" x14ac:dyDescent="0.2">
      <c r="C84">
        <v>350</v>
      </c>
      <c r="D84" t="s">
        <v>391</v>
      </c>
    </row>
    <row r="85" spans="1:4" x14ac:dyDescent="0.2">
      <c r="C85">
        <v>341</v>
      </c>
      <c r="D85" t="s">
        <v>391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736AD-50D8-BA4D-8334-B247ED1938CA}">
  <dimension ref="A1:O109"/>
  <sheetViews>
    <sheetView topLeftCell="A81" workbookViewId="0">
      <selection activeCell="G104" sqref="G104:G107"/>
    </sheetView>
  </sheetViews>
  <sheetFormatPr baseColWidth="10" defaultRowHeight="16" x14ac:dyDescent="0.2"/>
  <cols>
    <col min="2" max="2" width="14.5" bestFit="1" customWidth="1"/>
    <col min="4" max="4" width="94.83203125" customWidth="1"/>
    <col min="5" max="6" width="17.83203125" bestFit="1" customWidth="1"/>
    <col min="7" max="7" width="24" bestFit="1" customWidth="1"/>
    <col min="8" max="8" width="10.5" bestFit="1" customWidth="1"/>
  </cols>
  <sheetData>
    <row r="1" spans="1:15" ht="34" x14ac:dyDescent="0.2">
      <c r="A1" t="s">
        <v>9</v>
      </c>
      <c r="B1" t="s">
        <v>71</v>
      </c>
      <c r="C1" t="s">
        <v>22</v>
      </c>
      <c r="D1" t="s">
        <v>0</v>
      </c>
      <c r="E1" t="s">
        <v>270</v>
      </c>
      <c r="F1" t="s">
        <v>1</v>
      </c>
      <c r="G1" t="s">
        <v>271</v>
      </c>
      <c r="H1" s="2" t="s">
        <v>374</v>
      </c>
      <c r="I1" s="2" t="s">
        <v>376</v>
      </c>
      <c r="J1" s="2" t="s">
        <v>377</v>
      </c>
      <c r="K1" s="2" t="s">
        <v>378</v>
      </c>
      <c r="L1" s="2" t="s">
        <v>379</v>
      </c>
      <c r="M1" s="2" t="s">
        <v>380</v>
      </c>
      <c r="N1" s="2" t="s">
        <v>381</v>
      </c>
      <c r="O1" s="2" t="s">
        <v>382</v>
      </c>
    </row>
    <row r="2" spans="1:15" x14ac:dyDescent="0.2">
      <c r="A2">
        <v>2020</v>
      </c>
      <c r="B2" t="s">
        <v>272</v>
      </c>
      <c r="C2">
        <v>1</v>
      </c>
      <c r="D2" s="13" t="s">
        <v>273</v>
      </c>
      <c r="E2" s="14">
        <v>43930</v>
      </c>
      <c r="F2" s="14">
        <v>43950</v>
      </c>
      <c r="G2">
        <f>F2-E2</f>
        <v>20</v>
      </c>
      <c r="H2" t="s">
        <v>375</v>
      </c>
      <c r="L2">
        <v>100</v>
      </c>
      <c r="M2">
        <v>0</v>
      </c>
      <c r="N2">
        <v>0</v>
      </c>
      <c r="O2">
        <v>0</v>
      </c>
    </row>
    <row r="3" spans="1:15" x14ac:dyDescent="0.2">
      <c r="C3">
        <v>2</v>
      </c>
      <c r="D3" s="13" t="s">
        <v>274</v>
      </c>
      <c r="E3" s="14">
        <v>44067</v>
      </c>
      <c r="F3" s="14">
        <v>44132</v>
      </c>
      <c r="G3">
        <f t="shared" ref="G3:G66" si="0">F3-E3</f>
        <v>65</v>
      </c>
      <c r="H3" t="s">
        <v>375</v>
      </c>
    </row>
    <row r="4" spans="1:15" x14ac:dyDescent="0.2">
      <c r="C4">
        <v>3</v>
      </c>
      <c r="D4" s="13" t="s">
        <v>275</v>
      </c>
      <c r="E4" s="14">
        <v>43954</v>
      </c>
      <c r="F4" s="14">
        <v>44028</v>
      </c>
      <c r="G4">
        <f t="shared" si="0"/>
        <v>74</v>
      </c>
      <c r="H4" t="s">
        <v>375</v>
      </c>
    </row>
    <row r="5" spans="1:15" x14ac:dyDescent="0.2">
      <c r="C5">
        <v>4</v>
      </c>
      <c r="D5" s="13" t="s">
        <v>276</v>
      </c>
      <c r="E5" s="14">
        <v>43931</v>
      </c>
      <c r="F5" s="14">
        <v>43953</v>
      </c>
      <c r="G5">
        <f t="shared" si="0"/>
        <v>22</v>
      </c>
      <c r="H5" t="s">
        <v>375</v>
      </c>
    </row>
    <row r="6" spans="1:15" x14ac:dyDescent="0.2">
      <c r="C6">
        <v>5</v>
      </c>
      <c r="D6" s="3" t="s">
        <v>277</v>
      </c>
      <c r="E6" s="14">
        <v>43921</v>
      </c>
      <c r="F6" s="14">
        <v>43950</v>
      </c>
      <c r="G6">
        <f t="shared" si="0"/>
        <v>29</v>
      </c>
      <c r="H6" t="s">
        <v>375</v>
      </c>
    </row>
    <row r="7" spans="1:15" x14ac:dyDescent="0.2">
      <c r="C7">
        <v>6</v>
      </c>
      <c r="D7" s="13" t="s">
        <v>278</v>
      </c>
      <c r="E7" s="14">
        <v>43947</v>
      </c>
      <c r="F7" s="14">
        <v>43967</v>
      </c>
      <c r="G7">
        <f t="shared" si="0"/>
        <v>20</v>
      </c>
      <c r="H7" t="s">
        <v>375</v>
      </c>
    </row>
    <row r="8" spans="1:15" x14ac:dyDescent="0.2">
      <c r="C8">
        <v>7</v>
      </c>
      <c r="D8" s="13" t="s">
        <v>279</v>
      </c>
      <c r="E8" s="14">
        <v>44036</v>
      </c>
      <c r="F8" s="14">
        <v>44077</v>
      </c>
      <c r="G8">
        <f t="shared" si="0"/>
        <v>41</v>
      </c>
      <c r="H8" t="s">
        <v>375</v>
      </c>
    </row>
    <row r="9" spans="1:15" x14ac:dyDescent="0.2">
      <c r="C9">
        <v>8</v>
      </c>
      <c r="D9" s="13" t="s">
        <v>280</v>
      </c>
      <c r="E9" s="14">
        <v>43956</v>
      </c>
      <c r="F9" s="14">
        <v>43967</v>
      </c>
      <c r="G9">
        <f t="shared" si="0"/>
        <v>11</v>
      </c>
      <c r="H9" t="s">
        <v>375</v>
      </c>
    </row>
    <row r="10" spans="1:15" x14ac:dyDescent="0.2">
      <c r="C10">
        <v>9</v>
      </c>
      <c r="D10" s="13" t="s">
        <v>281</v>
      </c>
      <c r="E10" s="14">
        <v>44002</v>
      </c>
      <c r="F10" s="14">
        <v>44026</v>
      </c>
      <c r="G10">
        <f t="shared" si="0"/>
        <v>24</v>
      </c>
      <c r="H10" t="s">
        <v>375</v>
      </c>
    </row>
    <row r="11" spans="1:15" x14ac:dyDescent="0.2">
      <c r="C11">
        <v>10</v>
      </c>
      <c r="D11" s="13" t="s">
        <v>282</v>
      </c>
      <c r="E11" s="14">
        <v>44043</v>
      </c>
      <c r="F11" s="14">
        <v>44133</v>
      </c>
      <c r="G11">
        <f t="shared" si="0"/>
        <v>90</v>
      </c>
      <c r="H11" t="s">
        <v>375</v>
      </c>
    </row>
    <row r="12" spans="1:15" x14ac:dyDescent="0.2">
      <c r="C12">
        <v>11</v>
      </c>
      <c r="D12" s="13" t="s">
        <v>283</v>
      </c>
      <c r="E12" s="14">
        <v>44007</v>
      </c>
      <c r="F12" s="14">
        <v>44042</v>
      </c>
      <c r="G12">
        <f t="shared" si="0"/>
        <v>35</v>
      </c>
      <c r="H12" t="s">
        <v>375</v>
      </c>
    </row>
    <row r="13" spans="1:15" x14ac:dyDescent="0.2">
      <c r="C13">
        <v>12</v>
      </c>
      <c r="D13" s="13" t="s">
        <v>284</v>
      </c>
      <c r="E13" s="14">
        <v>43994</v>
      </c>
      <c r="F13" s="14">
        <v>44116</v>
      </c>
      <c r="G13">
        <f t="shared" si="0"/>
        <v>122</v>
      </c>
      <c r="H13" t="s">
        <v>375</v>
      </c>
    </row>
    <row r="14" spans="1:15" x14ac:dyDescent="0.2">
      <c r="C14">
        <v>13</v>
      </c>
      <c r="D14" s="13" t="s">
        <v>285</v>
      </c>
      <c r="E14" s="14">
        <v>43981</v>
      </c>
      <c r="F14" s="14">
        <v>44025</v>
      </c>
      <c r="G14">
        <f t="shared" si="0"/>
        <v>44</v>
      </c>
      <c r="H14" t="s">
        <v>375</v>
      </c>
    </row>
    <row r="15" spans="1:15" x14ac:dyDescent="0.2">
      <c r="C15">
        <v>14</v>
      </c>
      <c r="D15" s="13" t="s">
        <v>286</v>
      </c>
      <c r="E15" s="14">
        <v>44058</v>
      </c>
      <c r="F15" s="14">
        <v>44134</v>
      </c>
      <c r="G15">
        <f t="shared" si="0"/>
        <v>76</v>
      </c>
      <c r="H15" t="s">
        <v>375</v>
      </c>
    </row>
    <row r="16" spans="1:15" x14ac:dyDescent="0.2">
      <c r="C16">
        <v>15</v>
      </c>
      <c r="D16" s="13" t="s">
        <v>287</v>
      </c>
      <c r="E16" s="14">
        <v>43950</v>
      </c>
      <c r="F16" s="14">
        <v>44027</v>
      </c>
      <c r="G16">
        <f t="shared" si="0"/>
        <v>77</v>
      </c>
      <c r="H16" t="s">
        <v>375</v>
      </c>
    </row>
    <row r="17" spans="3:8" x14ac:dyDescent="0.2">
      <c r="C17">
        <v>16</v>
      </c>
      <c r="D17" s="13" t="s">
        <v>288</v>
      </c>
      <c r="E17" s="14">
        <v>43950</v>
      </c>
      <c r="F17" s="14">
        <v>44005</v>
      </c>
      <c r="G17">
        <f t="shared" si="0"/>
        <v>55</v>
      </c>
      <c r="H17" t="s">
        <v>375</v>
      </c>
    </row>
    <row r="18" spans="3:8" x14ac:dyDescent="0.2">
      <c r="C18">
        <v>17</v>
      </c>
      <c r="D18" s="13" t="s">
        <v>289</v>
      </c>
      <c r="E18" s="14">
        <v>44057</v>
      </c>
      <c r="F18" s="14">
        <v>44095</v>
      </c>
      <c r="G18">
        <f t="shared" si="0"/>
        <v>38</v>
      </c>
      <c r="H18" t="s">
        <v>375</v>
      </c>
    </row>
    <row r="19" spans="3:8" x14ac:dyDescent="0.2">
      <c r="C19">
        <v>18</v>
      </c>
      <c r="D19" s="13" t="s">
        <v>290</v>
      </c>
      <c r="E19" s="14">
        <v>44091</v>
      </c>
      <c r="F19" s="14">
        <v>44144</v>
      </c>
      <c r="G19">
        <f t="shared" si="0"/>
        <v>53</v>
      </c>
      <c r="H19" t="s">
        <v>375</v>
      </c>
    </row>
    <row r="20" spans="3:8" x14ac:dyDescent="0.2">
      <c r="C20">
        <v>19</v>
      </c>
      <c r="D20" s="13" t="s">
        <v>291</v>
      </c>
      <c r="E20" s="14">
        <v>43873</v>
      </c>
      <c r="F20" s="14">
        <v>43893</v>
      </c>
      <c r="G20">
        <f t="shared" si="0"/>
        <v>20</v>
      </c>
      <c r="H20" t="s">
        <v>375</v>
      </c>
    </row>
    <row r="21" spans="3:8" x14ac:dyDescent="0.2">
      <c r="C21">
        <v>20</v>
      </c>
      <c r="D21" s="13" t="s">
        <v>292</v>
      </c>
      <c r="E21" s="14">
        <v>44022</v>
      </c>
      <c r="F21" s="14">
        <v>44130</v>
      </c>
      <c r="G21">
        <f t="shared" si="0"/>
        <v>108</v>
      </c>
      <c r="H21" t="s">
        <v>375</v>
      </c>
    </row>
    <row r="22" spans="3:8" x14ac:dyDescent="0.2">
      <c r="C22">
        <v>21</v>
      </c>
      <c r="D22" s="13" t="s">
        <v>293</v>
      </c>
      <c r="E22" s="14">
        <v>43997</v>
      </c>
      <c r="F22" s="14">
        <v>44090</v>
      </c>
      <c r="G22">
        <f t="shared" si="0"/>
        <v>93</v>
      </c>
      <c r="H22" t="s">
        <v>375</v>
      </c>
    </row>
    <row r="23" spans="3:8" x14ac:dyDescent="0.2">
      <c r="C23">
        <v>22</v>
      </c>
      <c r="D23" s="13" t="s">
        <v>294</v>
      </c>
      <c r="E23" s="14">
        <v>43969</v>
      </c>
      <c r="F23" s="14">
        <v>44025</v>
      </c>
      <c r="G23">
        <f t="shared" si="0"/>
        <v>56</v>
      </c>
      <c r="H23" t="s">
        <v>375</v>
      </c>
    </row>
    <row r="24" spans="3:8" x14ac:dyDescent="0.2">
      <c r="C24">
        <v>23</v>
      </c>
      <c r="D24" s="13" t="s">
        <v>295</v>
      </c>
      <c r="E24" s="14">
        <v>44046</v>
      </c>
      <c r="F24" s="14">
        <v>44117</v>
      </c>
      <c r="G24">
        <f t="shared" si="0"/>
        <v>71</v>
      </c>
      <c r="H24" t="s">
        <v>375</v>
      </c>
    </row>
    <row r="25" spans="3:8" x14ac:dyDescent="0.2">
      <c r="C25">
        <v>24</v>
      </c>
      <c r="D25" s="13" t="s">
        <v>296</v>
      </c>
      <c r="E25" s="14">
        <v>44039</v>
      </c>
      <c r="F25" s="14">
        <v>44134</v>
      </c>
      <c r="G25">
        <f t="shared" si="0"/>
        <v>95</v>
      </c>
      <c r="H25" t="s">
        <v>375</v>
      </c>
    </row>
    <row r="26" spans="3:8" x14ac:dyDescent="0.2">
      <c r="C26">
        <v>25</v>
      </c>
      <c r="D26" s="3" t="s">
        <v>297</v>
      </c>
      <c r="E26" s="14">
        <v>43996</v>
      </c>
      <c r="F26" s="14">
        <v>44116</v>
      </c>
      <c r="G26">
        <f t="shared" si="0"/>
        <v>120</v>
      </c>
      <c r="H26" t="s">
        <v>375</v>
      </c>
    </row>
    <row r="27" spans="3:8" x14ac:dyDescent="0.2">
      <c r="C27">
        <v>26</v>
      </c>
      <c r="D27" s="13" t="s">
        <v>298</v>
      </c>
      <c r="E27" s="14">
        <v>43959</v>
      </c>
      <c r="F27" s="14">
        <v>43999</v>
      </c>
      <c r="G27">
        <f t="shared" si="0"/>
        <v>40</v>
      </c>
      <c r="H27" t="s">
        <v>375</v>
      </c>
    </row>
    <row r="28" spans="3:8" x14ac:dyDescent="0.2">
      <c r="C28">
        <v>27</v>
      </c>
      <c r="D28" s="13" t="s">
        <v>299</v>
      </c>
      <c r="E28" s="14">
        <v>43991</v>
      </c>
      <c r="F28" s="14">
        <v>44019</v>
      </c>
      <c r="G28">
        <f t="shared" si="0"/>
        <v>28</v>
      </c>
      <c r="H28" t="s">
        <v>375</v>
      </c>
    </row>
    <row r="29" spans="3:8" x14ac:dyDescent="0.2">
      <c r="C29">
        <v>28</v>
      </c>
      <c r="D29" s="13" t="s">
        <v>300</v>
      </c>
      <c r="E29" s="14">
        <v>43981</v>
      </c>
      <c r="F29" s="14">
        <v>43993</v>
      </c>
      <c r="G29">
        <f t="shared" si="0"/>
        <v>12</v>
      </c>
      <c r="H29" t="s">
        <v>375</v>
      </c>
    </row>
    <row r="30" spans="3:8" x14ac:dyDescent="0.2">
      <c r="C30">
        <v>29</v>
      </c>
      <c r="D30" s="13" t="s">
        <v>301</v>
      </c>
      <c r="E30" s="14">
        <v>43981</v>
      </c>
      <c r="F30" s="14">
        <v>43993</v>
      </c>
      <c r="G30">
        <f t="shared" si="0"/>
        <v>12</v>
      </c>
      <c r="H30" t="s">
        <v>375</v>
      </c>
    </row>
    <row r="31" spans="3:8" x14ac:dyDescent="0.2">
      <c r="C31">
        <v>30</v>
      </c>
      <c r="D31" s="13" t="s">
        <v>302</v>
      </c>
      <c r="E31" s="14">
        <v>43963</v>
      </c>
      <c r="F31" s="14">
        <v>43993</v>
      </c>
      <c r="G31">
        <f t="shared" si="0"/>
        <v>30</v>
      </c>
      <c r="H31" t="s">
        <v>375</v>
      </c>
    </row>
    <row r="32" spans="3:8" x14ac:dyDescent="0.2">
      <c r="C32">
        <v>31</v>
      </c>
      <c r="D32" s="13" t="s">
        <v>303</v>
      </c>
      <c r="E32" s="14">
        <v>44051</v>
      </c>
      <c r="F32" s="14">
        <v>44111</v>
      </c>
      <c r="G32">
        <f t="shared" si="0"/>
        <v>60</v>
      </c>
      <c r="H32" t="s">
        <v>375</v>
      </c>
    </row>
    <row r="33" spans="3:8" x14ac:dyDescent="0.2">
      <c r="C33">
        <v>32</v>
      </c>
      <c r="D33" s="13" t="s">
        <v>304</v>
      </c>
      <c r="E33" s="14">
        <v>43904</v>
      </c>
      <c r="F33" s="14">
        <v>43922</v>
      </c>
      <c r="G33">
        <f t="shared" si="0"/>
        <v>18</v>
      </c>
      <c r="H33" t="s">
        <v>375</v>
      </c>
    </row>
    <row r="34" spans="3:8" x14ac:dyDescent="0.2">
      <c r="C34">
        <v>33</v>
      </c>
      <c r="D34" s="13" t="s">
        <v>305</v>
      </c>
      <c r="E34" s="14">
        <v>43908</v>
      </c>
      <c r="F34" s="14">
        <v>43941</v>
      </c>
      <c r="G34">
        <f t="shared" si="0"/>
        <v>33</v>
      </c>
      <c r="H34" t="s">
        <v>375</v>
      </c>
    </row>
    <row r="35" spans="3:8" x14ac:dyDescent="0.2">
      <c r="C35">
        <v>34</v>
      </c>
      <c r="D35" s="13" t="s">
        <v>306</v>
      </c>
      <c r="E35" s="14">
        <v>43929</v>
      </c>
      <c r="F35" s="14">
        <v>44071</v>
      </c>
      <c r="G35">
        <f t="shared" si="0"/>
        <v>142</v>
      </c>
      <c r="H35" t="s">
        <v>375</v>
      </c>
    </row>
    <row r="36" spans="3:8" x14ac:dyDescent="0.2">
      <c r="C36">
        <v>35</v>
      </c>
      <c r="D36" s="13" t="s">
        <v>307</v>
      </c>
      <c r="E36" s="14">
        <v>44008</v>
      </c>
      <c r="F36" s="14">
        <v>44056</v>
      </c>
      <c r="G36">
        <f t="shared" si="0"/>
        <v>48</v>
      </c>
      <c r="H36" t="s">
        <v>375</v>
      </c>
    </row>
    <row r="37" spans="3:8" x14ac:dyDescent="0.2">
      <c r="C37">
        <v>36</v>
      </c>
      <c r="D37" s="13" t="s">
        <v>308</v>
      </c>
      <c r="E37" s="14">
        <v>43878</v>
      </c>
      <c r="F37" s="14">
        <v>43908</v>
      </c>
      <c r="G37">
        <f t="shared" si="0"/>
        <v>30</v>
      </c>
      <c r="H37" t="s">
        <v>375</v>
      </c>
    </row>
    <row r="38" spans="3:8" x14ac:dyDescent="0.2">
      <c r="C38">
        <v>37</v>
      </c>
      <c r="D38" s="13" t="s">
        <v>309</v>
      </c>
      <c r="E38" s="14">
        <v>44004</v>
      </c>
      <c r="F38" s="14">
        <v>44099</v>
      </c>
      <c r="G38">
        <f t="shared" si="0"/>
        <v>95</v>
      </c>
      <c r="H38" t="s">
        <v>375</v>
      </c>
    </row>
    <row r="39" spans="3:8" x14ac:dyDescent="0.2">
      <c r="C39">
        <v>38</v>
      </c>
      <c r="D39" s="13" t="s">
        <v>310</v>
      </c>
      <c r="E39" s="14">
        <v>43965</v>
      </c>
      <c r="F39" s="14">
        <v>43993</v>
      </c>
      <c r="G39">
        <f t="shared" si="0"/>
        <v>28</v>
      </c>
      <c r="H39" t="s">
        <v>375</v>
      </c>
    </row>
    <row r="40" spans="3:8" x14ac:dyDescent="0.2">
      <c r="C40">
        <v>39</v>
      </c>
      <c r="D40" s="13" t="s">
        <v>311</v>
      </c>
      <c r="E40" s="14">
        <v>43926</v>
      </c>
      <c r="F40" s="14">
        <v>44040</v>
      </c>
      <c r="G40">
        <f t="shared" si="0"/>
        <v>114</v>
      </c>
      <c r="H40" t="s">
        <v>375</v>
      </c>
    </row>
    <row r="41" spans="3:8" x14ac:dyDescent="0.2">
      <c r="C41">
        <v>40</v>
      </c>
      <c r="D41" s="13" t="s">
        <v>312</v>
      </c>
      <c r="E41" s="14">
        <v>43955</v>
      </c>
      <c r="F41" s="14">
        <v>43992</v>
      </c>
      <c r="G41">
        <f t="shared" si="0"/>
        <v>37</v>
      </c>
      <c r="H41" t="s">
        <v>375</v>
      </c>
    </row>
    <row r="42" spans="3:8" x14ac:dyDescent="0.2">
      <c r="C42">
        <v>41</v>
      </c>
      <c r="D42" s="13" t="s">
        <v>313</v>
      </c>
      <c r="E42" s="14">
        <v>44098</v>
      </c>
      <c r="F42" s="14">
        <v>44116</v>
      </c>
      <c r="G42">
        <f t="shared" si="0"/>
        <v>18</v>
      </c>
      <c r="H42" t="s">
        <v>375</v>
      </c>
    </row>
    <row r="43" spans="3:8" x14ac:dyDescent="0.2">
      <c r="C43">
        <v>42</v>
      </c>
      <c r="D43" s="13" t="s">
        <v>314</v>
      </c>
      <c r="E43" s="14">
        <v>43871</v>
      </c>
      <c r="F43" s="14">
        <v>43878</v>
      </c>
      <c r="G43">
        <f t="shared" si="0"/>
        <v>7</v>
      </c>
      <c r="H43" t="s">
        <v>375</v>
      </c>
    </row>
    <row r="44" spans="3:8" x14ac:dyDescent="0.2">
      <c r="C44">
        <v>43</v>
      </c>
      <c r="D44" s="13" t="s">
        <v>315</v>
      </c>
      <c r="E44" s="14">
        <v>43934</v>
      </c>
      <c r="F44" s="14">
        <v>43956</v>
      </c>
      <c r="G44">
        <f t="shared" si="0"/>
        <v>22</v>
      </c>
      <c r="H44" t="s">
        <v>375</v>
      </c>
    </row>
    <row r="45" spans="3:8" x14ac:dyDescent="0.2">
      <c r="C45">
        <v>44</v>
      </c>
      <c r="D45" s="13" t="s">
        <v>316</v>
      </c>
      <c r="E45" s="14">
        <v>43906</v>
      </c>
      <c r="F45" s="14">
        <v>43928</v>
      </c>
      <c r="G45">
        <f t="shared" si="0"/>
        <v>22</v>
      </c>
      <c r="H45" t="s">
        <v>375</v>
      </c>
    </row>
    <row r="46" spans="3:8" x14ac:dyDescent="0.2">
      <c r="C46">
        <v>45</v>
      </c>
      <c r="D46" s="13" t="s">
        <v>317</v>
      </c>
      <c r="E46" s="14">
        <v>44004</v>
      </c>
      <c r="F46" s="14">
        <v>44043</v>
      </c>
      <c r="G46">
        <f t="shared" si="0"/>
        <v>39</v>
      </c>
      <c r="H46" t="s">
        <v>375</v>
      </c>
    </row>
    <row r="47" spans="3:8" x14ac:dyDescent="0.2">
      <c r="C47">
        <v>46</v>
      </c>
      <c r="D47" s="13" t="s">
        <v>318</v>
      </c>
      <c r="E47" s="14">
        <v>44004</v>
      </c>
      <c r="F47" s="14">
        <v>44090</v>
      </c>
      <c r="G47">
        <f t="shared" si="0"/>
        <v>86</v>
      </c>
      <c r="H47" t="s">
        <v>375</v>
      </c>
    </row>
    <row r="48" spans="3:8" x14ac:dyDescent="0.2">
      <c r="C48">
        <v>47</v>
      </c>
      <c r="D48" s="13" t="s">
        <v>319</v>
      </c>
      <c r="E48" s="14">
        <v>43970</v>
      </c>
      <c r="F48" s="14">
        <v>44021</v>
      </c>
      <c r="G48">
        <f t="shared" si="0"/>
        <v>51</v>
      </c>
      <c r="H48" t="s">
        <v>375</v>
      </c>
    </row>
    <row r="49" spans="2:15" x14ac:dyDescent="0.2">
      <c r="C49">
        <v>48</v>
      </c>
      <c r="D49" s="13" t="s">
        <v>320</v>
      </c>
      <c r="E49" s="14">
        <v>43956</v>
      </c>
      <c r="F49" s="14">
        <v>44047</v>
      </c>
      <c r="G49">
        <f t="shared" si="0"/>
        <v>91</v>
      </c>
      <c r="H49" t="s">
        <v>375</v>
      </c>
    </row>
    <row r="50" spans="2:15" x14ac:dyDescent="0.2">
      <c r="C50">
        <v>49</v>
      </c>
      <c r="D50" s="13" t="s">
        <v>321</v>
      </c>
      <c r="E50" s="14">
        <v>44004</v>
      </c>
      <c r="F50" s="14">
        <v>44090</v>
      </c>
      <c r="G50">
        <f t="shared" si="0"/>
        <v>86</v>
      </c>
      <c r="H50" t="s">
        <v>375</v>
      </c>
    </row>
    <row r="51" spans="2:15" x14ac:dyDescent="0.2">
      <c r="C51">
        <v>50</v>
      </c>
      <c r="D51" s="13" t="s">
        <v>322</v>
      </c>
      <c r="E51" s="14">
        <v>43954</v>
      </c>
      <c r="F51" s="14">
        <v>44019</v>
      </c>
      <c r="G51">
        <f t="shared" si="0"/>
        <v>65</v>
      </c>
      <c r="H51" t="s">
        <v>375</v>
      </c>
    </row>
    <row r="53" spans="2:15" x14ac:dyDescent="0.2">
      <c r="B53" t="s">
        <v>128</v>
      </c>
      <c r="C53">
        <v>1</v>
      </c>
      <c r="D53" s="13" t="s">
        <v>324</v>
      </c>
      <c r="E53" s="14">
        <v>43859</v>
      </c>
      <c r="F53" s="14">
        <v>43935</v>
      </c>
      <c r="G53">
        <f t="shared" si="0"/>
        <v>76</v>
      </c>
      <c r="H53" t="s">
        <v>375</v>
      </c>
      <c r="L53">
        <f>100*28/100</f>
        <v>28</v>
      </c>
      <c r="M53">
        <f>100-L53</f>
        <v>72</v>
      </c>
      <c r="N53">
        <v>0</v>
      </c>
      <c r="O53">
        <v>0</v>
      </c>
    </row>
    <row r="54" spans="2:15" x14ac:dyDescent="0.2">
      <c r="B54" t="s">
        <v>323</v>
      </c>
      <c r="C54">
        <v>2</v>
      </c>
      <c r="D54" s="13" t="s">
        <v>325</v>
      </c>
      <c r="E54" s="14">
        <v>43821</v>
      </c>
      <c r="F54" s="14">
        <v>43906</v>
      </c>
      <c r="G54">
        <f t="shared" si="0"/>
        <v>85</v>
      </c>
      <c r="I54" t="s">
        <v>375</v>
      </c>
    </row>
    <row r="55" spans="2:15" x14ac:dyDescent="0.2">
      <c r="C55">
        <v>3</v>
      </c>
      <c r="D55" s="13" t="s">
        <v>326</v>
      </c>
      <c r="E55" s="14">
        <v>43762</v>
      </c>
      <c r="F55" s="14">
        <v>43852</v>
      </c>
      <c r="G55">
        <f t="shared" si="0"/>
        <v>90</v>
      </c>
      <c r="I55" t="s">
        <v>375</v>
      </c>
    </row>
    <row r="56" spans="2:15" x14ac:dyDescent="0.2">
      <c r="C56">
        <v>4</v>
      </c>
      <c r="D56" s="13" t="s">
        <v>327</v>
      </c>
      <c r="E56" s="14">
        <v>43767</v>
      </c>
      <c r="F56" s="14">
        <v>43867</v>
      </c>
      <c r="G56">
        <f t="shared" si="0"/>
        <v>100</v>
      </c>
      <c r="I56" t="s">
        <v>375</v>
      </c>
    </row>
    <row r="57" spans="2:15" x14ac:dyDescent="0.2">
      <c r="C57">
        <v>5</v>
      </c>
      <c r="D57" s="13" t="s">
        <v>369</v>
      </c>
      <c r="E57" s="14">
        <v>43808</v>
      </c>
      <c r="F57" s="14">
        <v>44019</v>
      </c>
      <c r="G57">
        <f t="shared" si="0"/>
        <v>211</v>
      </c>
      <c r="I57" t="s">
        <v>375</v>
      </c>
    </row>
    <row r="58" spans="2:15" x14ac:dyDescent="0.2">
      <c r="C58">
        <v>6</v>
      </c>
      <c r="D58" s="3" t="s">
        <v>328</v>
      </c>
      <c r="E58" s="14">
        <v>43705</v>
      </c>
      <c r="F58" s="14">
        <v>43873</v>
      </c>
      <c r="G58">
        <f t="shared" si="0"/>
        <v>168</v>
      </c>
      <c r="I58" t="s">
        <v>375</v>
      </c>
    </row>
    <row r="59" spans="2:15" x14ac:dyDescent="0.2">
      <c r="C59">
        <v>7</v>
      </c>
      <c r="D59" s="3" t="s">
        <v>329</v>
      </c>
      <c r="E59" s="14">
        <v>43728</v>
      </c>
      <c r="F59" s="14">
        <v>43854</v>
      </c>
      <c r="G59">
        <f t="shared" si="0"/>
        <v>126</v>
      </c>
      <c r="I59" t="s">
        <v>375</v>
      </c>
    </row>
    <row r="60" spans="2:15" x14ac:dyDescent="0.2">
      <c r="C60">
        <v>8</v>
      </c>
      <c r="D60" s="13" t="s">
        <v>370</v>
      </c>
      <c r="E60" s="14">
        <v>43759</v>
      </c>
      <c r="F60" s="14">
        <v>43899</v>
      </c>
      <c r="G60">
        <f t="shared" si="0"/>
        <v>140</v>
      </c>
      <c r="I60" t="s">
        <v>375</v>
      </c>
    </row>
    <row r="61" spans="2:15" x14ac:dyDescent="0.2">
      <c r="C61">
        <v>9</v>
      </c>
      <c r="D61" s="13" t="s">
        <v>330</v>
      </c>
      <c r="E61" s="14">
        <v>44043</v>
      </c>
      <c r="F61" s="14">
        <v>44123</v>
      </c>
      <c r="G61">
        <f t="shared" si="0"/>
        <v>80</v>
      </c>
      <c r="H61" t="s">
        <v>375</v>
      </c>
    </row>
    <row r="62" spans="2:15" x14ac:dyDescent="0.2">
      <c r="C62">
        <v>10</v>
      </c>
      <c r="D62" s="13" t="s">
        <v>371</v>
      </c>
      <c r="E62" s="14">
        <v>43757</v>
      </c>
      <c r="F62" s="14">
        <v>43942</v>
      </c>
      <c r="G62">
        <f t="shared" si="0"/>
        <v>185</v>
      </c>
      <c r="I62" t="s">
        <v>375</v>
      </c>
    </row>
    <row r="63" spans="2:15" x14ac:dyDescent="0.2">
      <c r="C63">
        <v>11</v>
      </c>
      <c r="D63" s="13" t="s">
        <v>331</v>
      </c>
      <c r="E63" s="14">
        <v>43679</v>
      </c>
      <c r="F63" s="14">
        <v>43853</v>
      </c>
      <c r="G63">
        <f t="shared" si="0"/>
        <v>174</v>
      </c>
      <c r="I63" t="s">
        <v>375</v>
      </c>
    </row>
    <row r="64" spans="2:15" x14ac:dyDescent="0.2">
      <c r="C64">
        <v>12</v>
      </c>
      <c r="D64" s="13" t="s">
        <v>332</v>
      </c>
      <c r="E64" s="14">
        <v>43907</v>
      </c>
      <c r="F64" s="14">
        <v>44083</v>
      </c>
      <c r="G64">
        <f t="shared" si="0"/>
        <v>176</v>
      </c>
      <c r="H64" t="s">
        <v>375</v>
      </c>
    </row>
    <row r="65" spans="3:9" x14ac:dyDescent="0.2">
      <c r="C65">
        <v>13</v>
      </c>
      <c r="D65" s="13" t="s">
        <v>333</v>
      </c>
      <c r="E65" s="14">
        <v>43761</v>
      </c>
      <c r="F65" s="14">
        <v>43931</v>
      </c>
      <c r="G65">
        <f t="shared" si="0"/>
        <v>170</v>
      </c>
      <c r="I65" t="s">
        <v>375</v>
      </c>
    </row>
    <row r="66" spans="3:9" x14ac:dyDescent="0.2">
      <c r="C66">
        <v>14</v>
      </c>
      <c r="D66" s="13" t="s">
        <v>334</v>
      </c>
      <c r="E66" s="14">
        <v>43845</v>
      </c>
      <c r="F66" s="14">
        <v>43935</v>
      </c>
      <c r="G66">
        <f t="shared" si="0"/>
        <v>90</v>
      </c>
      <c r="H66" t="s">
        <v>375</v>
      </c>
    </row>
    <row r="67" spans="3:9" x14ac:dyDescent="0.2">
      <c r="C67">
        <v>15</v>
      </c>
      <c r="D67" s="13" t="s">
        <v>335</v>
      </c>
      <c r="E67" s="14">
        <v>43927</v>
      </c>
      <c r="F67" s="14">
        <v>44026</v>
      </c>
      <c r="G67">
        <f t="shared" ref="G67:G102" si="1">F67-E67</f>
        <v>99</v>
      </c>
      <c r="H67" t="s">
        <v>375</v>
      </c>
    </row>
    <row r="68" spans="3:9" x14ac:dyDescent="0.2">
      <c r="C68">
        <v>16</v>
      </c>
      <c r="D68" s="13" t="s">
        <v>372</v>
      </c>
      <c r="E68" s="14">
        <v>43871</v>
      </c>
      <c r="F68" s="14">
        <v>44025</v>
      </c>
      <c r="G68">
        <f t="shared" si="1"/>
        <v>154</v>
      </c>
      <c r="H68" t="s">
        <v>375</v>
      </c>
    </row>
    <row r="69" spans="3:9" x14ac:dyDescent="0.2">
      <c r="C69">
        <v>17</v>
      </c>
      <c r="D69" s="13" t="s">
        <v>336</v>
      </c>
      <c r="E69" s="14">
        <v>43642</v>
      </c>
      <c r="F69" s="14">
        <v>43857</v>
      </c>
      <c r="G69">
        <f t="shared" si="1"/>
        <v>215</v>
      </c>
      <c r="I69" t="s">
        <v>375</v>
      </c>
    </row>
    <row r="70" spans="3:9" x14ac:dyDescent="0.2">
      <c r="C70">
        <v>18</v>
      </c>
      <c r="D70" s="3" t="s">
        <v>337</v>
      </c>
      <c r="E70" s="14">
        <v>43684</v>
      </c>
      <c r="F70" s="14">
        <v>43853</v>
      </c>
      <c r="G70">
        <f t="shared" si="1"/>
        <v>169</v>
      </c>
      <c r="I70" t="s">
        <v>375</v>
      </c>
    </row>
    <row r="71" spans="3:9" x14ac:dyDescent="0.2">
      <c r="C71">
        <v>19</v>
      </c>
      <c r="D71" s="13" t="s">
        <v>338</v>
      </c>
      <c r="E71" s="14">
        <v>43564</v>
      </c>
      <c r="F71" s="14">
        <v>43858</v>
      </c>
      <c r="G71">
        <f t="shared" si="1"/>
        <v>294</v>
      </c>
      <c r="I71" t="s">
        <v>375</v>
      </c>
    </row>
    <row r="72" spans="3:9" x14ac:dyDescent="0.2">
      <c r="C72">
        <v>20</v>
      </c>
      <c r="D72" s="13" t="s">
        <v>339</v>
      </c>
      <c r="E72" s="14">
        <v>43909</v>
      </c>
      <c r="F72" s="14">
        <v>44004</v>
      </c>
      <c r="G72">
        <f t="shared" si="1"/>
        <v>95</v>
      </c>
      <c r="H72" t="s">
        <v>375</v>
      </c>
    </row>
    <row r="73" spans="3:9" x14ac:dyDescent="0.2">
      <c r="C73">
        <v>21</v>
      </c>
      <c r="D73" s="13" t="s">
        <v>340</v>
      </c>
      <c r="E73" s="14">
        <v>43864</v>
      </c>
      <c r="F73" s="14">
        <v>43978</v>
      </c>
      <c r="G73">
        <f t="shared" si="1"/>
        <v>114</v>
      </c>
      <c r="H73" t="s">
        <v>375</v>
      </c>
    </row>
    <row r="74" spans="3:9" x14ac:dyDescent="0.2">
      <c r="C74">
        <v>22</v>
      </c>
      <c r="D74" s="3" t="s">
        <v>341</v>
      </c>
      <c r="E74" s="14">
        <v>43971</v>
      </c>
      <c r="F74" s="14">
        <v>44127</v>
      </c>
      <c r="G74">
        <f t="shared" si="1"/>
        <v>156</v>
      </c>
      <c r="H74" t="s">
        <v>375</v>
      </c>
    </row>
    <row r="75" spans="3:9" x14ac:dyDescent="0.2">
      <c r="C75">
        <v>23</v>
      </c>
      <c r="D75" s="13" t="s">
        <v>342</v>
      </c>
      <c r="E75" s="14">
        <v>43922</v>
      </c>
      <c r="F75" s="14">
        <v>43993</v>
      </c>
      <c r="G75">
        <f t="shared" si="1"/>
        <v>71</v>
      </c>
      <c r="H75" t="s">
        <v>375</v>
      </c>
    </row>
    <row r="76" spans="3:9" x14ac:dyDescent="0.2">
      <c r="C76">
        <v>24</v>
      </c>
      <c r="D76" s="13" t="s">
        <v>343</v>
      </c>
      <c r="E76" s="14">
        <v>43911</v>
      </c>
      <c r="F76" s="14">
        <v>44011</v>
      </c>
      <c r="G76">
        <f t="shared" si="1"/>
        <v>100</v>
      </c>
      <c r="H76" t="s">
        <v>375</v>
      </c>
    </row>
    <row r="77" spans="3:9" x14ac:dyDescent="0.2">
      <c r="C77">
        <v>25</v>
      </c>
      <c r="D77" s="13" t="s">
        <v>344</v>
      </c>
      <c r="E77" s="14">
        <v>43819</v>
      </c>
      <c r="F77" s="14">
        <v>44040</v>
      </c>
      <c r="G77">
        <f t="shared" si="1"/>
        <v>221</v>
      </c>
      <c r="I77" t="s">
        <v>375</v>
      </c>
    </row>
    <row r="78" spans="3:9" x14ac:dyDescent="0.2">
      <c r="C78">
        <v>26</v>
      </c>
      <c r="D78" s="3" t="s">
        <v>345</v>
      </c>
      <c r="E78" s="14">
        <v>43726</v>
      </c>
      <c r="F78" s="14">
        <v>43854</v>
      </c>
      <c r="G78">
        <f t="shared" si="1"/>
        <v>128</v>
      </c>
      <c r="I78" t="s">
        <v>375</v>
      </c>
    </row>
    <row r="79" spans="3:9" x14ac:dyDescent="0.2">
      <c r="C79">
        <v>27</v>
      </c>
      <c r="D79" s="13" t="s">
        <v>346</v>
      </c>
      <c r="E79" s="14">
        <v>43852</v>
      </c>
      <c r="F79" s="14">
        <v>43937</v>
      </c>
      <c r="G79">
        <f t="shared" si="1"/>
        <v>85</v>
      </c>
      <c r="H79" t="s">
        <v>375</v>
      </c>
    </row>
    <row r="80" spans="3:9" x14ac:dyDescent="0.2">
      <c r="C80">
        <v>28</v>
      </c>
      <c r="D80" s="13" t="s">
        <v>347</v>
      </c>
      <c r="E80" s="14">
        <v>43850</v>
      </c>
      <c r="F80" s="14">
        <v>43984</v>
      </c>
      <c r="G80">
        <f t="shared" si="1"/>
        <v>134</v>
      </c>
      <c r="H80" t="s">
        <v>375</v>
      </c>
    </row>
    <row r="81" spans="3:9" x14ac:dyDescent="0.2">
      <c r="C81">
        <v>29</v>
      </c>
      <c r="D81" s="13" t="s">
        <v>348</v>
      </c>
      <c r="E81" s="14">
        <v>43879</v>
      </c>
      <c r="F81" s="14">
        <v>43994</v>
      </c>
      <c r="G81">
        <f t="shared" si="1"/>
        <v>115</v>
      </c>
      <c r="H81" t="s">
        <v>375</v>
      </c>
    </row>
    <row r="82" spans="3:9" x14ac:dyDescent="0.2">
      <c r="C82">
        <v>30</v>
      </c>
      <c r="D82" s="13" t="s">
        <v>349</v>
      </c>
      <c r="E82" s="14">
        <v>43937</v>
      </c>
      <c r="F82" s="14">
        <v>44055</v>
      </c>
      <c r="G82">
        <f t="shared" si="1"/>
        <v>118</v>
      </c>
      <c r="H82" t="s">
        <v>375</v>
      </c>
    </row>
    <row r="83" spans="3:9" x14ac:dyDescent="0.2">
      <c r="C83">
        <v>31</v>
      </c>
      <c r="D83" s="3" t="s">
        <v>350</v>
      </c>
      <c r="E83" s="14">
        <v>43761</v>
      </c>
      <c r="F83" s="14">
        <v>43896</v>
      </c>
      <c r="G83">
        <f t="shared" si="1"/>
        <v>135</v>
      </c>
      <c r="I83" t="s">
        <v>375</v>
      </c>
    </row>
    <row r="84" spans="3:9" x14ac:dyDescent="0.2">
      <c r="C84">
        <v>32</v>
      </c>
      <c r="D84" s="13" t="s">
        <v>351</v>
      </c>
      <c r="E84" s="14">
        <v>43980</v>
      </c>
      <c r="F84" s="14">
        <v>44071</v>
      </c>
      <c r="G84">
        <f t="shared" si="1"/>
        <v>91</v>
      </c>
      <c r="H84" t="s">
        <v>375</v>
      </c>
    </row>
    <row r="85" spans="3:9" x14ac:dyDescent="0.2">
      <c r="C85">
        <v>33</v>
      </c>
      <c r="D85" s="13" t="s">
        <v>352</v>
      </c>
      <c r="E85" s="14">
        <v>43887</v>
      </c>
      <c r="F85" s="14">
        <v>44068</v>
      </c>
      <c r="G85">
        <f t="shared" si="1"/>
        <v>181</v>
      </c>
      <c r="H85" t="s">
        <v>375</v>
      </c>
    </row>
    <row r="86" spans="3:9" x14ac:dyDescent="0.2">
      <c r="C86">
        <v>34</v>
      </c>
      <c r="D86" s="13" t="s">
        <v>353</v>
      </c>
      <c r="E86" s="14">
        <v>43889</v>
      </c>
      <c r="F86" s="14">
        <v>43983</v>
      </c>
      <c r="G86">
        <f t="shared" si="1"/>
        <v>94</v>
      </c>
      <c r="H86" t="s">
        <v>375</v>
      </c>
    </row>
    <row r="87" spans="3:9" x14ac:dyDescent="0.2">
      <c r="C87">
        <v>35</v>
      </c>
      <c r="D87" s="13" t="s">
        <v>354</v>
      </c>
      <c r="E87" s="14">
        <v>43978</v>
      </c>
      <c r="F87" s="14">
        <v>44071</v>
      </c>
      <c r="G87">
        <f t="shared" si="1"/>
        <v>93</v>
      </c>
      <c r="H87" t="s">
        <v>375</v>
      </c>
    </row>
    <row r="88" spans="3:9" x14ac:dyDescent="0.2">
      <c r="C88">
        <v>36</v>
      </c>
      <c r="D88" s="13" t="s">
        <v>355</v>
      </c>
      <c r="E88" s="14">
        <v>44056</v>
      </c>
      <c r="F88" s="14">
        <v>44126</v>
      </c>
      <c r="G88">
        <f t="shared" si="1"/>
        <v>70</v>
      </c>
      <c r="H88" t="s">
        <v>375</v>
      </c>
    </row>
    <row r="89" spans="3:9" x14ac:dyDescent="0.2">
      <c r="C89">
        <v>37</v>
      </c>
      <c r="D89" s="13" t="s">
        <v>356</v>
      </c>
      <c r="E89" s="14">
        <v>43889</v>
      </c>
      <c r="F89" s="14">
        <v>44029</v>
      </c>
      <c r="G89">
        <f t="shared" si="1"/>
        <v>140</v>
      </c>
      <c r="H89" t="s">
        <v>375</v>
      </c>
    </row>
    <row r="90" spans="3:9" x14ac:dyDescent="0.2">
      <c r="C90">
        <v>38</v>
      </c>
      <c r="D90" s="13" t="s">
        <v>357</v>
      </c>
      <c r="E90" s="14">
        <v>43796</v>
      </c>
      <c r="F90" s="14">
        <v>43999</v>
      </c>
      <c r="G90">
        <f t="shared" si="1"/>
        <v>203</v>
      </c>
      <c r="I90" t="s">
        <v>375</v>
      </c>
    </row>
    <row r="91" spans="3:9" x14ac:dyDescent="0.2">
      <c r="C91">
        <v>39</v>
      </c>
      <c r="D91" s="13" t="s">
        <v>358</v>
      </c>
      <c r="E91" s="14">
        <v>43639</v>
      </c>
      <c r="F91" s="14">
        <v>43845</v>
      </c>
      <c r="G91">
        <f t="shared" si="1"/>
        <v>206</v>
      </c>
      <c r="I91" t="s">
        <v>375</v>
      </c>
    </row>
    <row r="92" spans="3:9" x14ac:dyDescent="0.2">
      <c r="C92">
        <v>40</v>
      </c>
      <c r="D92" s="13" t="s">
        <v>359</v>
      </c>
      <c r="E92" s="14">
        <v>43704</v>
      </c>
      <c r="F92" s="14">
        <v>43993</v>
      </c>
      <c r="G92">
        <f t="shared" si="1"/>
        <v>289</v>
      </c>
      <c r="I92" t="s">
        <v>375</v>
      </c>
    </row>
    <row r="93" spans="3:9" x14ac:dyDescent="0.2">
      <c r="C93">
        <v>41</v>
      </c>
      <c r="D93" s="13" t="s">
        <v>360</v>
      </c>
      <c r="E93" s="14">
        <v>43895</v>
      </c>
      <c r="F93" s="14">
        <v>44097</v>
      </c>
      <c r="G93">
        <f t="shared" si="1"/>
        <v>202</v>
      </c>
      <c r="H93" t="s">
        <v>375</v>
      </c>
    </row>
    <row r="94" spans="3:9" x14ac:dyDescent="0.2">
      <c r="C94">
        <v>42</v>
      </c>
      <c r="D94" s="13" t="s">
        <v>361</v>
      </c>
      <c r="E94" s="14">
        <v>43888</v>
      </c>
      <c r="F94" s="14">
        <v>44036</v>
      </c>
      <c r="G94">
        <f t="shared" si="1"/>
        <v>148</v>
      </c>
      <c r="H94" t="s">
        <v>375</v>
      </c>
    </row>
    <row r="95" spans="3:9" x14ac:dyDescent="0.2">
      <c r="C95">
        <v>43</v>
      </c>
      <c r="D95" s="13" t="s">
        <v>362</v>
      </c>
      <c r="E95" s="14">
        <v>43885</v>
      </c>
      <c r="F95" s="14">
        <v>44021</v>
      </c>
      <c r="G95">
        <f t="shared" si="1"/>
        <v>136</v>
      </c>
      <c r="H95" t="s">
        <v>375</v>
      </c>
    </row>
    <row r="96" spans="3:9" x14ac:dyDescent="0.2">
      <c r="C96">
        <v>44</v>
      </c>
      <c r="D96" s="13" t="s">
        <v>363</v>
      </c>
      <c r="E96" s="14">
        <v>43855</v>
      </c>
      <c r="F96" s="14">
        <v>43906</v>
      </c>
      <c r="G96">
        <f t="shared" si="1"/>
        <v>51</v>
      </c>
      <c r="H96" t="s">
        <v>375</v>
      </c>
    </row>
    <row r="97" spans="1:9" x14ac:dyDescent="0.2">
      <c r="C97">
        <v>45</v>
      </c>
      <c r="D97" s="3" t="s">
        <v>364</v>
      </c>
      <c r="E97" s="14">
        <v>43702</v>
      </c>
      <c r="F97" s="14">
        <v>43901</v>
      </c>
      <c r="G97">
        <f t="shared" si="1"/>
        <v>199</v>
      </c>
      <c r="I97" t="s">
        <v>375</v>
      </c>
    </row>
    <row r="98" spans="1:9" x14ac:dyDescent="0.2">
      <c r="C98">
        <v>46</v>
      </c>
      <c r="D98" s="13" t="s">
        <v>365</v>
      </c>
      <c r="E98" s="14">
        <v>43664</v>
      </c>
      <c r="F98" s="14">
        <v>43847</v>
      </c>
      <c r="G98">
        <f t="shared" si="1"/>
        <v>183</v>
      </c>
      <c r="I98" t="s">
        <v>375</v>
      </c>
    </row>
    <row r="99" spans="1:9" x14ac:dyDescent="0.2">
      <c r="C99">
        <v>47</v>
      </c>
      <c r="D99" s="3" t="s">
        <v>366</v>
      </c>
      <c r="E99" s="14">
        <v>43944</v>
      </c>
      <c r="F99" s="14">
        <v>44082</v>
      </c>
      <c r="G99">
        <f t="shared" si="1"/>
        <v>138</v>
      </c>
      <c r="H99" t="s">
        <v>375</v>
      </c>
    </row>
    <row r="100" spans="1:9" x14ac:dyDescent="0.2">
      <c r="C100">
        <v>48</v>
      </c>
      <c r="D100" s="13" t="s">
        <v>367</v>
      </c>
      <c r="E100" s="14">
        <v>43969</v>
      </c>
      <c r="F100" s="14">
        <v>44098</v>
      </c>
      <c r="G100">
        <f t="shared" si="1"/>
        <v>129</v>
      </c>
      <c r="H100" t="s">
        <v>375</v>
      </c>
    </row>
    <row r="101" spans="1:9" x14ac:dyDescent="0.2">
      <c r="C101">
        <v>49</v>
      </c>
      <c r="D101" s="13" t="s">
        <v>373</v>
      </c>
      <c r="E101" s="14">
        <v>43725</v>
      </c>
      <c r="F101" s="14">
        <v>43872</v>
      </c>
      <c r="G101">
        <f t="shared" si="1"/>
        <v>147</v>
      </c>
      <c r="I101" t="s">
        <v>375</v>
      </c>
    </row>
    <row r="102" spans="1:9" x14ac:dyDescent="0.2">
      <c r="C102">
        <v>50</v>
      </c>
      <c r="D102" s="13" t="s">
        <v>368</v>
      </c>
      <c r="E102" s="14">
        <v>43952</v>
      </c>
      <c r="F102" s="14">
        <v>44040</v>
      </c>
      <c r="G102">
        <f t="shared" si="1"/>
        <v>88</v>
      </c>
      <c r="H102" t="s">
        <v>375</v>
      </c>
    </row>
    <row r="104" spans="1:9" x14ac:dyDescent="0.2">
      <c r="A104">
        <v>2018</v>
      </c>
      <c r="B104" t="s">
        <v>386</v>
      </c>
      <c r="C104">
        <v>1</v>
      </c>
      <c r="D104" s="13" t="s">
        <v>387</v>
      </c>
      <c r="E104" s="14">
        <v>43005</v>
      </c>
      <c r="F104" s="14">
        <v>43357</v>
      </c>
      <c r="G104">
        <f>F104-E104</f>
        <v>352</v>
      </c>
    </row>
    <row r="105" spans="1:9" x14ac:dyDescent="0.2">
      <c r="C105">
        <v>2</v>
      </c>
      <c r="D105" s="13" t="s">
        <v>388</v>
      </c>
      <c r="E105" s="14">
        <v>43050</v>
      </c>
      <c r="F105" s="14">
        <v>43362</v>
      </c>
      <c r="G105">
        <f>F105-E105</f>
        <v>312</v>
      </c>
    </row>
    <row r="106" spans="1:9" x14ac:dyDescent="0.2">
      <c r="C106">
        <v>3</v>
      </c>
      <c r="D106" s="13" t="s">
        <v>389</v>
      </c>
      <c r="E106" s="14">
        <v>43245</v>
      </c>
      <c r="F106" s="14">
        <v>43392</v>
      </c>
      <c r="G106">
        <f>F106-E106</f>
        <v>147</v>
      </c>
    </row>
    <row r="107" spans="1:9" x14ac:dyDescent="0.2">
      <c r="C107">
        <v>4</v>
      </c>
      <c r="D107" s="13" t="s">
        <v>390</v>
      </c>
      <c r="E107" s="14">
        <v>42992</v>
      </c>
      <c r="F107" s="14">
        <v>43355</v>
      </c>
      <c r="G107">
        <f>F107-E107</f>
        <v>363</v>
      </c>
    </row>
    <row r="109" spans="1:9" x14ac:dyDescent="0.2">
      <c r="D109" s="13"/>
      <c r="E109" s="14"/>
      <c r="F109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C7B5-340B-044D-BBCC-EF3A89CF7FE8}">
  <dimension ref="A1:B105"/>
  <sheetViews>
    <sheetView topLeftCell="A77" workbookViewId="0">
      <selection activeCell="A102" sqref="A102:A105"/>
    </sheetView>
  </sheetViews>
  <sheetFormatPr baseColWidth="10" defaultRowHeight="16" x14ac:dyDescent="0.2"/>
  <cols>
    <col min="1" max="1" width="18.33203125" bestFit="1" customWidth="1"/>
    <col min="2" max="2" width="15" bestFit="1" customWidth="1"/>
  </cols>
  <sheetData>
    <row r="1" spans="1:2" x14ac:dyDescent="0.2">
      <c r="A1" t="s">
        <v>385</v>
      </c>
      <c r="B1" t="s">
        <v>267</v>
      </c>
    </row>
    <row r="2" spans="1:2" x14ac:dyDescent="0.2">
      <c r="A2">
        <v>20</v>
      </c>
      <c r="B2" t="s">
        <v>180</v>
      </c>
    </row>
    <row r="3" spans="1:2" x14ac:dyDescent="0.2">
      <c r="A3">
        <v>65</v>
      </c>
      <c r="B3" t="s">
        <v>180</v>
      </c>
    </row>
    <row r="4" spans="1:2" x14ac:dyDescent="0.2">
      <c r="A4">
        <v>74</v>
      </c>
      <c r="B4" t="s">
        <v>180</v>
      </c>
    </row>
    <row r="5" spans="1:2" x14ac:dyDescent="0.2">
      <c r="A5">
        <v>22</v>
      </c>
      <c r="B5" t="s">
        <v>180</v>
      </c>
    </row>
    <row r="6" spans="1:2" x14ac:dyDescent="0.2">
      <c r="A6">
        <v>29</v>
      </c>
      <c r="B6" t="s">
        <v>180</v>
      </c>
    </row>
    <row r="7" spans="1:2" x14ac:dyDescent="0.2">
      <c r="A7">
        <v>20</v>
      </c>
      <c r="B7" t="s">
        <v>180</v>
      </c>
    </row>
    <row r="8" spans="1:2" x14ac:dyDescent="0.2">
      <c r="A8">
        <v>41</v>
      </c>
      <c r="B8" t="s">
        <v>180</v>
      </c>
    </row>
    <row r="9" spans="1:2" x14ac:dyDescent="0.2">
      <c r="A9">
        <v>11</v>
      </c>
      <c r="B9" t="s">
        <v>180</v>
      </c>
    </row>
    <row r="10" spans="1:2" x14ac:dyDescent="0.2">
      <c r="A10">
        <v>24</v>
      </c>
      <c r="B10" t="s">
        <v>180</v>
      </c>
    </row>
    <row r="11" spans="1:2" x14ac:dyDescent="0.2">
      <c r="A11">
        <v>90</v>
      </c>
      <c r="B11" t="s">
        <v>180</v>
      </c>
    </row>
    <row r="12" spans="1:2" x14ac:dyDescent="0.2">
      <c r="A12">
        <v>35</v>
      </c>
      <c r="B12" t="s">
        <v>180</v>
      </c>
    </row>
    <row r="13" spans="1:2" x14ac:dyDescent="0.2">
      <c r="A13">
        <v>122</v>
      </c>
      <c r="B13" t="s">
        <v>180</v>
      </c>
    </row>
    <row r="14" spans="1:2" x14ac:dyDescent="0.2">
      <c r="A14">
        <v>44</v>
      </c>
      <c r="B14" t="s">
        <v>180</v>
      </c>
    </row>
    <row r="15" spans="1:2" x14ac:dyDescent="0.2">
      <c r="A15">
        <v>76</v>
      </c>
      <c r="B15" t="s">
        <v>180</v>
      </c>
    </row>
    <row r="16" spans="1:2" x14ac:dyDescent="0.2">
      <c r="A16">
        <v>77</v>
      </c>
      <c r="B16" t="s">
        <v>180</v>
      </c>
    </row>
    <row r="17" spans="1:2" x14ac:dyDescent="0.2">
      <c r="A17">
        <v>55</v>
      </c>
      <c r="B17" t="s">
        <v>180</v>
      </c>
    </row>
    <row r="18" spans="1:2" x14ac:dyDescent="0.2">
      <c r="A18">
        <v>38</v>
      </c>
      <c r="B18" t="s">
        <v>180</v>
      </c>
    </row>
    <row r="19" spans="1:2" x14ac:dyDescent="0.2">
      <c r="A19">
        <v>53</v>
      </c>
      <c r="B19" t="s">
        <v>180</v>
      </c>
    </row>
    <row r="20" spans="1:2" x14ac:dyDescent="0.2">
      <c r="A20">
        <v>20</v>
      </c>
      <c r="B20" t="s">
        <v>180</v>
      </c>
    </row>
    <row r="21" spans="1:2" x14ac:dyDescent="0.2">
      <c r="A21">
        <v>108</v>
      </c>
      <c r="B21" t="s">
        <v>180</v>
      </c>
    </row>
    <row r="22" spans="1:2" x14ac:dyDescent="0.2">
      <c r="A22">
        <v>93</v>
      </c>
      <c r="B22" t="s">
        <v>180</v>
      </c>
    </row>
    <row r="23" spans="1:2" x14ac:dyDescent="0.2">
      <c r="A23">
        <v>56</v>
      </c>
      <c r="B23" t="s">
        <v>180</v>
      </c>
    </row>
    <row r="24" spans="1:2" x14ac:dyDescent="0.2">
      <c r="A24">
        <v>71</v>
      </c>
      <c r="B24" t="s">
        <v>180</v>
      </c>
    </row>
    <row r="25" spans="1:2" x14ac:dyDescent="0.2">
      <c r="A25">
        <v>95</v>
      </c>
      <c r="B25" t="s">
        <v>180</v>
      </c>
    </row>
    <row r="26" spans="1:2" x14ac:dyDescent="0.2">
      <c r="A26">
        <v>120</v>
      </c>
      <c r="B26" t="s">
        <v>180</v>
      </c>
    </row>
    <row r="27" spans="1:2" x14ac:dyDescent="0.2">
      <c r="A27">
        <v>40</v>
      </c>
      <c r="B27" t="s">
        <v>180</v>
      </c>
    </row>
    <row r="28" spans="1:2" x14ac:dyDescent="0.2">
      <c r="A28">
        <v>28</v>
      </c>
      <c r="B28" t="s">
        <v>180</v>
      </c>
    </row>
    <row r="29" spans="1:2" x14ac:dyDescent="0.2">
      <c r="A29">
        <v>12</v>
      </c>
      <c r="B29" t="s">
        <v>180</v>
      </c>
    </row>
    <row r="30" spans="1:2" x14ac:dyDescent="0.2">
      <c r="A30">
        <v>12</v>
      </c>
      <c r="B30" t="s">
        <v>180</v>
      </c>
    </row>
    <row r="31" spans="1:2" x14ac:dyDescent="0.2">
      <c r="A31">
        <v>30</v>
      </c>
      <c r="B31" t="s">
        <v>180</v>
      </c>
    </row>
    <row r="32" spans="1:2" x14ac:dyDescent="0.2">
      <c r="A32">
        <v>60</v>
      </c>
      <c r="B32" t="s">
        <v>180</v>
      </c>
    </row>
    <row r="33" spans="1:2" x14ac:dyDescent="0.2">
      <c r="A33">
        <v>18</v>
      </c>
      <c r="B33" t="s">
        <v>180</v>
      </c>
    </row>
    <row r="34" spans="1:2" x14ac:dyDescent="0.2">
      <c r="A34">
        <v>33</v>
      </c>
      <c r="B34" t="s">
        <v>180</v>
      </c>
    </row>
    <row r="35" spans="1:2" x14ac:dyDescent="0.2">
      <c r="A35">
        <v>142</v>
      </c>
      <c r="B35" t="s">
        <v>180</v>
      </c>
    </row>
    <row r="36" spans="1:2" x14ac:dyDescent="0.2">
      <c r="A36">
        <v>48</v>
      </c>
      <c r="B36" t="s">
        <v>180</v>
      </c>
    </row>
    <row r="37" spans="1:2" x14ac:dyDescent="0.2">
      <c r="A37">
        <v>30</v>
      </c>
      <c r="B37" t="s">
        <v>180</v>
      </c>
    </row>
    <row r="38" spans="1:2" x14ac:dyDescent="0.2">
      <c r="A38">
        <v>95</v>
      </c>
      <c r="B38" t="s">
        <v>180</v>
      </c>
    </row>
    <row r="39" spans="1:2" x14ac:dyDescent="0.2">
      <c r="A39">
        <v>28</v>
      </c>
      <c r="B39" t="s">
        <v>180</v>
      </c>
    </row>
    <row r="40" spans="1:2" x14ac:dyDescent="0.2">
      <c r="A40">
        <v>114</v>
      </c>
      <c r="B40" t="s">
        <v>180</v>
      </c>
    </row>
    <row r="41" spans="1:2" x14ac:dyDescent="0.2">
      <c r="A41">
        <v>37</v>
      </c>
      <c r="B41" t="s">
        <v>180</v>
      </c>
    </row>
    <row r="42" spans="1:2" x14ac:dyDescent="0.2">
      <c r="A42">
        <v>18</v>
      </c>
      <c r="B42" t="s">
        <v>180</v>
      </c>
    </row>
    <row r="43" spans="1:2" x14ac:dyDescent="0.2">
      <c r="A43">
        <v>7</v>
      </c>
      <c r="B43" t="s">
        <v>180</v>
      </c>
    </row>
    <row r="44" spans="1:2" x14ac:dyDescent="0.2">
      <c r="A44">
        <v>22</v>
      </c>
      <c r="B44" t="s">
        <v>180</v>
      </c>
    </row>
    <row r="45" spans="1:2" x14ac:dyDescent="0.2">
      <c r="A45">
        <v>22</v>
      </c>
      <c r="B45" t="s">
        <v>180</v>
      </c>
    </row>
    <row r="46" spans="1:2" x14ac:dyDescent="0.2">
      <c r="A46">
        <v>39</v>
      </c>
      <c r="B46" t="s">
        <v>180</v>
      </c>
    </row>
    <row r="47" spans="1:2" x14ac:dyDescent="0.2">
      <c r="A47">
        <v>86</v>
      </c>
      <c r="B47" t="s">
        <v>180</v>
      </c>
    </row>
    <row r="48" spans="1:2" x14ac:dyDescent="0.2">
      <c r="A48">
        <v>51</v>
      </c>
      <c r="B48" t="s">
        <v>180</v>
      </c>
    </row>
    <row r="49" spans="1:2" x14ac:dyDescent="0.2">
      <c r="A49">
        <v>91</v>
      </c>
      <c r="B49" t="s">
        <v>180</v>
      </c>
    </row>
    <row r="50" spans="1:2" x14ac:dyDescent="0.2">
      <c r="A50">
        <v>86</v>
      </c>
      <c r="B50" t="s">
        <v>180</v>
      </c>
    </row>
    <row r="51" spans="1:2" x14ac:dyDescent="0.2">
      <c r="A51">
        <v>65</v>
      </c>
      <c r="B51" t="s">
        <v>180</v>
      </c>
    </row>
    <row r="52" spans="1:2" x14ac:dyDescent="0.2">
      <c r="A52">
        <v>76</v>
      </c>
      <c r="B52" t="s">
        <v>269</v>
      </c>
    </row>
    <row r="53" spans="1:2" x14ac:dyDescent="0.2">
      <c r="A53">
        <v>85</v>
      </c>
      <c r="B53" t="s">
        <v>269</v>
      </c>
    </row>
    <row r="54" spans="1:2" x14ac:dyDescent="0.2">
      <c r="A54">
        <v>90</v>
      </c>
      <c r="B54" t="s">
        <v>269</v>
      </c>
    </row>
    <row r="55" spans="1:2" x14ac:dyDescent="0.2">
      <c r="A55">
        <v>100</v>
      </c>
      <c r="B55" t="s">
        <v>269</v>
      </c>
    </row>
    <row r="56" spans="1:2" x14ac:dyDescent="0.2">
      <c r="A56">
        <v>211</v>
      </c>
      <c r="B56" t="s">
        <v>269</v>
      </c>
    </row>
    <row r="57" spans="1:2" x14ac:dyDescent="0.2">
      <c r="A57">
        <v>168</v>
      </c>
      <c r="B57" t="s">
        <v>269</v>
      </c>
    </row>
    <row r="58" spans="1:2" x14ac:dyDescent="0.2">
      <c r="A58">
        <v>126</v>
      </c>
      <c r="B58" t="s">
        <v>269</v>
      </c>
    </row>
    <row r="59" spans="1:2" x14ac:dyDescent="0.2">
      <c r="A59">
        <v>140</v>
      </c>
      <c r="B59" t="s">
        <v>269</v>
      </c>
    </row>
    <row r="60" spans="1:2" x14ac:dyDescent="0.2">
      <c r="A60">
        <v>80</v>
      </c>
      <c r="B60" t="s">
        <v>269</v>
      </c>
    </row>
    <row r="61" spans="1:2" x14ac:dyDescent="0.2">
      <c r="A61">
        <v>185</v>
      </c>
      <c r="B61" t="s">
        <v>269</v>
      </c>
    </row>
    <row r="62" spans="1:2" x14ac:dyDescent="0.2">
      <c r="A62">
        <v>174</v>
      </c>
      <c r="B62" t="s">
        <v>269</v>
      </c>
    </row>
    <row r="63" spans="1:2" x14ac:dyDescent="0.2">
      <c r="A63">
        <v>176</v>
      </c>
      <c r="B63" t="s">
        <v>269</v>
      </c>
    </row>
    <row r="64" spans="1:2" x14ac:dyDescent="0.2">
      <c r="A64">
        <v>170</v>
      </c>
      <c r="B64" t="s">
        <v>269</v>
      </c>
    </row>
    <row r="65" spans="1:2" x14ac:dyDescent="0.2">
      <c r="A65">
        <v>90</v>
      </c>
      <c r="B65" t="s">
        <v>269</v>
      </c>
    </row>
    <row r="66" spans="1:2" x14ac:dyDescent="0.2">
      <c r="A66">
        <v>99</v>
      </c>
      <c r="B66" t="s">
        <v>269</v>
      </c>
    </row>
    <row r="67" spans="1:2" x14ac:dyDescent="0.2">
      <c r="A67">
        <v>154</v>
      </c>
      <c r="B67" t="s">
        <v>269</v>
      </c>
    </row>
    <row r="68" spans="1:2" x14ac:dyDescent="0.2">
      <c r="A68">
        <v>215</v>
      </c>
      <c r="B68" t="s">
        <v>269</v>
      </c>
    </row>
    <row r="69" spans="1:2" x14ac:dyDescent="0.2">
      <c r="A69">
        <v>169</v>
      </c>
      <c r="B69" t="s">
        <v>269</v>
      </c>
    </row>
    <row r="70" spans="1:2" x14ac:dyDescent="0.2">
      <c r="A70">
        <v>294</v>
      </c>
      <c r="B70" t="s">
        <v>269</v>
      </c>
    </row>
    <row r="71" spans="1:2" x14ac:dyDescent="0.2">
      <c r="A71">
        <v>95</v>
      </c>
      <c r="B71" t="s">
        <v>269</v>
      </c>
    </row>
    <row r="72" spans="1:2" x14ac:dyDescent="0.2">
      <c r="A72">
        <v>114</v>
      </c>
      <c r="B72" t="s">
        <v>269</v>
      </c>
    </row>
    <row r="73" spans="1:2" x14ac:dyDescent="0.2">
      <c r="A73">
        <v>156</v>
      </c>
      <c r="B73" t="s">
        <v>269</v>
      </c>
    </row>
    <row r="74" spans="1:2" x14ac:dyDescent="0.2">
      <c r="A74">
        <v>71</v>
      </c>
      <c r="B74" t="s">
        <v>269</v>
      </c>
    </row>
    <row r="75" spans="1:2" x14ac:dyDescent="0.2">
      <c r="A75">
        <v>100</v>
      </c>
      <c r="B75" t="s">
        <v>269</v>
      </c>
    </row>
    <row r="76" spans="1:2" x14ac:dyDescent="0.2">
      <c r="A76">
        <v>221</v>
      </c>
      <c r="B76" t="s">
        <v>269</v>
      </c>
    </row>
    <row r="77" spans="1:2" x14ac:dyDescent="0.2">
      <c r="A77">
        <v>128</v>
      </c>
      <c r="B77" t="s">
        <v>269</v>
      </c>
    </row>
    <row r="78" spans="1:2" x14ac:dyDescent="0.2">
      <c r="A78">
        <v>85</v>
      </c>
      <c r="B78" t="s">
        <v>269</v>
      </c>
    </row>
    <row r="79" spans="1:2" x14ac:dyDescent="0.2">
      <c r="A79">
        <v>134</v>
      </c>
      <c r="B79" t="s">
        <v>269</v>
      </c>
    </row>
    <row r="80" spans="1:2" x14ac:dyDescent="0.2">
      <c r="A80">
        <v>115</v>
      </c>
      <c r="B80" t="s">
        <v>269</v>
      </c>
    </row>
    <row r="81" spans="1:2" x14ac:dyDescent="0.2">
      <c r="A81">
        <v>118</v>
      </c>
      <c r="B81" t="s">
        <v>269</v>
      </c>
    </row>
    <row r="82" spans="1:2" x14ac:dyDescent="0.2">
      <c r="A82">
        <v>135</v>
      </c>
      <c r="B82" t="s">
        <v>269</v>
      </c>
    </row>
    <row r="83" spans="1:2" x14ac:dyDescent="0.2">
      <c r="A83">
        <v>91</v>
      </c>
      <c r="B83" t="s">
        <v>269</v>
      </c>
    </row>
    <row r="84" spans="1:2" x14ac:dyDescent="0.2">
      <c r="A84">
        <v>181</v>
      </c>
      <c r="B84" t="s">
        <v>269</v>
      </c>
    </row>
    <row r="85" spans="1:2" x14ac:dyDescent="0.2">
      <c r="A85">
        <v>94</v>
      </c>
      <c r="B85" t="s">
        <v>269</v>
      </c>
    </row>
    <row r="86" spans="1:2" x14ac:dyDescent="0.2">
      <c r="A86">
        <v>93</v>
      </c>
      <c r="B86" t="s">
        <v>269</v>
      </c>
    </row>
    <row r="87" spans="1:2" x14ac:dyDescent="0.2">
      <c r="A87">
        <v>70</v>
      </c>
      <c r="B87" t="s">
        <v>269</v>
      </c>
    </row>
    <row r="88" spans="1:2" x14ac:dyDescent="0.2">
      <c r="A88">
        <v>140</v>
      </c>
      <c r="B88" t="s">
        <v>269</v>
      </c>
    </row>
    <row r="89" spans="1:2" x14ac:dyDescent="0.2">
      <c r="A89">
        <v>203</v>
      </c>
      <c r="B89" t="s">
        <v>269</v>
      </c>
    </row>
    <row r="90" spans="1:2" x14ac:dyDescent="0.2">
      <c r="A90">
        <v>206</v>
      </c>
      <c r="B90" t="s">
        <v>269</v>
      </c>
    </row>
    <row r="91" spans="1:2" x14ac:dyDescent="0.2">
      <c r="A91">
        <v>289</v>
      </c>
      <c r="B91" t="s">
        <v>269</v>
      </c>
    </row>
    <row r="92" spans="1:2" x14ac:dyDescent="0.2">
      <c r="A92">
        <v>202</v>
      </c>
      <c r="B92" t="s">
        <v>269</v>
      </c>
    </row>
    <row r="93" spans="1:2" x14ac:dyDescent="0.2">
      <c r="A93">
        <v>148</v>
      </c>
      <c r="B93" t="s">
        <v>269</v>
      </c>
    </row>
    <row r="94" spans="1:2" x14ac:dyDescent="0.2">
      <c r="A94">
        <v>136</v>
      </c>
      <c r="B94" t="s">
        <v>269</v>
      </c>
    </row>
    <row r="95" spans="1:2" x14ac:dyDescent="0.2">
      <c r="A95">
        <v>51</v>
      </c>
      <c r="B95" t="s">
        <v>269</v>
      </c>
    </row>
    <row r="96" spans="1:2" x14ac:dyDescent="0.2">
      <c r="A96">
        <v>199</v>
      </c>
      <c r="B96" t="s">
        <v>269</v>
      </c>
    </row>
    <row r="97" spans="1:2" x14ac:dyDescent="0.2">
      <c r="A97">
        <v>183</v>
      </c>
      <c r="B97" t="s">
        <v>269</v>
      </c>
    </row>
    <row r="98" spans="1:2" x14ac:dyDescent="0.2">
      <c r="A98">
        <v>138</v>
      </c>
      <c r="B98" t="s">
        <v>269</v>
      </c>
    </row>
    <row r="99" spans="1:2" x14ac:dyDescent="0.2">
      <c r="A99">
        <v>129</v>
      </c>
      <c r="B99" t="s">
        <v>269</v>
      </c>
    </row>
    <row r="100" spans="1:2" x14ac:dyDescent="0.2">
      <c r="A100">
        <v>147</v>
      </c>
      <c r="B100" t="s">
        <v>269</v>
      </c>
    </row>
    <row r="101" spans="1:2" x14ac:dyDescent="0.2">
      <c r="A101">
        <v>88</v>
      </c>
      <c r="B101" t="s">
        <v>269</v>
      </c>
    </row>
    <row r="102" spans="1:2" x14ac:dyDescent="0.2">
      <c r="A102">
        <v>352</v>
      </c>
      <c r="B102" t="s">
        <v>391</v>
      </c>
    </row>
    <row r="103" spans="1:2" x14ac:dyDescent="0.2">
      <c r="A103">
        <v>312</v>
      </c>
      <c r="B103" t="s">
        <v>391</v>
      </c>
    </row>
    <row r="104" spans="1:2" x14ac:dyDescent="0.2">
      <c r="A104">
        <v>147</v>
      </c>
      <c r="B104" t="s">
        <v>391</v>
      </c>
    </row>
    <row r="105" spans="1:2" x14ac:dyDescent="0.2">
      <c r="A105">
        <v>363</v>
      </c>
      <c r="B105" t="s">
        <v>391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Nature journal</vt:lpstr>
      <vt:lpstr>Nature (R)</vt:lpstr>
      <vt:lpstr>Cell journal</vt:lpstr>
      <vt:lpstr>Cell (R)</vt:lpstr>
      <vt:lpstr>Science journal</vt:lpstr>
      <vt:lpstr>Science (R)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2020-12-22T12:51:21Z</dcterms:created>
  <dcterms:modified xsi:type="dcterms:W3CDTF">2020-12-23T21:43:05Z</dcterms:modified>
</cp:coreProperties>
</file>