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235" windowHeight="8010" activeTab="3"/>
  </bookViews>
  <sheets>
    <sheet name="nominal sr" sheetId="11" r:id="rId1"/>
    <sheet name="nominal mr" sheetId="13" r:id="rId2"/>
    <sheet name="nominal data" sheetId="5" r:id="rId3"/>
    <sheet name="real sr" sheetId="12" r:id="rId4"/>
    <sheet name="real mr" sheetId="14" r:id="rId5"/>
    <sheet name="real data" sheetId="4" r:id="rId6"/>
    <sheet name="LULU" sheetId="1" r:id="rId7"/>
    <sheet name="SPY" sheetId="3" r:id="rId8"/>
    <sheet name="rf" sheetId="2" r:id="rId9"/>
  </sheets>
  <calcPr calcId="0"/>
</workbook>
</file>

<file path=xl/calcChain.xml><?xml version="1.0" encoding="utf-8"?>
<calcChain xmlns="http://schemas.openxmlformats.org/spreadsheetml/2006/main">
  <c r="B59" i="4" l="1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C59" i="4" l="1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C59" i="5"/>
  <c r="A59" i="5"/>
  <c r="C58" i="5"/>
  <c r="A58" i="5"/>
  <c r="C57" i="5"/>
  <c r="A57" i="5"/>
  <c r="C56" i="5"/>
  <c r="A56" i="5"/>
  <c r="C55" i="5"/>
  <c r="A55" i="5"/>
  <c r="C54" i="5"/>
  <c r="A54" i="5"/>
  <c r="C53" i="5"/>
  <c r="A53" i="5"/>
  <c r="C52" i="5"/>
  <c r="A52" i="5"/>
  <c r="C51" i="5"/>
  <c r="A51" i="5"/>
  <c r="C50" i="5"/>
  <c r="A50" i="5"/>
  <c r="C49" i="5"/>
  <c r="A49" i="5"/>
  <c r="C48" i="5"/>
  <c r="A48" i="5"/>
  <c r="C47" i="5"/>
  <c r="A47" i="5"/>
  <c r="C46" i="5"/>
  <c r="A46" i="5"/>
  <c r="C45" i="5"/>
  <c r="A45" i="5"/>
  <c r="C44" i="5"/>
  <c r="A44" i="5"/>
  <c r="C43" i="5"/>
  <c r="A43" i="5"/>
  <c r="C42" i="5"/>
  <c r="A42" i="5"/>
  <c r="C41" i="5"/>
  <c r="A41" i="5"/>
  <c r="C40" i="5"/>
  <c r="A40" i="5"/>
  <c r="C39" i="5"/>
  <c r="A39" i="5"/>
  <c r="C38" i="5"/>
  <c r="A38" i="5"/>
  <c r="C37" i="5"/>
  <c r="A37" i="5"/>
  <c r="C36" i="5"/>
  <c r="A36" i="5"/>
  <c r="C35" i="5"/>
  <c r="A35" i="5"/>
  <c r="C34" i="5"/>
  <c r="A34" i="5"/>
  <c r="C33" i="5"/>
  <c r="A33" i="5"/>
  <c r="C32" i="5"/>
  <c r="A32" i="5"/>
  <c r="C31" i="5"/>
  <c r="A31" i="5"/>
  <c r="C30" i="5"/>
  <c r="A30" i="5"/>
  <c r="C29" i="5"/>
  <c r="A29" i="5"/>
  <c r="C28" i="5"/>
  <c r="A28" i="5"/>
  <c r="C27" i="5"/>
  <c r="A27" i="5"/>
  <c r="C26" i="5"/>
  <c r="A26" i="5"/>
  <c r="C25" i="5"/>
  <c r="A25" i="5"/>
  <c r="C24" i="5"/>
  <c r="A24" i="5"/>
  <c r="C23" i="5"/>
  <c r="A23" i="5"/>
  <c r="C22" i="5"/>
  <c r="A22" i="5"/>
  <c r="C21" i="5"/>
  <c r="A21" i="5"/>
  <c r="C20" i="5"/>
  <c r="A20" i="5"/>
  <c r="C19" i="5"/>
  <c r="A19" i="5"/>
  <c r="C18" i="5"/>
  <c r="A18" i="5"/>
  <c r="C17" i="5"/>
  <c r="A17" i="5"/>
  <c r="C16" i="5"/>
  <c r="A16" i="5"/>
  <c r="C15" i="5"/>
  <c r="A15" i="5"/>
  <c r="C14" i="5"/>
  <c r="A14" i="5"/>
  <c r="C13" i="5"/>
  <c r="A13" i="5"/>
  <c r="C12" i="5"/>
  <c r="A12" i="5"/>
  <c r="C11" i="5"/>
  <c r="A11" i="5"/>
  <c r="C10" i="5"/>
  <c r="A10" i="5"/>
  <c r="C9" i="5"/>
  <c r="A9" i="5"/>
  <c r="C8" i="5"/>
  <c r="A8" i="5"/>
  <c r="C7" i="5"/>
  <c r="A7" i="5"/>
  <c r="C6" i="5"/>
  <c r="A6" i="5"/>
  <c r="C5" i="5"/>
  <c r="A5" i="5"/>
  <c r="C4" i="5"/>
  <c r="A4" i="5"/>
  <c r="C3" i="5"/>
  <c r="A3" i="5"/>
  <c r="C2" i="5"/>
  <c r="A2" i="5"/>
  <c r="C1" i="5"/>
  <c r="A1" i="5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" i="1"/>
</calcChain>
</file>

<file path=xl/sharedStrings.xml><?xml version="1.0" encoding="utf-8"?>
<sst xmlns="http://schemas.openxmlformats.org/spreadsheetml/2006/main" count="139" uniqueCount="48">
  <si>
    <t>Date</t>
  </si>
  <si>
    <t>Open</t>
  </si>
  <si>
    <t>High</t>
  </si>
  <si>
    <t>Low</t>
  </si>
  <si>
    <t>Close</t>
  </si>
  <si>
    <t>Volume</t>
  </si>
  <si>
    <t>Adj Close</t>
  </si>
  <si>
    <t>adj_return</t>
  </si>
  <si>
    <t>lagged_adj_return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</si>
  <si>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</si>
  <si>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</si>
  <si>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</si>
  <si>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</si>
  <si>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</si>
  <si>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</si>
  <si>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GS20</t>
  </si>
  <si>
    <t>20-Year Treasury Constant Maturity Rate, Percent, Monthly, Not Seasonally Adjusted</t>
  </si>
  <si>
    <t>Frequency: Monthly</t>
  </si>
  <si>
    <t>observation_date</t>
  </si>
  <si>
    <t>risk_free</t>
  </si>
  <si>
    <t>real_ret</t>
  </si>
  <si>
    <t>lagged_real_ret</t>
  </si>
  <si>
    <t>market_ret</t>
  </si>
  <si>
    <t>real_market_ret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</si>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</sst>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0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0"/>
      <color rgb="FF006100"/>
      <name val="Times New Roman"/>
      <family val="2"/>
    </font>
    <font>
      <sz val="10"/>
      <color rgb="FF9C0006"/>
      <name val="Times New Roman"/>
      <family val="2"/>
    </font>
    <font>
      <sz val="10"/>
      <color rgb="FF9C6500"/>
      <name val="Times New Roman"/>
      <family val="2"/>
    </font>
    <font>
      <sz val="10"/>
      <color rgb="FF3F3F76"/>
      <name val="Times New Roman"/>
      <family val="2"/>
    </font>
    <font>
      <b/>
      <sz val="10"/>
      <color rgb="FF3F3F3F"/>
      <name val="Times New Roman"/>
      <family val="2"/>
    </font>
    <font>
      <b/>
      <sz val="10"/>
      <color rgb="FFFA7D00"/>
      <name val="Times New Roman"/>
      <family val="2"/>
    </font>
    <font>
      <sz val="10"/>
      <color rgb="FFFA7D00"/>
      <name val="Times New Roman"/>
      <family val="2"/>
    </font>
    <font>
      <b/>
      <sz val="10"/>
      <color theme="0"/>
      <name val="Times New Roman"/>
      <family val="2"/>
    </font>
    <font>
      <sz val="10"/>
      <color rgb="FFFF0000"/>
      <name val="Times New Roman"/>
      <family val="2"/>
    </font>
    <font>
      <i/>
      <sz val="10"/>
      <color rgb="FF7F7F7F"/>
      <name val="Times New Roman"/>
      <family val="2"/>
    </font>
    <font>
      <b/>
      <sz val="10"/>
      <color theme="1"/>
      <name val="Times New Roman"/>
      <family val="2"/>
    </font>
    <font>
      <sz val="10"/>
      <color theme="0"/>
      <name val="Times New Roman"/>
      <family val="2"/>
    </font>
    <font>
      <sz val="10"/>
      <name val="Arial"/>
      <family val="2"/>
    </font>
    <font>
      <i/>
      <sz val="10"/>
      <color theme="1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14" fontId="0" fillId="0" borderId="0" xfId="0" applyNumberFormat="1"/>
    <xf numFmtId="0" fontId="18" fillId="0" borderId="0" xfId="42"/>
    <xf numFmtId="164" fontId="18" fillId="0" borderId="0" xfId="42" applyNumberFormat="1" applyFont="1" applyFill="1" applyBorder="1" applyAlignment="1" applyProtection="1"/>
    <xf numFmtId="2" fontId="18" fillId="0" borderId="0" xfId="42" applyNumberFormat="1" applyFont="1" applyFill="1" applyBorder="1" applyAlignment="1" applyProtection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cols>
    <col min="1" max="1" width="21.33203125" bestFit="1" customWidth="1"/>
    <col min="2" max="2" width="12.5" bestFit="1" customWidth="1"/>
    <col min="3" max="3" width="16" bestFit="1" customWidth="1"/>
    <col min="4" max="5" width="12.1640625" bestFit="1" customWidth="1"/>
    <col min="6" max="6" width="15.1640625" bestFit="1" customWidth="1"/>
    <col min="7" max="7" width="12.1640625" bestFit="1" customWidth="1"/>
    <col min="8" max="9" width="14" bestFit="1" customWidth="1"/>
  </cols>
  <sheetData>
    <row r="1" spans="1:9" x14ac:dyDescent="0.2">
      <c r="A1" t="s">
        <v>24</v>
      </c>
    </row>
    <row r="2" spans="1:9" ht="13.5" thickBot="1" x14ac:dyDescent="0.25"/>
    <row r="3" spans="1:9" x14ac:dyDescent="0.2">
      <c r="A3" s="9" t="s">
        <v>25</v>
      </c>
      <c r="B3" s="9"/>
    </row>
    <row r="4" spans="1:9" x14ac:dyDescent="0.2">
      <c r="A4" s="6" t="s">
        <v>26</v>
      </c>
      <c r="B4" s="6">
        <v>0.2337518498890441</v>
      </c>
    </row>
    <row r="5" spans="1:9" x14ac:dyDescent="0.2">
      <c r="A5" s="6" t="s">
        <v>27</v>
      </c>
      <c r="B5" s="6">
        <v>5.4639927326550208E-2</v>
      </c>
    </row>
    <row r="6" spans="1:9" x14ac:dyDescent="0.2">
      <c r="A6" s="6" t="s">
        <v>28</v>
      </c>
      <c r="B6" s="6">
        <v>3.7758497457381461E-2</v>
      </c>
    </row>
    <row r="7" spans="1:9" x14ac:dyDescent="0.2">
      <c r="A7" s="6" t="s">
        <v>29</v>
      </c>
      <c r="B7" s="6">
        <v>0.11381840041679614</v>
      </c>
    </row>
    <row r="8" spans="1:9" ht="13.5" thickBot="1" x14ac:dyDescent="0.25">
      <c r="A8" s="7" t="s">
        <v>30</v>
      </c>
      <c r="B8" s="7">
        <v>58</v>
      </c>
    </row>
    <row r="10" spans="1:9" ht="13.5" thickBot="1" x14ac:dyDescent="0.25">
      <c r="A10" t="s">
        <v>31</v>
      </c>
    </row>
    <row r="11" spans="1:9" x14ac:dyDescent="0.2">
      <c r="A11" s="8"/>
      <c r="B11" s="8" t="s">
        <v>36</v>
      </c>
      <c r="C11" s="8" t="s">
        <v>37</v>
      </c>
      <c r="D11" s="8" t="s">
        <v>38</v>
      </c>
      <c r="E11" s="8" t="s">
        <v>39</v>
      </c>
      <c r="F11" s="8" t="s">
        <v>40</v>
      </c>
    </row>
    <row r="12" spans="1:9" x14ac:dyDescent="0.2">
      <c r="A12" s="6" t="s">
        <v>32</v>
      </c>
      <c r="B12" s="6">
        <v>1</v>
      </c>
      <c r="C12" s="6">
        <v>4.1930094363386239E-2</v>
      </c>
      <c r="D12" s="6">
        <v>4.1930094363386239E-2</v>
      </c>
      <c r="E12" s="6">
        <v>3.2366883463077598</v>
      </c>
      <c r="F12" s="6">
        <v>7.7395209437099627E-2</v>
      </c>
    </row>
    <row r="13" spans="1:9" x14ac:dyDescent="0.2">
      <c r="A13" s="6" t="s">
        <v>33</v>
      </c>
      <c r="B13" s="6">
        <v>56</v>
      </c>
      <c r="C13" s="6">
        <v>0.72545918331253578</v>
      </c>
      <c r="D13" s="6">
        <v>1.2954628273438139E-2</v>
      </c>
      <c r="E13" s="6"/>
      <c r="F13" s="6"/>
    </row>
    <row r="14" spans="1:9" ht="13.5" thickBot="1" x14ac:dyDescent="0.25">
      <c r="A14" s="7" t="s">
        <v>34</v>
      </c>
      <c r="B14" s="7">
        <v>57</v>
      </c>
      <c r="C14" s="7">
        <v>0.76738927767592202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41</v>
      </c>
      <c r="C16" s="8" t="s">
        <v>29</v>
      </c>
      <c r="D16" s="8" t="s">
        <v>42</v>
      </c>
      <c r="E16" s="8" t="s">
        <v>43</v>
      </c>
      <c r="F16" s="8" t="s">
        <v>44</v>
      </c>
      <c r="G16" s="8" t="s">
        <v>45</v>
      </c>
      <c r="H16" s="8" t="s">
        <v>46</v>
      </c>
      <c r="I16" s="8" t="s">
        <v>47</v>
      </c>
    </row>
    <row r="17" spans="1:9" x14ac:dyDescent="0.2">
      <c r="A17" s="6" t="s">
        <v>35</v>
      </c>
      <c r="B17" s="6">
        <v>3.9850271271165355E-3</v>
      </c>
      <c r="C17" s="6">
        <v>1.5545841680913566E-2</v>
      </c>
      <c r="D17" s="6">
        <v>0.25634039049871193</v>
      </c>
      <c r="E17" s="6">
        <v>0.79862738811791212</v>
      </c>
      <c r="F17" s="6">
        <v>-2.7157035936851981E-2</v>
      </c>
      <c r="G17" s="6">
        <v>3.512709019108505E-2</v>
      </c>
      <c r="H17" s="6">
        <v>-2.7157035936851981E-2</v>
      </c>
      <c r="I17" s="6">
        <v>3.512709019108505E-2</v>
      </c>
    </row>
    <row r="18" spans="1:9" ht="13.5" thickBot="1" x14ac:dyDescent="0.25">
      <c r="A18" s="7" t="s">
        <v>22</v>
      </c>
      <c r="B18" s="7">
        <v>0.79178251945600697</v>
      </c>
      <c r="C18" s="7">
        <v>0.44010415358079036</v>
      </c>
      <c r="D18" s="7">
        <v>1.7990798610144421</v>
      </c>
      <c r="E18" s="7">
        <v>7.7395209437100293E-2</v>
      </c>
      <c r="F18" s="7">
        <v>-8.9852041531110038E-2</v>
      </c>
      <c r="G18" s="7">
        <v>1.6734170804431239</v>
      </c>
      <c r="H18" s="7">
        <v>-8.9852041531110038E-2</v>
      </c>
      <c r="I18" s="7">
        <v>1.6734170804431239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18" sqref="B18:B19"/>
    </sheetView>
  </sheetViews>
  <sheetFormatPr defaultRowHeight="12.75" x14ac:dyDescent="0.2"/>
  <cols>
    <col min="1" max="1" width="21.33203125" bestFit="1" customWidth="1"/>
    <col min="2" max="2" width="12.5" bestFit="1" customWidth="1"/>
    <col min="3" max="3" width="16" bestFit="1" customWidth="1"/>
    <col min="4" max="5" width="12.1640625" bestFit="1" customWidth="1"/>
    <col min="6" max="6" width="15.1640625" bestFit="1" customWidth="1"/>
    <col min="7" max="7" width="12.1640625" bestFit="1" customWidth="1"/>
    <col min="8" max="9" width="14" bestFit="1" customWidth="1"/>
  </cols>
  <sheetData>
    <row r="1" spans="1:9" x14ac:dyDescent="0.2">
      <c r="A1" t="s">
        <v>24</v>
      </c>
    </row>
    <row r="2" spans="1:9" ht="13.5" thickBot="1" x14ac:dyDescent="0.25"/>
    <row r="3" spans="1:9" x14ac:dyDescent="0.2">
      <c r="A3" s="9" t="s">
        <v>25</v>
      </c>
      <c r="B3" s="9"/>
    </row>
    <row r="4" spans="1:9" x14ac:dyDescent="0.2">
      <c r="A4" s="6" t="s">
        <v>26</v>
      </c>
      <c r="B4" s="6">
        <v>0.25389435372911212</v>
      </c>
    </row>
    <row r="5" spans="1:9" x14ac:dyDescent="0.2">
      <c r="A5" s="6" t="s">
        <v>27</v>
      </c>
      <c r="B5" s="6">
        <v>6.4462342855523519E-2</v>
      </c>
    </row>
    <row r="6" spans="1:9" x14ac:dyDescent="0.2">
      <c r="A6" s="6" t="s">
        <v>28</v>
      </c>
      <c r="B6" s="6">
        <v>3.0442791686633466E-2</v>
      </c>
    </row>
    <row r="7" spans="1:9" x14ac:dyDescent="0.2">
      <c r="A7" s="6" t="s">
        <v>29</v>
      </c>
      <c r="B7" s="6">
        <v>0.1142502490114433</v>
      </c>
    </row>
    <row r="8" spans="1:9" ht="13.5" thickBot="1" x14ac:dyDescent="0.25">
      <c r="A8" s="7" t="s">
        <v>30</v>
      </c>
      <c r="B8" s="7">
        <v>58</v>
      </c>
    </row>
    <row r="10" spans="1:9" ht="13.5" thickBot="1" x14ac:dyDescent="0.25">
      <c r="A10" t="s">
        <v>31</v>
      </c>
    </row>
    <row r="11" spans="1:9" x14ac:dyDescent="0.2">
      <c r="A11" s="8"/>
      <c r="B11" s="8" t="s">
        <v>36</v>
      </c>
      <c r="C11" s="8" t="s">
        <v>37</v>
      </c>
      <c r="D11" s="8" t="s">
        <v>38</v>
      </c>
      <c r="E11" s="8" t="s">
        <v>39</v>
      </c>
      <c r="F11" s="8" t="s">
        <v>40</v>
      </c>
    </row>
    <row r="12" spans="1:9" x14ac:dyDescent="0.2">
      <c r="A12" s="6" t="s">
        <v>32</v>
      </c>
      <c r="B12" s="6">
        <v>2</v>
      </c>
      <c r="C12" s="6">
        <v>4.9467710721197822E-2</v>
      </c>
      <c r="D12" s="6">
        <v>2.4733855360598911E-2</v>
      </c>
      <c r="E12" s="6">
        <v>1.8948616498642274</v>
      </c>
      <c r="F12" s="6">
        <v>0.16002396142748876</v>
      </c>
    </row>
    <row r="13" spans="1:9" x14ac:dyDescent="0.2">
      <c r="A13" s="6" t="s">
        <v>33</v>
      </c>
      <c r="B13" s="6">
        <v>55</v>
      </c>
      <c r="C13" s="6">
        <v>0.7179215669547242</v>
      </c>
      <c r="D13" s="6">
        <v>1.3053119399176803E-2</v>
      </c>
      <c r="E13" s="6"/>
      <c r="F13" s="6"/>
    </row>
    <row r="14" spans="1:9" ht="13.5" thickBot="1" x14ac:dyDescent="0.25">
      <c r="A14" s="7" t="s">
        <v>34</v>
      </c>
      <c r="B14" s="7">
        <v>57</v>
      </c>
      <c r="C14" s="7">
        <v>0.76738927767592202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41</v>
      </c>
      <c r="C16" s="8" t="s">
        <v>29</v>
      </c>
      <c r="D16" s="8" t="s">
        <v>42</v>
      </c>
      <c r="E16" s="8" t="s">
        <v>43</v>
      </c>
      <c r="F16" s="8" t="s">
        <v>44</v>
      </c>
      <c r="G16" s="8" t="s">
        <v>45</v>
      </c>
      <c r="H16" s="8" t="s">
        <v>46</v>
      </c>
      <c r="I16" s="8" t="s">
        <v>47</v>
      </c>
    </row>
    <row r="17" spans="1:9" x14ac:dyDescent="0.2">
      <c r="A17" s="6" t="s">
        <v>35</v>
      </c>
      <c r="B17" s="6">
        <v>2.3629016158881536E-3</v>
      </c>
      <c r="C17" s="6">
        <v>1.5750151346443551E-2</v>
      </c>
      <c r="D17" s="6">
        <v>0.15002405779559105</v>
      </c>
      <c r="E17" s="6">
        <v>0.88129445669278894</v>
      </c>
      <c r="F17" s="6">
        <v>-2.9201107025966559E-2</v>
      </c>
      <c r="G17" s="6">
        <v>3.3926910257742866E-2</v>
      </c>
      <c r="H17" s="6">
        <v>-2.9201107025966559E-2</v>
      </c>
      <c r="I17" s="6">
        <v>3.3926910257742866E-2</v>
      </c>
    </row>
    <row r="18" spans="1:9" x14ac:dyDescent="0.2">
      <c r="A18" s="6" t="s">
        <v>22</v>
      </c>
      <c r="B18" s="6">
        <v>0.83337528286730367</v>
      </c>
      <c r="C18" s="6">
        <v>0.4451517505162792</v>
      </c>
      <c r="D18" s="6">
        <v>1.8721150302133365</v>
      </c>
      <c r="E18" s="6">
        <v>6.6511324321289034E-2</v>
      </c>
      <c r="F18" s="6">
        <v>-5.8728760526876811E-2</v>
      </c>
      <c r="G18" s="6">
        <v>1.725479326261484</v>
      </c>
      <c r="H18" s="6">
        <v>-5.8728760526876811E-2</v>
      </c>
      <c r="I18" s="6">
        <v>1.725479326261484</v>
      </c>
    </row>
    <row r="19" spans="1:9" ht="13.5" thickBot="1" x14ac:dyDescent="0.25">
      <c r="A19" s="7" t="s">
        <v>8</v>
      </c>
      <c r="B19" s="7">
        <v>9.943934150074385E-2</v>
      </c>
      <c r="C19" s="7">
        <v>0.13085742809148787</v>
      </c>
      <c r="D19" s="7">
        <v>0.75990597515963454</v>
      </c>
      <c r="E19" s="7">
        <v>0.45055591829618602</v>
      </c>
      <c r="F19" s="7">
        <v>-0.1628048046206369</v>
      </c>
      <c r="G19" s="7">
        <v>0.3616834876221246</v>
      </c>
      <c r="H19" s="7">
        <v>-0.1628048046206369</v>
      </c>
      <c r="I19" s="7">
        <v>0.3616834876221246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/>
  </sheetViews>
  <sheetFormatPr defaultRowHeight="12.75" x14ac:dyDescent="0.2"/>
  <cols>
    <col min="1" max="1" width="10.33203125" customWidth="1"/>
    <col min="2" max="2" width="10.5" customWidth="1"/>
    <col min="3" max="3" width="17.83203125" bestFit="1" customWidth="1"/>
  </cols>
  <sheetData>
    <row r="1" spans="1:3" x14ac:dyDescent="0.2">
      <c r="A1" t="str">
        <f>LULU!H1</f>
        <v>adj_return</v>
      </c>
      <c r="B1" t="str">
        <f>LULU!M1</f>
        <v>market_ret</v>
      </c>
      <c r="C1" t="str">
        <f>LULU!I1</f>
        <v>lagged_adj_return</v>
      </c>
    </row>
    <row r="2" spans="1:3" x14ac:dyDescent="0.2">
      <c r="A2">
        <f>LULU!H2</f>
        <v>9.7239669594312073E-2</v>
      </c>
      <c r="B2">
        <f>LULU!M2</f>
        <v>-1.7282480389904875E-2</v>
      </c>
      <c r="C2">
        <f>LULU!I2</f>
        <v>-2.745572615235814E-2</v>
      </c>
    </row>
    <row r="3" spans="1:3" x14ac:dyDescent="0.2">
      <c r="A3">
        <f>LULU!H3</f>
        <v>-2.745572615235814E-2</v>
      </c>
      <c r="B3">
        <f>LULU!M3</f>
        <v>3.6550887589168468E-3</v>
      </c>
      <c r="C3">
        <f>LULU!I3</f>
        <v>-2.9220216022893708E-2</v>
      </c>
    </row>
    <row r="4" spans="1:3" x14ac:dyDescent="0.2">
      <c r="A4">
        <f>LULU!H4</f>
        <v>-2.9220216022893708E-2</v>
      </c>
      <c r="B4">
        <f>LULU!M4</f>
        <v>8.5059729105990911E-2</v>
      </c>
      <c r="C4">
        <f>LULU!I4</f>
        <v>-0.20871738138674012</v>
      </c>
    </row>
    <row r="5" spans="1:3" x14ac:dyDescent="0.2">
      <c r="A5">
        <f>LULU!H5</f>
        <v>-0.20871738138674012</v>
      </c>
      <c r="B5">
        <f>LULU!M5</f>
        <v>-2.5515986376349775E-2</v>
      </c>
      <c r="C5">
        <f>LULU!I5</f>
        <v>1.8294638589013035E-2</v>
      </c>
    </row>
    <row r="6" spans="1:3" x14ac:dyDescent="0.2">
      <c r="A6">
        <f>LULU!H6</f>
        <v>1.8294638589013035E-2</v>
      </c>
      <c r="B6">
        <f>LULU!M6</f>
        <v>-6.0950136833831992E-2</v>
      </c>
      <c r="C6">
        <f>LULU!I6</f>
        <v>-3.7366031973995573E-2</v>
      </c>
    </row>
    <row r="7" spans="1:3" x14ac:dyDescent="0.2">
      <c r="A7">
        <f>LULU!H7</f>
        <v>-3.7366031973995573E-2</v>
      </c>
      <c r="B7">
        <f>LULU!M7</f>
        <v>2.2589253014533517E-2</v>
      </c>
      <c r="C7">
        <f>LULU!I7</f>
        <v>9.2155910818600084E-2</v>
      </c>
    </row>
    <row r="8" spans="1:3" x14ac:dyDescent="0.2">
      <c r="A8">
        <f>LULU!H8</f>
        <v>9.2155910818600084E-2</v>
      </c>
      <c r="B8">
        <f>LULU!M8</f>
        <v>-2.0312057375152404E-2</v>
      </c>
      <c r="C8">
        <f>LULU!I8</f>
        <v>-6.0496512578512185E-2</v>
      </c>
    </row>
    <row r="9" spans="1:3" x14ac:dyDescent="0.2">
      <c r="A9">
        <f>LULU!H9</f>
        <v>-6.0496512578512185E-2</v>
      </c>
      <c r="B9">
        <f>LULU!M9</f>
        <v>1.2856114038246158E-2</v>
      </c>
      <c r="C9">
        <f>LULU!I9</f>
        <v>-5.9356141488103864E-3</v>
      </c>
    </row>
    <row r="10" spans="1:3" x14ac:dyDescent="0.2">
      <c r="A10">
        <f>LULU!H10</f>
        <v>-5.9356141488103864E-3</v>
      </c>
      <c r="B10">
        <f>LULU!M10</f>
        <v>9.8339619212701734E-3</v>
      </c>
      <c r="C10">
        <f>LULU!I10</f>
        <v>-6.4582186891227744E-2</v>
      </c>
    </row>
    <row r="11" spans="1:3" x14ac:dyDescent="0.2">
      <c r="A11">
        <f>LULU!H11</f>
        <v>-6.4582186891227744E-2</v>
      </c>
      <c r="B11">
        <f>LULU!M11</f>
        <v>-1.5705738988743057E-2</v>
      </c>
      <c r="C11">
        <f>LULU!I11</f>
        <v>3.3212621775743578E-2</v>
      </c>
    </row>
    <row r="12" spans="1:3" x14ac:dyDescent="0.2">
      <c r="A12">
        <f>LULU!H12</f>
        <v>3.3212621775743578E-2</v>
      </c>
      <c r="B12">
        <f>LULU!M12</f>
        <v>5.6204579916617536E-2</v>
      </c>
      <c r="C12">
        <f>LULU!I12</f>
        <v>0.18730949655297557</v>
      </c>
    </row>
    <row r="13" spans="1:3" x14ac:dyDescent="0.2">
      <c r="A13">
        <f>LULU!H13</f>
        <v>0.18730949655297557</v>
      </c>
      <c r="B13">
        <f>LULU!M13</f>
        <v>-2.9629218888415076E-2</v>
      </c>
      <c r="C13">
        <f>LULU!I13</f>
        <v>0.15770911304646429</v>
      </c>
    </row>
    <row r="14" spans="1:3" x14ac:dyDescent="0.2">
      <c r="A14">
        <f>LULU!H14</f>
        <v>0.15770911304646429</v>
      </c>
      <c r="B14">
        <f>LULU!M14</f>
        <v>-2.536601009096473E-3</v>
      </c>
      <c r="C14">
        <f>LULU!I14</f>
        <v>0.15702272955473084</v>
      </c>
    </row>
    <row r="15" spans="1:3" x14ac:dyDescent="0.2">
      <c r="A15">
        <f>LULU!H15</f>
        <v>0.15702272955473084</v>
      </c>
      <c r="B15">
        <f>LULU!M15</f>
        <v>2.7471896424943187E-2</v>
      </c>
      <c r="C15">
        <f>LULU!I15</f>
        <v>-8.5692934334345994E-3</v>
      </c>
    </row>
    <row r="16" spans="1:3" x14ac:dyDescent="0.2">
      <c r="A16">
        <f>LULU!H16</f>
        <v>-8.5692934334345994E-3</v>
      </c>
      <c r="B16">
        <f>LULU!M16</f>
        <v>2.3550898509038909E-2</v>
      </c>
      <c r="C16">
        <f>LULU!I16</f>
        <v>5.2091109441522843E-2</v>
      </c>
    </row>
    <row r="17" spans="1:3" x14ac:dyDescent="0.2">
      <c r="A17">
        <f>LULU!H17</f>
        <v>5.2091109441522843E-2</v>
      </c>
      <c r="B17">
        <f>LULU!M17</f>
        <v>-1.3796211269193503E-2</v>
      </c>
      <c r="C17">
        <f>LULU!I17</f>
        <v>3.7951623656053313E-2</v>
      </c>
    </row>
    <row r="18" spans="1:3" x14ac:dyDescent="0.2">
      <c r="A18">
        <f>LULU!H18</f>
        <v>3.7951623656053313E-2</v>
      </c>
      <c r="B18">
        <f>LULU!M18</f>
        <v>3.9463472023272272E-2</v>
      </c>
      <c r="C18">
        <f>LULU!I18</f>
        <v>-4.9654125494071E-2</v>
      </c>
    </row>
    <row r="19" spans="1:3" x14ac:dyDescent="0.2">
      <c r="A19">
        <f>LULU!H19</f>
        <v>-4.9654125494071E-2</v>
      </c>
      <c r="B19">
        <f>LULU!M19</f>
        <v>-1.3437618603038159E-2</v>
      </c>
      <c r="C19">
        <f>LULU!I19</f>
        <v>-9.298680051564423E-2</v>
      </c>
    </row>
    <row r="20" spans="1:3" x14ac:dyDescent="0.2">
      <c r="A20">
        <f>LULU!H20</f>
        <v>-9.298680051564423E-2</v>
      </c>
      <c r="B20">
        <f>LULU!M20</f>
        <v>2.0644963134851979E-2</v>
      </c>
      <c r="C20">
        <f>LULU!I20</f>
        <v>-2.8303919007184875E-2</v>
      </c>
    </row>
    <row r="21" spans="1:3" x14ac:dyDescent="0.2">
      <c r="A21">
        <f>LULU!H21</f>
        <v>-2.8303919007184875E-2</v>
      </c>
      <c r="B21">
        <f>LULU!M21</f>
        <v>2.3206376508734916E-2</v>
      </c>
      <c r="C21">
        <f>LULU!I21</f>
        <v>-0.12664004563605258</v>
      </c>
    </row>
    <row r="22" spans="1:3" x14ac:dyDescent="0.2">
      <c r="A22">
        <f>LULU!H22</f>
        <v>-0.12664004563605258</v>
      </c>
      <c r="B22">
        <f>LULU!M22</f>
        <v>6.9515381858376024E-3</v>
      </c>
      <c r="C22">
        <f>LULU!I22</f>
        <v>4.531900128564903E-2</v>
      </c>
    </row>
    <row r="23" spans="1:3" x14ac:dyDescent="0.2">
      <c r="A23">
        <f>LULU!H23</f>
        <v>4.531900128564903E-2</v>
      </c>
      <c r="B23">
        <f>LULU!M23</f>
        <v>8.2954566496973303E-3</v>
      </c>
      <c r="C23">
        <f>LULU!I23</f>
        <v>0.10111626397715612</v>
      </c>
    </row>
    <row r="24" spans="1:3" x14ac:dyDescent="0.2">
      <c r="A24">
        <f>LULU!H24</f>
        <v>0.10111626397715612</v>
      </c>
      <c r="B24">
        <f>LULU!M24</f>
        <v>4.5515803751121409E-2</v>
      </c>
      <c r="C24">
        <f>LULU!I24</f>
        <v>-0.22598679020814483</v>
      </c>
    </row>
    <row r="25" spans="1:3" x14ac:dyDescent="0.2">
      <c r="A25">
        <f>LULU!H25</f>
        <v>-0.22598679020814483</v>
      </c>
      <c r="B25">
        <f>LULU!M25</f>
        <v>-3.5248267685071388E-2</v>
      </c>
      <c r="C25">
        <f>LULU!I25</f>
        <v>-0.15332762258566235</v>
      </c>
    </row>
    <row r="26" spans="1:3" x14ac:dyDescent="0.2">
      <c r="A26">
        <f>LULU!H26</f>
        <v>-0.15332762258566235</v>
      </c>
      <c r="B26">
        <f>LULU!M26</f>
        <v>2.5926466564101025E-2</v>
      </c>
      <c r="C26">
        <f>LULU!I26</f>
        <v>9.1186139307346536E-3</v>
      </c>
    </row>
    <row r="27" spans="1:3" x14ac:dyDescent="0.2">
      <c r="A27">
        <f>LULU!H27</f>
        <v>9.1186139307346536E-3</v>
      </c>
      <c r="B27">
        <f>LULU!M27</f>
        <v>2.963769242319092E-2</v>
      </c>
      <c r="C27">
        <f>LULU!I27</f>
        <v>-5.5244101815018598E-2</v>
      </c>
    </row>
    <row r="28" spans="1:3" x14ac:dyDescent="0.2">
      <c r="A28">
        <f>LULU!H28</f>
        <v>-5.5244101815018598E-2</v>
      </c>
      <c r="B28">
        <f>LULU!M28</f>
        <v>4.6306749559572369E-2</v>
      </c>
      <c r="C28">
        <f>LULU!I28</f>
        <v>3.2326385224527687E-2</v>
      </c>
    </row>
    <row r="29" spans="1:3" x14ac:dyDescent="0.2">
      <c r="A29">
        <f>LULU!H29</f>
        <v>3.2326385224527687E-2</v>
      </c>
      <c r="B29">
        <f>LULU!M29</f>
        <v>3.1646410528433089E-2</v>
      </c>
      <c r="C29">
        <f>LULU!I29</f>
        <v>1.8254937473048738E-2</v>
      </c>
    </row>
    <row r="30" spans="1:3" x14ac:dyDescent="0.2">
      <c r="A30">
        <f>LULU!H30</f>
        <v>1.8254937473048738E-2</v>
      </c>
      <c r="B30">
        <f>LULU!M30</f>
        <v>-2.9992365820699529E-2</v>
      </c>
      <c r="C30">
        <f>LULU!I30</f>
        <v>6.21374045801526E-2</v>
      </c>
    </row>
    <row r="31" spans="1:3" x14ac:dyDescent="0.2">
      <c r="A31">
        <f>LULU!H31</f>
        <v>6.21374045801526E-2</v>
      </c>
      <c r="B31">
        <f>LULU!M31</f>
        <v>5.1676916513640814E-2</v>
      </c>
      <c r="C31">
        <f>LULU!I31</f>
        <v>-0.15820586449571683</v>
      </c>
    </row>
    <row r="32" spans="1:3" x14ac:dyDescent="0.2">
      <c r="A32">
        <f>LULU!H32</f>
        <v>-0.15820586449571683</v>
      </c>
      <c r="B32">
        <f>LULU!M32</f>
        <v>-1.3344523120160434E-2</v>
      </c>
      <c r="C32">
        <f>LULU!I32</f>
        <v>2.206753009592255E-2</v>
      </c>
    </row>
    <row r="33" spans="1:3" x14ac:dyDescent="0.2">
      <c r="A33">
        <f>LULU!H33</f>
        <v>2.206753009592255E-2</v>
      </c>
      <c r="B33">
        <f>LULU!M33</f>
        <v>2.3609769813219161E-2</v>
      </c>
      <c r="C33">
        <f>LULU!I33</f>
        <v>0.22101041607090344</v>
      </c>
    </row>
    <row r="34" spans="1:3" x14ac:dyDescent="0.2">
      <c r="A34">
        <f>LULU!H34</f>
        <v>0.22101041607090344</v>
      </c>
      <c r="B34">
        <f>LULU!M34</f>
        <v>1.9212294003297714E-2</v>
      </c>
      <c r="C34">
        <f>LULU!I34</f>
        <v>-7.0097014015047865E-2</v>
      </c>
    </row>
    <row r="35" spans="1:3" x14ac:dyDescent="0.2">
      <c r="A35">
        <f>LULU!H35</f>
        <v>-7.0097014015047865E-2</v>
      </c>
      <c r="B35">
        <f>LULU!M35</f>
        <v>3.7971224486226696E-2</v>
      </c>
      <c r="C35">
        <f>LULU!I35</f>
        <v>-2.8260826086956459E-2</v>
      </c>
    </row>
    <row r="36" spans="1:3" x14ac:dyDescent="0.2">
      <c r="A36">
        <f>LULU!H36</f>
        <v>-2.8260826086956459E-2</v>
      </c>
      <c r="B36">
        <f>LULU!M36</f>
        <v>1.2758901373971954E-2</v>
      </c>
      <c r="C36">
        <f>LULU!I36</f>
        <v>-9.4844585012019422E-2</v>
      </c>
    </row>
    <row r="37" spans="1:3" x14ac:dyDescent="0.2">
      <c r="A37">
        <f>LULU!H37</f>
        <v>-9.4844585012019422E-2</v>
      </c>
      <c r="B37">
        <f>LULU!M37</f>
        <v>5.1190194506851361E-2</v>
      </c>
      <c r="C37">
        <f>LULU!I37</f>
        <v>6.1995041264907069E-2</v>
      </c>
    </row>
    <row r="38" spans="1:3" x14ac:dyDescent="0.2">
      <c r="A38">
        <f>LULU!H38</f>
        <v>6.1995041264907069E-2</v>
      </c>
      <c r="B38">
        <f>LULU!M38</f>
        <v>8.9345169736985142E-3</v>
      </c>
      <c r="C38">
        <f>LULU!I38</f>
        <v>4.2707774125960274E-2</v>
      </c>
    </row>
    <row r="39" spans="1:3" x14ac:dyDescent="0.2">
      <c r="A39">
        <f>LULU!H39</f>
        <v>4.2707774125960274E-2</v>
      </c>
      <c r="B39">
        <f>LULU!M39</f>
        <v>5.6595761974962411E-3</v>
      </c>
      <c r="C39">
        <f>LULU!I39</f>
        <v>-6.8974923749664074E-2</v>
      </c>
    </row>
    <row r="40" spans="1:3" x14ac:dyDescent="0.2">
      <c r="A40">
        <f>LULU!H40</f>
        <v>-6.8974923749664074E-2</v>
      </c>
      <c r="B40">
        <f>LULU!M40</f>
        <v>-1.8198168971197415E-2</v>
      </c>
      <c r="C40">
        <f>LULU!I40</f>
        <v>0.13422303622570841</v>
      </c>
    </row>
    <row r="41" spans="1:3" x14ac:dyDescent="0.2">
      <c r="A41">
        <f>LULU!H41</f>
        <v>0.13422303622570841</v>
      </c>
      <c r="B41">
        <f>LULU!M41</f>
        <v>2.5350784287980099E-2</v>
      </c>
      <c r="C41">
        <f>LULU!I41</f>
        <v>0.15421391643059512</v>
      </c>
    </row>
    <row r="42" spans="1:3" x14ac:dyDescent="0.2">
      <c r="A42">
        <f>LULU!H42</f>
        <v>0.15421391643059512</v>
      </c>
      <c r="B42">
        <f>LULU!M42</f>
        <v>2.5052651895107303E-2</v>
      </c>
      <c r="C42">
        <f>LULU!I42</f>
        <v>-5.2825774730407948E-2</v>
      </c>
    </row>
    <row r="43" spans="1:3" x14ac:dyDescent="0.2">
      <c r="A43">
        <f>LULU!H43</f>
        <v>-5.2825774730407948E-2</v>
      </c>
      <c r="B43">
        <f>LULU!M43</f>
        <v>1.1829500753581801E-2</v>
      </c>
      <c r="C43">
        <f>LULU!I43</f>
        <v>-0.1791023978400661</v>
      </c>
    </row>
    <row r="44" spans="1:3" x14ac:dyDescent="0.2">
      <c r="A44">
        <f>LULU!H44</f>
        <v>-0.1791023978400661</v>
      </c>
      <c r="B44">
        <f>LULU!M44</f>
        <v>4.0581110130369247E-2</v>
      </c>
      <c r="C44">
        <f>LULU!I44</f>
        <v>-2.0231993798651149E-2</v>
      </c>
    </row>
    <row r="45" spans="1:3" x14ac:dyDescent="0.2">
      <c r="A45">
        <f>LULU!H45</f>
        <v>-2.0231993798651149E-2</v>
      </c>
      <c r="B45">
        <f>LULU!M45</f>
        <v>-6.0055759165682954E-2</v>
      </c>
      <c r="C45">
        <f>LULU!I45</f>
        <v>-7.8951421961002133E-3</v>
      </c>
    </row>
    <row r="46" spans="1:3" x14ac:dyDescent="0.2">
      <c r="A46">
        <f>LULU!H46</f>
        <v>-7.8951421961002133E-3</v>
      </c>
      <c r="B46">
        <f>LULU!M46</f>
        <v>-6.6756004408392577E-3</v>
      </c>
      <c r="C46">
        <f>LULU!I46</f>
        <v>0.11504038115668669</v>
      </c>
    </row>
    <row r="47" spans="1:3" x14ac:dyDescent="0.2">
      <c r="A47">
        <f>LULU!H47</f>
        <v>0.11504038115668669</v>
      </c>
      <c r="B47">
        <f>LULU!M47</f>
        <v>3.2163741356432407E-2</v>
      </c>
      <c r="C47">
        <f>LULU!I47</f>
        <v>6.1618817335358456E-2</v>
      </c>
    </row>
    <row r="48" spans="1:3" x14ac:dyDescent="0.2">
      <c r="A48">
        <f>LULU!H48</f>
        <v>6.1618817335358456E-2</v>
      </c>
      <c r="B48">
        <f>LULU!M48</f>
        <v>4.3405359280145994E-2</v>
      </c>
      <c r="C48">
        <f>LULU!I48</f>
        <v>0.35297901843120449</v>
      </c>
    </row>
    <row r="49" spans="1:3" x14ac:dyDescent="0.2">
      <c r="A49">
        <f>LULU!H49</f>
        <v>0.35297901843120449</v>
      </c>
      <c r="B49">
        <f>LULU!M49</f>
        <v>4.637459762311158E-2</v>
      </c>
      <c r="C49">
        <f>LULU!I49</f>
        <v>-6.1167020902072045E-2</v>
      </c>
    </row>
    <row r="50" spans="1:3" x14ac:dyDescent="0.2">
      <c r="A50">
        <f>LULU!H50</f>
        <v>-6.1167020902072045E-2</v>
      </c>
      <c r="B50">
        <f>LULU!M50</f>
        <v>1.0448418779957835E-2</v>
      </c>
      <c r="C50">
        <f>LULU!I50</f>
        <v>-0.12004247521246458</v>
      </c>
    </row>
    <row r="51" spans="1:3" x14ac:dyDescent="0.2">
      <c r="A51">
        <f>LULU!H51</f>
        <v>-0.12004247521246458</v>
      </c>
      <c r="B51">
        <f>LULU!M51</f>
        <v>-4.0638076726359218E-3</v>
      </c>
      <c r="C51">
        <f>LULU!I51</f>
        <v>0.1599918085847567</v>
      </c>
    </row>
    <row r="52" spans="1:3" x14ac:dyDescent="0.2">
      <c r="A52">
        <f>LULU!H52</f>
        <v>0.1599918085847567</v>
      </c>
      <c r="B52">
        <f>LULU!M52</f>
        <v>0.10914711779394359</v>
      </c>
      <c r="C52">
        <f>LULU!I52</f>
        <v>-0.11035996711127349</v>
      </c>
    </row>
    <row r="53" spans="1:3" x14ac:dyDescent="0.2">
      <c r="A53">
        <f>LULU!H53</f>
        <v>-0.11035996711127349</v>
      </c>
      <c r="B53">
        <f>LULU!M53</f>
        <v>-6.9420731750475362E-2</v>
      </c>
      <c r="C53">
        <f>LULU!I53</f>
        <v>-9.5969621804267935E-2</v>
      </c>
    </row>
    <row r="54" spans="1:3" x14ac:dyDescent="0.2">
      <c r="A54">
        <f>LULU!H54</f>
        <v>-9.5969621804267935E-2</v>
      </c>
      <c r="B54">
        <f>LULU!M54</f>
        <v>-5.4975649502668644E-2</v>
      </c>
      <c r="C54">
        <f>LULU!I54</f>
        <v>8.2811679484886325E-2</v>
      </c>
    </row>
    <row r="55" spans="1:3" x14ac:dyDescent="0.2">
      <c r="A55">
        <f>LULU!H55</f>
        <v>8.2811679484886325E-2</v>
      </c>
      <c r="B55">
        <f>LULU!M55</f>
        <v>-2.000452499571026E-2</v>
      </c>
      <c r="C55">
        <f>LULU!I55</f>
        <v>0.23149774310582627</v>
      </c>
    </row>
    <row r="56" spans="1:3" x14ac:dyDescent="0.2">
      <c r="A56">
        <f>LULU!H56</f>
        <v>0.23149774310582627</v>
      </c>
      <c r="B56">
        <f>LULU!M56</f>
        <v>-1.6869753213131222E-2</v>
      </c>
      <c r="C56">
        <f>LULU!I56</f>
        <v>-9.2453769417140674E-2</v>
      </c>
    </row>
    <row r="57" spans="1:3" x14ac:dyDescent="0.2">
      <c r="A57">
        <f>LULU!H57</f>
        <v>-9.2453769417140674E-2</v>
      </c>
      <c r="B57">
        <f>LULU!M57</f>
        <v>-1.1214512211151106E-2</v>
      </c>
      <c r="C57">
        <f>LULU!I57</f>
        <v>0.12352610337895098</v>
      </c>
    </row>
    <row r="58" spans="1:3" x14ac:dyDescent="0.2">
      <c r="A58">
        <f>LULU!H58</f>
        <v>0.12352610337895098</v>
      </c>
      <c r="B58">
        <f>LULU!M58</f>
        <v>2.8961413374019696E-2</v>
      </c>
      <c r="C58">
        <f>LULU!I58</f>
        <v>0.14769955652530253</v>
      </c>
    </row>
    <row r="59" spans="1:3" x14ac:dyDescent="0.2">
      <c r="A59">
        <f>LULU!H59</f>
        <v>0.14769955652530253</v>
      </c>
      <c r="B59">
        <f>LULU!M59</f>
        <v>1.2013719482673046E-4</v>
      </c>
      <c r="C59">
        <f>LULU!I59</f>
        <v>0.12973203261502619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/>
  </sheetViews>
  <sheetFormatPr defaultRowHeight="12.75" x14ac:dyDescent="0.2"/>
  <cols>
    <col min="1" max="1" width="21.33203125" bestFit="1" customWidth="1"/>
    <col min="2" max="2" width="12.83203125" bestFit="1" customWidth="1"/>
    <col min="3" max="3" width="16" bestFit="1" customWidth="1"/>
    <col min="4" max="4" width="12.83203125" bestFit="1" customWidth="1"/>
    <col min="5" max="5" width="12.1640625" bestFit="1" customWidth="1"/>
    <col min="6" max="6" width="15.1640625" bestFit="1" customWidth="1"/>
    <col min="7" max="7" width="12.1640625" bestFit="1" customWidth="1"/>
    <col min="8" max="9" width="14" bestFit="1" customWidth="1"/>
  </cols>
  <sheetData>
    <row r="1" spans="1:9" x14ac:dyDescent="0.2">
      <c r="A1" t="s">
        <v>24</v>
      </c>
    </row>
    <row r="2" spans="1:9" ht="13.5" thickBot="1" x14ac:dyDescent="0.25"/>
    <row r="3" spans="1:9" x14ac:dyDescent="0.2">
      <c r="A3" s="9" t="s">
        <v>25</v>
      </c>
      <c r="B3" s="9"/>
    </row>
    <row r="4" spans="1:9" x14ac:dyDescent="0.2">
      <c r="A4" s="6" t="s">
        <v>26</v>
      </c>
      <c r="B4" s="6">
        <v>0.23554345147244909</v>
      </c>
    </row>
    <row r="5" spans="1:9" x14ac:dyDescent="0.2">
      <c r="A5" s="6" t="s">
        <v>27</v>
      </c>
      <c r="B5" s="6">
        <v>5.548071753155398E-2</v>
      </c>
    </row>
    <row r="6" spans="1:9" x14ac:dyDescent="0.2">
      <c r="A6" s="6" t="s">
        <v>28</v>
      </c>
      <c r="B6" s="6">
        <v>3.8614301773188871E-2</v>
      </c>
    </row>
    <row r="7" spans="1:9" x14ac:dyDescent="0.2">
      <c r="A7" s="6" t="s">
        <v>29</v>
      </c>
      <c r="B7" s="6">
        <v>0.11379155941717417</v>
      </c>
    </row>
    <row r="8" spans="1:9" ht="13.5" thickBot="1" x14ac:dyDescent="0.25">
      <c r="A8" s="7" t="s">
        <v>30</v>
      </c>
      <c r="B8" s="7">
        <v>58</v>
      </c>
    </row>
    <row r="10" spans="1:9" ht="13.5" thickBot="1" x14ac:dyDescent="0.25">
      <c r="A10" t="s">
        <v>31</v>
      </c>
    </row>
    <row r="11" spans="1:9" x14ac:dyDescent="0.2">
      <c r="A11" s="8"/>
      <c r="B11" s="8" t="s">
        <v>36</v>
      </c>
      <c r="C11" s="8" t="s">
        <v>37</v>
      </c>
      <c r="D11" s="8" t="s">
        <v>38</v>
      </c>
      <c r="E11" s="8" t="s">
        <v>39</v>
      </c>
      <c r="F11" s="8" t="s">
        <v>40</v>
      </c>
    </row>
    <row r="12" spans="1:9" x14ac:dyDescent="0.2">
      <c r="A12" s="6" t="s">
        <v>32</v>
      </c>
      <c r="B12" s="6">
        <v>1</v>
      </c>
      <c r="C12" s="6">
        <v>4.2593111368942727E-2</v>
      </c>
      <c r="D12" s="6">
        <v>4.2593111368942727E-2</v>
      </c>
      <c r="E12" s="6">
        <v>3.2894195379974334</v>
      </c>
      <c r="F12" s="6">
        <v>7.5087060670818967E-2</v>
      </c>
    </row>
    <row r="13" spans="1:9" x14ac:dyDescent="0.2">
      <c r="A13" s="6" t="s">
        <v>33</v>
      </c>
      <c r="B13" s="6">
        <v>56</v>
      </c>
      <c r="C13" s="6">
        <v>0.72511706369716766</v>
      </c>
      <c r="D13" s="6">
        <v>1.2948518994592279E-2</v>
      </c>
      <c r="E13" s="6"/>
      <c r="F13" s="6"/>
    </row>
    <row r="14" spans="1:9" ht="13.5" thickBot="1" x14ac:dyDescent="0.25">
      <c r="A14" s="7" t="s">
        <v>34</v>
      </c>
      <c r="B14" s="7">
        <v>57</v>
      </c>
      <c r="C14" s="7">
        <v>0.76771017506611039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41</v>
      </c>
      <c r="C16" s="8" t="s">
        <v>29</v>
      </c>
      <c r="D16" s="8" t="s">
        <v>42</v>
      </c>
      <c r="E16" s="8" t="s">
        <v>43</v>
      </c>
      <c r="F16" s="8" t="s">
        <v>44</v>
      </c>
      <c r="G16" s="8" t="s">
        <v>45</v>
      </c>
      <c r="H16" s="8" t="s">
        <v>46</v>
      </c>
      <c r="I16" s="8" t="s">
        <v>47</v>
      </c>
    </row>
    <row r="17" spans="1:9" x14ac:dyDescent="0.2">
      <c r="A17" s="6" t="s">
        <v>35</v>
      </c>
      <c r="B17" s="6">
        <v>-2.2807583429675111E-3</v>
      </c>
      <c r="C17" s="6">
        <v>1.7178146096490054E-2</v>
      </c>
      <c r="D17" s="6">
        <v>-0.1327709247643161</v>
      </c>
      <c r="E17" s="6">
        <v>0.89485048979945236</v>
      </c>
      <c r="F17" s="6">
        <v>-3.6692720077774021E-2</v>
      </c>
      <c r="G17" s="6">
        <v>3.2131203391839003E-2</v>
      </c>
      <c r="H17" s="6">
        <v>-3.6692720077774021E-2</v>
      </c>
      <c r="I17" s="6">
        <v>3.2131203391839003E-2</v>
      </c>
    </row>
    <row r="18" spans="1:9" ht="13.5" thickBot="1" x14ac:dyDescent="0.25">
      <c r="A18" s="7" t="s">
        <v>23</v>
      </c>
      <c r="B18" s="7">
        <v>0.78377181934181062</v>
      </c>
      <c r="C18" s="7">
        <v>0.43214551540207469</v>
      </c>
      <c r="D18" s="7">
        <v>1.8136756981327864</v>
      </c>
      <c r="E18" s="7">
        <v>7.5087060670818065E-2</v>
      </c>
      <c r="F18" s="7">
        <v>-8.1919673579125885E-2</v>
      </c>
      <c r="G18" s="7">
        <v>1.6494633122627471</v>
      </c>
      <c r="H18" s="7">
        <v>-8.1919673579125885E-2</v>
      </c>
      <c r="I18" s="7">
        <v>1.6494633122627471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19" sqref="E19"/>
    </sheetView>
  </sheetViews>
  <sheetFormatPr defaultRowHeight="12.75" x14ac:dyDescent="0.2"/>
  <cols>
    <col min="1" max="1" width="21.33203125" bestFit="1" customWidth="1"/>
    <col min="2" max="2" width="12.5" bestFit="1" customWidth="1"/>
    <col min="3" max="3" width="16" bestFit="1" customWidth="1"/>
    <col min="4" max="5" width="12.1640625" bestFit="1" customWidth="1"/>
    <col min="6" max="6" width="15.1640625" bestFit="1" customWidth="1"/>
    <col min="7" max="7" width="12.1640625" bestFit="1" customWidth="1"/>
    <col min="8" max="9" width="14" bestFit="1" customWidth="1"/>
  </cols>
  <sheetData>
    <row r="1" spans="1:9" x14ac:dyDescent="0.2">
      <c r="A1" t="s">
        <v>24</v>
      </c>
    </row>
    <row r="2" spans="1:9" ht="13.5" thickBot="1" x14ac:dyDescent="0.25"/>
    <row r="3" spans="1:9" x14ac:dyDescent="0.2">
      <c r="A3" s="9" t="s">
        <v>25</v>
      </c>
      <c r="B3" s="9"/>
    </row>
    <row r="4" spans="1:9" x14ac:dyDescent="0.2">
      <c r="A4" s="6" t="s">
        <v>26</v>
      </c>
      <c r="B4" s="6">
        <v>0.25454983248879975</v>
      </c>
    </row>
    <row r="5" spans="1:9" x14ac:dyDescent="0.2">
      <c r="A5" s="6" t="s">
        <v>27</v>
      </c>
      <c r="B5" s="6">
        <v>6.4795617220076027E-2</v>
      </c>
    </row>
    <row r="6" spans="1:9" x14ac:dyDescent="0.2">
      <c r="A6" s="6" t="s">
        <v>28</v>
      </c>
      <c r="B6" s="6">
        <v>3.0788185118987881E-2</v>
      </c>
    </row>
    <row r="7" spans="1:9" x14ac:dyDescent="0.2">
      <c r="A7" s="6" t="s">
        <v>29</v>
      </c>
      <c r="B7" s="6">
        <v>0.11425377816920376</v>
      </c>
    </row>
    <row r="8" spans="1:9" ht="13.5" thickBot="1" x14ac:dyDescent="0.25">
      <c r="A8" s="7" t="s">
        <v>30</v>
      </c>
      <c r="B8" s="7">
        <v>58</v>
      </c>
    </row>
    <row r="10" spans="1:9" ht="13.5" thickBot="1" x14ac:dyDescent="0.25">
      <c r="A10" t="s">
        <v>31</v>
      </c>
    </row>
    <row r="11" spans="1:9" x14ac:dyDescent="0.2">
      <c r="A11" s="8"/>
      <c r="B11" s="8" t="s">
        <v>36</v>
      </c>
      <c r="C11" s="8" t="s">
        <v>37</v>
      </c>
      <c r="D11" s="8" t="s">
        <v>38</v>
      </c>
      <c r="E11" s="8" t="s">
        <v>39</v>
      </c>
      <c r="F11" s="8" t="s">
        <v>40</v>
      </c>
    </row>
    <row r="12" spans="1:9" x14ac:dyDescent="0.2">
      <c r="A12" s="6" t="s">
        <v>32</v>
      </c>
      <c r="B12" s="6">
        <v>2</v>
      </c>
      <c r="C12" s="6">
        <v>4.9744254639541241E-2</v>
      </c>
      <c r="D12" s="6">
        <v>2.4872127319770621E-2</v>
      </c>
      <c r="E12" s="6">
        <v>1.9053369577411503</v>
      </c>
      <c r="F12" s="6">
        <v>0.15846365542911012</v>
      </c>
    </row>
    <row r="13" spans="1:9" x14ac:dyDescent="0.2">
      <c r="A13" s="6" t="s">
        <v>33</v>
      </c>
      <c r="B13" s="6">
        <v>55</v>
      </c>
      <c r="C13" s="6">
        <v>0.71796592042656915</v>
      </c>
      <c r="D13" s="6">
        <v>1.3053925825937621E-2</v>
      </c>
      <c r="E13" s="6"/>
      <c r="F13" s="6"/>
    </row>
    <row r="14" spans="1:9" ht="13.5" thickBot="1" x14ac:dyDescent="0.25">
      <c r="A14" s="7" t="s">
        <v>34</v>
      </c>
      <c r="B14" s="7">
        <v>57</v>
      </c>
      <c r="C14" s="7">
        <v>0.76771017506611039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41</v>
      </c>
      <c r="C16" s="8" t="s">
        <v>29</v>
      </c>
      <c r="D16" s="8" t="s">
        <v>42</v>
      </c>
      <c r="E16" s="8" t="s">
        <v>43</v>
      </c>
      <c r="F16" s="8" t="s">
        <v>44</v>
      </c>
      <c r="G16" s="8" t="s">
        <v>45</v>
      </c>
      <c r="H16" s="8" t="s">
        <v>46</v>
      </c>
      <c r="I16" s="8" t="s">
        <v>47</v>
      </c>
    </row>
    <row r="17" spans="1:9" x14ac:dyDescent="0.2">
      <c r="A17" s="6" t="s">
        <v>35</v>
      </c>
      <c r="B17" s="6">
        <v>1.7126830251381372E-4</v>
      </c>
      <c r="C17" s="6">
        <v>1.7563204440254186E-2</v>
      </c>
      <c r="D17" s="6">
        <v>9.7515406767840953E-3</v>
      </c>
      <c r="E17" s="6">
        <v>0.99225480541888589</v>
      </c>
      <c r="F17" s="6">
        <v>-3.5026179933818347E-2</v>
      </c>
      <c r="G17" s="6">
        <v>3.5368716538845976E-2</v>
      </c>
      <c r="H17" s="6">
        <v>-3.5026179933818347E-2</v>
      </c>
      <c r="I17" s="6">
        <v>3.5368716538845976E-2</v>
      </c>
    </row>
    <row r="18" spans="1:9" x14ac:dyDescent="0.2">
      <c r="A18" s="6" t="s">
        <v>23</v>
      </c>
      <c r="B18" s="6">
        <v>0.82267273150017683</v>
      </c>
      <c r="C18" s="6">
        <v>0.43707249494196898</v>
      </c>
      <c r="D18" s="6">
        <v>1.8822340481741016</v>
      </c>
      <c r="E18" s="6">
        <v>6.5098926695878884E-2</v>
      </c>
      <c r="F18" s="6">
        <v>-5.3240121907447535E-2</v>
      </c>
      <c r="G18" s="6">
        <v>1.6985855849078013</v>
      </c>
      <c r="H18" s="6">
        <v>-5.3240121907447535E-2</v>
      </c>
      <c r="I18" s="6">
        <v>1.6985855849078013</v>
      </c>
    </row>
    <row r="19" spans="1:9" ht="13.5" thickBot="1" x14ac:dyDescent="0.25">
      <c r="A19" s="7" t="s">
        <v>21</v>
      </c>
      <c r="B19" s="7">
        <v>9.7044946799843809E-2</v>
      </c>
      <c r="C19" s="7">
        <v>0.131116019770223</v>
      </c>
      <c r="D19" s="7">
        <v>0.74014561279325175</v>
      </c>
      <c r="E19" s="7">
        <v>0.46235953543407848</v>
      </c>
      <c r="F19" s="7">
        <v>-0.16571742862630806</v>
      </c>
      <c r="G19" s="7">
        <v>0.35980732222599571</v>
      </c>
      <c r="H19" s="7">
        <v>-0.16571742862630806</v>
      </c>
      <c r="I19" s="7">
        <v>0.35980732222599571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/>
  </sheetViews>
  <sheetFormatPr defaultRowHeight="12.75" x14ac:dyDescent="0.2"/>
  <cols>
    <col min="1" max="1" width="7.83203125" customWidth="1"/>
    <col min="2" max="2" width="15" bestFit="1" customWidth="1"/>
    <col min="3" max="3" width="15.1640625" customWidth="1"/>
  </cols>
  <sheetData>
    <row r="1" spans="1:3" x14ac:dyDescent="0.2">
      <c r="A1" t="str">
        <f>LULU!K1</f>
        <v>real_ret</v>
      </c>
      <c r="B1" t="str">
        <f>LULU!N1</f>
        <v>real_market_ret</v>
      </c>
      <c r="C1" t="str">
        <f>LULU!L1</f>
        <v>lagged_real_ret</v>
      </c>
    </row>
    <row r="2" spans="1:3" x14ac:dyDescent="0.2">
      <c r="A2">
        <f>LULU!K2</f>
        <v>7.1139669594312074E-2</v>
      </c>
      <c r="B2">
        <f>LULU!N2</f>
        <v>-4.3382480389904873E-2</v>
      </c>
      <c r="C2">
        <f>LULU!L2</f>
        <v>-5.435572615235814E-2</v>
      </c>
    </row>
    <row r="3" spans="1:3" x14ac:dyDescent="0.2">
      <c r="A3">
        <f>LULU!K3</f>
        <v>-5.435572615235814E-2</v>
      </c>
      <c r="B3">
        <f>LULU!N3</f>
        <v>-2.3244911241083153E-2</v>
      </c>
      <c r="C3">
        <f>LULU!L3</f>
        <v>-5.4220216022893709E-2</v>
      </c>
    </row>
    <row r="4" spans="1:3" x14ac:dyDescent="0.2">
      <c r="A4">
        <f>LULU!K4</f>
        <v>-5.4220216022893709E-2</v>
      </c>
      <c r="B4">
        <f>LULU!N4</f>
        <v>6.005972910599091E-2</v>
      </c>
      <c r="C4">
        <f>LULU!L4</f>
        <v>-0.23491738138674012</v>
      </c>
    </row>
    <row r="5" spans="1:3" x14ac:dyDescent="0.2">
      <c r="A5">
        <f>LULU!K5</f>
        <v>-0.23491738138674012</v>
      </c>
      <c r="B5">
        <f>LULU!N5</f>
        <v>-5.1715986376349776E-2</v>
      </c>
      <c r="C5">
        <f>LULU!L5</f>
        <v>-7.2053614109869636E-3</v>
      </c>
    </row>
    <row r="6" spans="1:3" x14ac:dyDescent="0.2">
      <c r="A6">
        <f>LULU!K6</f>
        <v>-7.2053614109869636E-3</v>
      </c>
      <c r="B6">
        <f>LULU!N6</f>
        <v>-8.6450136833831986E-2</v>
      </c>
      <c r="C6">
        <f>LULU!L6</f>
        <v>-6.5066031973995575E-2</v>
      </c>
    </row>
    <row r="7" spans="1:3" x14ac:dyDescent="0.2">
      <c r="A7">
        <f>LULU!K7</f>
        <v>-6.5066031973995575E-2</v>
      </c>
      <c r="B7">
        <f>LULU!N7</f>
        <v>-5.1107469854664821E-3</v>
      </c>
      <c r="C7">
        <f>LULU!L7</f>
        <v>6.3655910818600087E-2</v>
      </c>
    </row>
    <row r="8" spans="1:3" x14ac:dyDescent="0.2">
      <c r="A8">
        <f>LULU!K8</f>
        <v>6.3655910818600087E-2</v>
      </c>
      <c r="B8">
        <f>LULU!N8</f>
        <v>-4.8812057375152401E-2</v>
      </c>
      <c r="C8">
        <f>LULU!L8</f>
        <v>-8.7396512578512192E-2</v>
      </c>
    </row>
    <row r="9" spans="1:3" x14ac:dyDescent="0.2">
      <c r="A9">
        <f>LULU!K9</f>
        <v>-8.7396512578512192E-2</v>
      </c>
      <c r="B9">
        <f>LULU!N9</f>
        <v>-1.4043885961753842E-2</v>
      </c>
      <c r="C9">
        <f>LULU!L9</f>
        <v>-2.9235614148810388E-2</v>
      </c>
    </row>
    <row r="10" spans="1:3" x14ac:dyDescent="0.2">
      <c r="A10">
        <f>LULU!K10</f>
        <v>-2.9235614148810388E-2</v>
      </c>
      <c r="B10">
        <f>LULU!N10</f>
        <v>-1.3466038078729828E-2</v>
      </c>
      <c r="C10">
        <f>LULU!L10</f>
        <v>-8.8682186891227741E-2</v>
      </c>
    </row>
    <row r="11" spans="1:3" x14ac:dyDescent="0.2">
      <c r="A11">
        <f>LULU!K11</f>
        <v>-8.8682186891227741E-2</v>
      </c>
      <c r="B11">
        <f>LULU!N11</f>
        <v>-3.9805738988743053E-2</v>
      </c>
      <c r="C11">
        <f>LULU!L11</f>
        <v>9.812621775743581E-3</v>
      </c>
    </row>
    <row r="12" spans="1:3" x14ac:dyDescent="0.2">
      <c r="A12">
        <f>LULU!K12</f>
        <v>9.812621775743581E-3</v>
      </c>
      <c r="B12">
        <f>LULU!N12</f>
        <v>3.2804579916617539E-2</v>
      </c>
      <c r="C12">
        <f>LULU!L12</f>
        <v>0.16530949655297558</v>
      </c>
    </row>
    <row r="13" spans="1:3" x14ac:dyDescent="0.2">
      <c r="A13">
        <f>LULU!K13</f>
        <v>0.16530949655297558</v>
      </c>
      <c r="B13">
        <f>LULU!N13</f>
        <v>-5.1629218888415082E-2</v>
      </c>
      <c r="C13">
        <f>LULU!L13</f>
        <v>0.13220911304646429</v>
      </c>
    </row>
    <row r="14" spans="1:3" x14ac:dyDescent="0.2">
      <c r="A14">
        <f>LULU!K14</f>
        <v>0.13220911304646429</v>
      </c>
      <c r="B14">
        <f>LULU!N14</f>
        <v>-2.8036601009096471E-2</v>
      </c>
      <c r="C14">
        <f>LULU!L14</f>
        <v>0.12942272955473083</v>
      </c>
    </row>
    <row r="15" spans="1:3" x14ac:dyDescent="0.2">
      <c r="A15">
        <f>LULU!K15</f>
        <v>0.12942272955473083</v>
      </c>
      <c r="B15">
        <f>LULU!N15</f>
        <v>-1.2810357505681214E-4</v>
      </c>
      <c r="C15">
        <f>LULU!L15</f>
        <v>-3.6269293433434602E-2</v>
      </c>
    </row>
    <row r="16" spans="1:3" x14ac:dyDescent="0.2">
      <c r="A16">
        <f>LULU!K16</f>
        <v>-3.6269293433434602E-2</v>
      </c>
      <c r="B16">
        <f>LULU!N16</f>
        <v>-4.14910149096109E-3</v>
      </c>
      <c r="C16">
        <f>LULU!L16</f>
        <v>2.1991109441522844E-2</v>
      </c>
    </row>
    <row r="17" spans="1:3" x14ac:dyDescent="0.2">
      <c r="A17">
        <f>LULU!K17</f>
        <v>2.1991109441522844E-2</v>
      </c>
      <c r="B17">
        <f>LULU!N17</f>
        <v>-4.3896211269193505E-2</v>
      </c>
      <c r="C17">
        <f>LULU!L17</f>
        <v>8.5516236560533136E-3</v>
      </c>
    </row>
    <row r="18" spans="1:3" x14ac:dyDescent="0.2">
      <c r="A18">
        <f>LULU!K18</f>
        <v>8.5516236560533136E-3</v>
      </c>
      <c r="B18">
        <f>LULU!N18</f>
        <v>1.0063472023272273E-2</v>
      </c>
      <c r="C18">
        <f>LULU!L18</f>
        <v>-8.0354125494071005E-2</v>
      </c>
    </row>
    <row r="19" spans="1:3" x14ac:dyDescent="0.2">
      <c r="A19">
        <f>LULU!K19</f>
        <v>-8.0354125494071005E-2</v>
      </c>
      <c r="B19">
        <f>LULU!N19</f>
        <v>-4.4137618603038158E-2</v>
      </c>
      <c r="C19">
        <f>LULU!L19</f>
        <v>-0.12448680051564423</v>
      </c>
    </row>
    <row r="20" spans="1:3" x14ac:dyDescent="0.2">
      <c r="A20">
        <f>LULU!K20</f>
        <v>-0.12448680051564423</v>
      </c>
      <c r="B20">
        <f>LULU!N20</f>
        <v>-1.0855036865148021E-2</v>
      </c>
      <c r="C20">
        <f>LULU!L20</f>
        <v>-5.950391900718488E-2</v>
      </c>
    </row>
    <row r="21" spans="1:3" x14ac:dyDescent="0.2">
      <c r="A21">
        <f>LULU!K21</f>
        <v>-5.950391900718488E-2</v>
      </c>
      <c r="B21">
        <f>LULU!N21</f>
        <v>-7.993623491265086E-3</v>
      </c>
      <c r="C21">
        <f>LULU!L21</f>
        <v>-0.15934004563605259</v>
      </c>
    </row>
    <row r="22" spans="1:3" x14ac:dyDescent="0.2">
      <c r="A22">
        <f>LULU!K22</f>
        <v>-0.15934004563605259</v>
      </c>
      <c r="B22">
        <f>LULU!N22</f>
        <v>-2.5748461814162397E-2</v>
      </c>
      <c r="C22">
        <f>LULU!L22</f>
        <v>1.1819001285649028E-2</v>
      </c>
    </row>
    <row r="23" spans="1:3" x14ac:dyDescent="0.2">
      <c r="A23">
        <f>LULU!K23</f>
        <v>1.1819001285649028E-2</v>
      </c>
      <c r="B23">
        <f>LULU!N23</f>
        <v>-2.5204543350302672E-2</v>
      </c>
      <c r="C23">
        <f>LULU!L23</f>
        <v>6.7316263977156121E-2</v>
      </c>
    </row>
    <row r="24" spans="1:3" x14ac:dyDescent="0.2">
      <c r="A24">
        <f>LULU!K24</f>
        <v>6.7316263977156121E-2</v>
      </c>
      <c r="B24">
        <f>LULU!N24</f>
        <v>1.1715803751121412E-2</v>
      </c>
      <c r="C24">
        <f>LULU!L24</f>
        <v>-0.26118679020814484</v>
      </c>
    </row>
    <row r="25" spans="1:3" x14ac:dyDescent="0.2">
      <c r="A25">
        <f>LULU!K25</f>
        <v>-0.26118679020814484</v>
      </c>
      <c r="B25">
        <f>LULU!N25</f>
        <v>-7.0448267685071397E-2</v>
      </c>
      <c r="C25">
        <f>LULU!L25</f>
        <v>-0.18962762258566235</v>
      </c>
    </row>
    <row r="26" spans="1:3" x14ac:dyDescent="0.2">
      <c r="A26">
        <f>LULU!K26</f>
        <v>-0.18962762258566235</v>
      </c>
      <c r="B26">
        <f>LULU!N26</f>
        <v>-1.0373533435898974E-2</v>
      </c>
      <c r="C26">
        <f>LULU!L26</f>
        <v>-2.588138606926535E-2</v>
      </c>
    </row>
    <row r="27" spans="1:3" x14ac:dyDescent="0.2">
      <c r="A27">
        <f>LULU!K27</f>
        <v>-2.588138606926535E-2</v>
      </c>
      <c r="B27">
        <f>LULU!N27</f>
        <v>-5.3623075768090833E-3</v>
      </c>
      <c r="C27">
        <f>LULU!L27</f>
        <v>-8.9044101815018595E-2</v>
      </c>
    </row>
    <row r="28" spans="1:3" x14ac:dyDescent="0.2">
      <c r="A28">
        <f>LULU!K28</f>
        <v>-8.9044101815018595E-2</v>
      </c>
      <c r="B28">
        <f>LULU!N28</f>
        <v>1.2506749559572372E-2</v>
      </c>
      <c r="C28">
        <f>LULU!L28</f>
        <v>-2.9736147754723108E-3</v>
      </c>
    </row>
    <row r="29" spans="1:3" x14ac:dyDescent="0.2">
      <c r="A29">
        <f>LULU!K29</f>
        <v>-2.9736147754723108E-3</v>
      </c>
      <c r="B29">
        <f>LULU!N29</f>
        <v>-3.6535894715669093E-3</v>
      </c>
      <c r="C29">
        <f>LULU!L29</f>
        <v>-1.6645062526951263E-2</v>
      </c>
    </row>
    <row r="30" spans="1:3" x14ac:dyDescent="0.2">
      <c r="A30">
        <f>LULU!K30</f>
        <v>-1.6645062526951263E-2</v>
      </c>
      <c r="B30">
        <f>LULU!N30</f>
        <v>-6.489236582069953E-2</v>
      </c>
      <c r="C30">
        <f>LULU!L30</f>
        <v>2.9037404580152602E-2</v>
      </c>
    </row>
    <row r="31" spans="1:3" x14ac:dyDescent="0.2">
      <c r="A31">
        <f>LULU!K31</f>
        <v>2.9037404580152602E-2</v>
      </c>
      <c r="B31">
        <f>LULU!N31</f>
        <v>1.8576916513640816E-2</v>
      </c>
      <c r="C31">
        <f>LULU!L31</f>
        <v>-0.18890586449571684</v>
      </c>
    </row>
    <row r="32" spans="1:3" x14ac:dyDescent="0.2">
      <c r="A32">
        <f>LULU!K32</f>
        <v>-0.18890586449571684</v>
      </c>
      <c r="B32">
        <f>LULU!N32</f>
        <v>-4.4044523120160432E-2</v>
      </c>
      <c r="C32">
        <f>LULU!L32</f>
        <v>-5.2324699040774518E-3</v>
      </c>
    </row>
    <row r="33" spans="1:3" x14ac:dyDescent="0.2">
      <c r="A33">
        <f>LULU!K33</f>
        <v>-5.2324699040774518E-3</v>
      </c>
      <c r="B33">
        <f>LULU!N33</f>
        <v>-3.69023018678084E-3</v>
      </c>
      <c r="C33">
        <f>LULU!L33</f>
        <v>0.19551041607090344</v>
      </c>
    </row>
    <row r="34" spans="1:3" x14ac:dyDescent="0.2">
      <c r="A34">
        <f>LULU!K34</f>
        <v>0.19551041607090344</v>
      </c>
      <c r="B34">
        <f>LULU!N34</f>
        <v>-6.2877059967022843E-3</v>
      </c>
      <c r="C34">
        <f>LULU!L34</f>
        <v>-9.7897014015047856E-2</v>
      </c>
    </row>
    <row r="35" spans="1:3" x14ac:dyDescent="0.2">
      <c r="A35">
        <f>LULU!K35</f>
        <v>-9.7897014015047856E-2</v>
      </c>
      <c r="B35">
        <f>LULU!N35</f>
        <v>1.0171224486226697E-2</v>
      </c>
      <c r="C35">
        <f>LULU!L35</f>
        <v>-5.6060826086956457E-2</v>
      </c>
    </row>
    <row r="36" spans="1:3" x14ac:dyDescent="0.2">
      <c r="A36">
        <f>LULU!K36</f>
        <v>-5.6060826086956457E-2</v>
      </c>
      <c r="B36">
        <f>LULU!N36</f>
        <v>-1.5041098626028045E-2</v>
      </c>
      <c r="C36">
        <f>LULU!L36</f>
        <v>-0.12164458501201943</v>
      </c>
    </row>
    <row r="37" spans="1:3" x14ac:dyDescent="0.2">
      <c r="A37">
        <f>LULU!K37</f>
        <v>-0.12164458501201943</v>
      </c>
      <c r="B37">
        <f>LULU!N37</f>
        <v>2.439019450685136E-2</v>
      </c>
      <c r="C37">
        <f>LULU!L37</f>
        <v>3.729504126490707E-2</v>
      </c>
    </row>
    <row r="38" spans="1:3" x14ac:dyDescent="0.2">
      <c r="A38">
        <f>LULU!K38</f>
        <v>3.729504126490707E-2</v>
      </c>
      <c r="B38">
        <f>LULU!N38</f>
        <v>-1.5765483026301489E-2</v>
      </c>
      <c r="C38">
        <f>LULU!L38</f>
        <v>1.8807774125960273E-2</v>
      </c>
    </row>
    <row r="39" spans="1:3" x14ac:dyDescent="0.2">
      <c r="A39">
        <f>LULU!K39</f>
        <v>1.8807774125960273E-2</v>
      </c>
      <c r="B39">
        <f>LULU!N39</f>
        <v>-1.824042380250376E-2</v>
      </c>
      <c r="C39">
        <f>LULU!L39</f>
        <v>-9.4074923749664072E-2</v>
      </c>
    </row>
    <row r="40" spans="1:3" x14ac:dyDescent="0.2">
      <c r="A40">
        <f>LULU!K40</f>
        <v>-9.4074923749664072E-2</v>
      </c>
      <c r="B40">
        <f>LULU!N40</f>
        <v>-4.3298168971197412E-2</v>
      </c>
      <c r="C40">
        <f>LULU!L40</f>
        <v>0.10932303622570841</v>
      </c>
    </row>
    <row r="41" spans="1:3" x14ac:dyDescent="0.2">
      <c r="A41">
        <f>LULU!K41</f>
        <v>0.10932303622570841</v>
      </c>
      <c r="B41">
        <f>LULU!N41</f>
        <v>4.5078428798009731E-4</v>
      </c>
      <c r="C41">
        <f>LULU!L41</f>
        <v>0.13021391643059513</v>
      </c>
    </row>
    <row r="42" spans="1:3" x14ac:dyDescent="0.2">
      <c r="A42">
        <f>LULU!K42</f>
        <v>0.13021391643059513</v>
      </c>
      <c r="B42">
        <f>LULU!N42</f>
        <v>1.0526518951073024E-3</v>
      </c>
      <c r="C42">
        <f>LULU!L42</f>
        <v>-7.5025774730407946E-2</v>
      </c>
    </row>
    <row r="43" spans="1:3" x14ac:dyDescent="0.2">
      <c r="A43">
        <f>LULU!K43</f>
        <v>-7.5025774730407946E-2</v>
      </c>
      <c r="B43">
        <f>LULU!N43</f>
        <v>-1.03704992464182E-2</v>
      </c>
      <c r="C43">
        <f>LULU!L43</f>
        <v>-0.20220239784006611</v>
      </c>
    </row>
    <row r="44" spans="1:3" x14ac:dyDescent="0.2">
      <c r="A44">
        <f>LULU!K44</f>
        <v>-0.20220239784006611</v>
      </c>
      <c r="B44">
        <f>LULU!N44</f>
        <v>1.7481110130369248E-2</v>
      </c>
      <c r="C44">
        <f>LULU!L44</f>
        <v>-4.5531993798651152E-2</v>
      </c>
    </row>
    <row r="45" spans="1:3" x14ac:dyDescent="0.2">
      <c r="A45">
        <f>LULU!K45</f>
        <v>-4.5531993798651152E-2</v>
      </c>
      <c r="B45">
        <f>LULU!N45</f>
        <v>-8.5355759165682957E-2</v>
      </c>
      <c r="C45">
        <f>LULU!L45</f>
        <v>-3.6095142196100216E-2</v>
      </c>
    </row>
    <row r="46" spans="1:3" x14ac:dyDescent="0.2">
      <c r="A46">
        <f>LULU!K46</f>
        <v>-3.6095142196100216E-2</v>
      </c>
      <c r="B46">
        <f>LULU!N46</f>
        <v>-3.4875600440839261E-2</v>
      </c>
      <c r="C46">
        <f>LULU!L46</f>
        <v>8.5640381156686693E-2</v>
      </c>
    </row>
    <row r="47" spans="1:3" x14ac:dyDescent="0.2">
      <c r="A47">
        <f>LULU!K47</f>
        <v>8.5640381156686693E-2</v>
      </c>
      <c r="B47">
        <f>LULU!N47</f>
        <v>2.763741356432408E-3</v>
      </c>
      <c r="C47">
        <f>LULU!L47</f>
        <v>3.4118817335358459E-2</v>
      </c>
    </row>
    <row r="48" spans="1:3" x14ac:dyDescent="0.2">
      <c r="A48">
        <f>LULU!K48</f>
        <v>3.4118817335358459E-2</v>
      </c>
      <c r="B48">
        <f>LULU!N48</f>
        <v>1.5905359280145994E-2</v>
      </c>
      <c r="C48">
        <f>LULU!L48</f>
        <v>0.32597901843120447</v>
      </c>
    </row>
    <row r="49" spans="1:3" x14ac:dyDescent="0.2">
      <c r="A49">
        <f>LULU!K49</f>
        <v>0.32597901843120447</v>
      </c>
      <c r="B49">
        <f>LULU!N49</f>
        <v>1.9374597623111577E-2</v>
      </c>
      <c r="C49">
        <f>LULU!L49</f>
        <v>-8.7867020902072046E-2</v>
      </c>
    </row>
    <row r="50" spans="1:3" x14ac:dyDescent="0.2">
      <c r="A50">
        <f>LULU!K50</f>
        <v>-8.7867020902072046E-2</v>
      </c>
      <c r="B50">
        <f>LULU!N50</f>
        <v>-1.6251581220042163E-2</v>
      </c>
      <c r="C50">
        <f>LULU!L50</f>
        <v>-0.14724247521246459</v>
      </c>
    </row>
    <row r="51" spans="1:3" x14ac:dyDescent="0.2">
      <c r="A51">
        <f>LULU!K51</f>
        <v>-0.14724247521246459</v>
      </c>
      <c r="B51">
        <f>LULU!N51</f>
        <v>-3.1263807672635924E-2</v>
      </c>
      <c r="C51">
        <f>LULU!L51</f>
        <v>0.1312918085847567</v>
      </c>
    </row>
    <row r="52" spans="1:3" x14ac:dyDescent="0.2">
      <c r="A52">
        <f>LULU!K52</f>
        <v>0.1312918085847567</v>
      </c>
      <c r="B52">
        <f>LULU!N52</f>
        <v>8.044711779394359E-2</v>
      </c>
      <c r="C52">
        <f>LULU!L52</f>
        <v>-0.13865996711127349</v>
      </c>
    </row>
    <row r="53" spans="1:3" x14ac:dyDescent="0.2">
      <c r="A53">
        <f>LULU!K53</f>
        <v>-0.13865996711127349</v>
      </c>
      <c r="B53">
        <f>LULU!N53</f>
        <v>-9.7720731750475368E-2</v>
      </c>
      <c r="C53">
        <f>LULU!L53</f>
        <v>-0.12836962180426795</v>
      </c>
    </row>
    <row r="54" spans="1:3" x14ac:dyDescent="0.2">
      <c r="A54">
        <f>LULU!K54</f>
        <v>-0.12836962180426795</v>
      </c>
      <c r="B54">
        <f>LULU!N54</f>
        <v>-8.7375649502668656E-2</v>
      </c>
      <c r="C54">
        <f>LULU!L54</f>
        <v>4.3311679484886324E-2</v>
      </c>
    </row>
    <row r="55" spans="1:3" x14ac:dyDescent="0.2">
      <c r="A55">
        <f>LULU!K55</f>
        <v>4.3311679484886324E-2</v>
      </c>
      <c r="B55">
        <f>LULU!N55</f>
        <v>-5.950452499571026E-2</v>
      </c>
      <c r="C55">
        <f>LULU!L55</f>
        <v>0.19239774310582627</v>
      </c>
    </row>
    <row r="56" spans="1:3" x14ac:dyDescent="0.2">
      <c r="A56">
        <f>LULU!K56</f>
        <v>0.19239774310582627</v>
      </c>
      <c r="B56">
        <f>LULU!N56</f>
        <v>-5.5969753213131225E-2</v>
      </c>
      <c r="C56">
        <f>LULU!L56</f>
        <v>-0.13255376941714067</v>
      </c>
    </row>
    <row r="57" spans="1:3" x14ac:dyDescent="0.2">
      <c r="A57">
        <f>LULU!K57</f>
        <v>-0.13255376941714067</v>
      </c>
      <c r="B57">
        <f>LULU!N57</f>
        <v>-5.1314512211151103E-2</v>
      </c>
      <c r="C57">
        <f>LULU!L57</f>
        <v>8.0726103378950975E-2</v>
      </c>
    </row>
    <row r="58" spans="1:3" x14ac:dyDescent="0.2">
      <c r="A58">
        <f>LULU!K58</f>
        <v>8.0726103378950975E-2</v>
      </c>
      <c r="B58">
        <f>LULU!N58</f>
        <v>-1.3838586625980309E-2</v>
      </c>
      <c r="C58">
        <f>LULU!L58</f>
        <v>0.10499955652530255</v>
      </c>
    </row>
    <row r="59" spans="1:3" x14ac:dyDescent="0.2">
      <c r="A59">
        <f>LULU!K59</f>
        <v>0.10499955652530255</v>
      </c>
      <c r="B59">
        <f>LULU!N59</f>
        <v>-4.2579862805173264E-2</v>
      </c>
      <c r="C59">
        <f>LULU!L59</f>
        <v>8.5532032615026204E-2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RowHeight="12.75" x14ac:dyDescent="0.2"/>
  <cols>
    <col min="8" max="8" width="10.33203125" bestFit="1" customWidth="1"/>
    <col min="9" max="9" width="17.83203125" bestFit="1" customWidth="1"/>
    <col min="12" max="12" width="15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</row>
    <row r="2" spans="1:14" x14ac:dyDescent="0.2">
      <c r="A2" s="1">
        <v>42339</v>
      </c>
      <c r="B2">
        <v>48.84</v>
      </c>
      <c r="C2">
        <v>54.150002000000001</v>
      </c>
      <c r="D2">
        <v>44.619999</v>
      </c>
      <c r="E2">
        <v>52.470001000000003</v>
      </c>
      <c r="F2">
        <v>4056300</v>
      </c>
      <c r="G2">
        <v>52.470001000000003</v>
      </c>
      <c r="H2">
        <f>G2/G3-1</f>
        <v>9.7239669594312073E-2</v>
      </c>
      <c r="I2">
        <f>H3</f>
        <v>-2.745572615235814E-2</v>
      </c>
      <c r="J2" s="5">
        <f>VLOOKUP(A2,rf!$A$12:$B$71,2,FALSE)/100</f>
        <v>2.6099999999999998E-2</v>
      </c>
      <c r="K2">
        <f>H2-J2</f>
        <v>7.1139669594312074E-2</v>
      </c>
      <c r="L2" s="5">
        <f>K3</f>
        <v>-5.435572615235814E-2</v>
      </c>
      <c r="M2">
        <f>SPY!H2</f>
        <v>-1.7282480389904875E-2</v>
      </c>
      <c r="N2">
        <f>M2-J2</f>
        <v>-4.3382480389904873E-2</v>
      </c>
    </row>
    <row r="3" spans="1:14" x14ac:dyDescent="0.2">
      <c r="A3" s="1">
        <v>42309</v>
      </c>
      <c r="B3">
        <v>49.349997999999999</v>
      </c>
      <c r="C3">
        <v>53.720001000000003</v>
      </c>
      <c r="D3">
        <v>43.139999000000003</v>
      </c>
      <c r="E3">
        <v>47.82</v>
      </c>
      <c r="F3">
        <v>3794900</v>
      </c>
      <c r="G3">
        <v>47.82</v>
      </c>
      <c r="H3">
        <f t="shared" ref="H3:H61" si="0">G3/G4-1</f>
        <v>-2.745572615235814E-2</v>
      </c>
      <c r="I3">
        <f t="shared" ref="I3:I59" si="1">H4</f>
        <v>-2.9220216022893708E-2</v>
      </c>
      <c r="J3" s="5">
        <f>VLOOKUP(A3,rf!$A$12:$B$71,2,FALSE)/100</f>
        <v>2.69E-2</v>
      </c>
      <c r="K3">
        <f t="shared" ref="K3:K61" si="2">H3-J3</f>
        <v>-5.435572615235814E-2</v>
      </c>
      <c r="L3" s="5">
        <f t="shared" ref="L3:L60" si="3">K4</f>
        <v>-5.4220216022893709E-2</v>
      </c>
      <c r="M3">
        <f>SPY!H3</f>
        <v>3.6550887589168468E-3</v>
      </c>
      <c r="N3">
        <f t="shared" ref="N3:N60" si="4">M3-J3</f>
        <v>-2.3244911241083153E-2</v>
      </c>
    </row>
    <row r="4" spans="1:14" x14ac:dyDescent="0.2">
      <c r="A4" s="1">
        <v>42278</v>
      </c>
      <c r="B4">
        <v>50.34</v>
      </c>
      <c r="C4">
        <v>54.93</v>
      </c>
      <c r="D4">
        <v>47.389999000000003</v>
      </c>
      <c r="E4">
        <v>49.169998</v>
      </c>
      <c r="F4">
        <v>3114800</v>
      </c>
      <c r="G4">
        <v>49.169998</v>
      </c>
      <c r="H4">
        <f t="shared" si="0"/>
        <v>-2.9220216022893708E-2</v>
      </c>
      <c r="I4">
        <f t="shared" si="1"/>
        <v>-0.20871738138674012</v>
      </c>
      <c r="J4" s="5">
        <f>VLOOKUP(A4,rf!$A$12:$B$71,2,FALSE)/100</f>
        <v>2.5000000000000001E-2</v>
      </c>
      <c r="K4">
        <f t="shared" si="2"/>
        <v>-5.4220216022893709E-2</v>
      </c>
      <c r="L4" s="5">
        <f t="shared" si="3"/>
        <v>-0.23491738138674012</v>
      </c>
      <c r="M4">
        <f>SPY!H4</f>
        <v>8.5059729105990911E-2</v>
      </c>
      <c r="N4">
        <f t="shared" si="4"/>
        <v>6.005972910599091E-2</v>
      </c>
    </row>
    <row r="5" spans="1:14" x14ac:dyDescent="0.2">
      <c r="A5" s="1">
        <v>42248</v>
      </c>
      <c r="B5">
        <v>62.82</v>
      </c>
      <c r="C5">
        <v>66.989998</v>
      </c>
      <c r="D5">
        <v>49.450001</v>
      </c>
      <c r="E5">
        <v>50.650002000000001</v>
      </c>
      <c r="F5">
        <v>5420500</v>
      </c>
      <c r="G5">
        <v>50.650002000000001</v>
      </c>
      <c r="H5">
        <f t="shared" si="0"/>
        <v>-0.20871738138674012</v>
      </c>
      <c r="I5">
        <f t="shared" si="1"/>
        <v>1.8294638589013035E-2</v>
      </c>
      <c r="J5" s="5">
        <f>VLOOKUP(A5,rf!$A$12:$B$71,2,FALSE)/100</f>
        <v>2.6200000000000001E-2</v>
      </c>
      <c r="K5">
        <f t="shared" si="2"/>
        <v>-0.23491738138674012</v>
      </c>
      <c r="L5" s="5">
        <f t="shared" si="3"/>
        <v>-7.2053614109869636E-3</v>
      </c>
      <c r="M5">
        <f>SPY!H5</f>
        <v>-2.5515986376349775E-2</v>
      </c>
      <c r="N5">
        <f t="shared" si="4"/>
        <v>-5.1715986376349776E-2</v>
      </c>
    </row>
    <row r="6" spans="1:14" x14ac:dyDescent="0.2">
      <c r="A6" s="1">
        <v>42217</v>
      </c>
      <c r="B6">
        <v>62.779998999999997</v>
      </c>
      <c r="C6">
        <v>66.980002999999996</v>
      </c>
      <c r="D6">
        <v>55.16</v>
      </c>
      <c r="E6">
        <v>64.010002</v>
      </c>
      <c r="F6">
        <v>1917300</v>
      </c>
      <c r="G6">
        <v>64.010002</v>
      </c>
      <c r="H6">
        <f t="shared" si="0"/>
        <v>1.8294638589013035E-2</v>
      </c>
      <c r="I6">
        <f t="shared" si="1"/>
        <v>-3.7366031973995573E-2</v>
      </c>
      <c r="J6" s="5">
        <f>VLOOKUP(A6,rf!$A$12:$B$71,2,FALSE)/100</f>
        <v>2.5499999999999998E-2</v>
      </c>
      <c r="K6">
        <f t="shared" si="2"/>
        <v>-7.2053614109869636E-3</v>
      </c>
      <c r="L6" s="5">
        <f t="shared" si="3"/>
        <v>-6.5066031973995575E-2</v>
      </c>
      <c r="M6">
        <f>SPY!H6</f>
        <v>-6.0950136833831992E-2</v>
      </c>
      <c r="N6">
        <f t="shared" si="4"/>
        <v>-8.6450136833831986E-2</v>
      </c>
    </row>
    <row r="7" spans="1:14" x14ac:dyDescent="0.2">
      <c r="A7" s="1">
        <v>42186</v>
      </c>
      <c r="B7">
        <v>65.690002000000007</v>
      </c>
      <c r="C7">
        <v>65.989998</v>
      </c>
      <c r="D7">
        <v>59.860000999999997</v>
      </c>
      <c r="E7">
        <v>62.860000999999997</v>
      </c>
      <c r="F7">
        <v>1683400</v>
      </c>
      <c r="G7">
        <v>62.860000999999997</v>
      </c>
      <c r="H7">
        <f t="shared" si="0"/>
        <v>-3.7366031973995573E-2</v>
      </c>
      <c r="I7">
        <f t="shared" si="1"/>
        <v>9.2155910818600084E-2</v>
      </c>
      <c r="J7" s="5">
        <f>VLOOKUP(A7,rf!$A$12:$B$71,2,FALSE)/100</f>
        <v>2.7699999999999999E-2</v>
      </c>
      <c r="K7">
        <f t="shared" si="2"/>
        <v>-6.5066031973995575E-2</v>
      </c>
      <c r="L7" s="5">
        <f t="shared" si="3"/>
        <v>6.3655910818600087E-2</v>
      </c>
      <c r="M7">
        <f>SPY!H7</f>
        <v>2.2589253014533517E-2</v>
      </c>
      <c r="N7">
        <f t="shared" si="4"/>
        <v>-5.1107469854664821E-3</v>
      </c>
    </row>
    <row r="8" spans="1:14" x14ac:dyDescent="0.2">
      <c r="A8" s="1">
        <v>42156</v>
      </c>
      <c r="B8">
        <v>60.290000999999997</v>
      </c>
      <c r="C8">
        <v>68.879997000000003</v>
      </c>
      <c r="D8">
        <v>58.25</v>
      </c>
      <c r="E8">
        <v>65.300003000000004</v>
      </c>
      <c r="F8">
        <v>3661700</v>
      </c>
      <c r="G8">
        <v>65.300003000000004</v>
      </c>
      <c r="H8">
        <f t="shared" si="0"/>
        <v>9.2155910818600084E-2</v>
      </c>
      <c r="I8">
        <f t="shared" si="1"/>
        <v>-6.0496512578512185E-2</v>
      </c>
      <c r="J8" s="5">
        <f>VLOOKUP(A8,rf!$A$12:$B$71,2,FALSE)/100</f>
        <v>2.8500000000000001E-2</v>
      </c>
      <c r="K8">
        <f t="shared" si="2"/>
        <v>6.3655910818600087E-2</v>
      </c>
      <c r="L8" s="5">
        <f t="shared" si="3"/>
        <v>-8.7396512578512192E-2</v>
      </c>
      <c r="M8">
        <f>SPY!H8</f>
        <v>-2.0312057375152404E-2</v>
      </c>
      <c r="N8">
        <f t="shared" si="4"/>
        <v>-4.8812057375152401E-2</v>
      </c>
    </row>
    <row r="9" spans="1:14" x14ac:dyDescent="0.2">
      <c r="A9" s="1">
        <v>42125</v>
      </c>
      <c r="B9">
        <v>63.900002000000001</v>
      </c>
      <c r="C9">
        <v>66.279999000000004</v>
      </c>
      <c r="D9">
        <v>59.299999</v>
      </c>
      <c r="E9">
        <v>59.790000999999997</v>
      </c>
      <c r="F9">
        <v>1880200</v>
      </c>
      <c r="G9">
        <v>59.790000999999997</v>
      </c>
      <c r="H9">
        <f t="shared" si="0"/>
        <v>-6.0496512578512185E-2</v>
      </c>
      <c r="I9">
        <f t="shared" si="1"/>
        <v>-5.9356141488103864E-3</v>
      </c>
      <c r="J9" s="5">
        <f>VLOOKUP(A9,rf!$A$12:$B$71,2,FALSE)/100</f>
        <v>2.69E-2</v>
      </c>
      <c r="K9">
        <f t="shared" si="2"/>
        <v>-8.7396512578512192E-2</v>
      </c>
      <c r="L9" s="5">
        <f t="shared" si="3"/>
        <v>-2.9235614148810388E-2</v>
      </c>
      <c r="M9">
        <f>SPY!H9</f>
        <v>1.2856114038246158E-2</v>
      </c>
      <c r="N9">
        <f t="shared" si="4"/>
        <v>-1.4043885961753842E-2</v>
      </c>
    </row>
    <row r="10" spans="1:14" x14ac:dyDescent="0.2">
      <c r="A10" s="1">
        <v>42095</v>
      </c>
      <c r="B10">
        <v>64.300003000000004</v>
      </c>
      <c r="C10">
        <v>70</v>
      </c>
      <c r="D10">
        <v>62.619999</v>
      </c>
      <c r="E10">
        <v>63.639999000000003</v>
      </c>
      <c r="F10">
        <v>1692000</v>
      </c>
      <c r="G10">
        <v>63.639999000000003</v>
      </c>
      <c r="H10">
        <f t="shared" si="0"/>
        <v>-5.9356141488103864E-3</v>
      </c>
      <c r="I10">
        <f t="shared" si="1"/>
        <v>-6.4582186891227744E-2</v>
      </c>
      <c r="J10" s="5">
        <f>VLOOKUP(A10,rf!$A$12:$B$71,2,FALSE)/100</f>
        <v>2.3300000000000001E-2</v>
      </c>
      <c r="K10">
        <f t="shared" si="2"/>
        <v>-2.9235614148810388E-2</v>
      </c>
      <c r="L10" s="5">
        <f t="shared" si="3"/>
        <v>-8.8682186891227741E-2</v>
      </c>
      <c r="M10">
        <f>SPY!H10</f>
        <v>9.8339619212701734E-3</v>
      </c>
      <c r="N10">
        <f t="shared" si="4"/>
        <v>-1.3466038078729828E-2</v>
      </c>
    </row>
    <row r="11" spans="1:14" x14ac:dyDescent="0.2">
      <c r="A11" s="1">
        <v>42064</v>
      </c>
      <c r="B11">
        <v>68.589995999999999</v>
      </c>
      <c r="C11">
        <v>68.989998</v>
      </c>
      <c r="D11">
        <v>60.549999</v>
      </c>
      <c r="E11">
        <v>64.019997000000004</v>
      </c>
      <c r="F11">
        <v>2535800</v>
      </c>
      <c r="G11">
        <v>64.019997000000004</v>
      </c>
      <c r="H11">
        <f t="shared" si="0"/>
        <v>-6.4582186891227744E-2</v>
      </c>
      <c r="I11">
        <f t="shared" si="1"/>
        <v>3.3212621775743578E-2</v>
      </c>
      <c r="J11" s="5">
        <f>VLOOKUP(A11,rf!$A$12:$B$71,2,FALSE)/100</f>
        <v>2.41E-2</v>
      </c>
      <c r="K11">
        <f t="shared" si="2"/>
        <v>-8.8682186891227741E-2</v>
      </c>
      <c r="L11" s="5">
        <f t="shared" si="3"/>
        <v>9.812621775743581E-3</v>
      </c>
      <c r="M11">
        <f>SPY!H11</f>
        <v>-1.5705738988743057E-2</v>
      </c>
      <c r="N11">
        <f t="shared" si="4"/>
        <v>-3.9805738988743053E-2</v>
      </c>
    </row>
    <row r="12" spans="1:14" x14ac:dyDescent="0.2">
      <c r="A12" s="1">
        <v>42036</v>
      </c>
      <c r="B12">
        <v>66.239998</v>
      </c>
      <c r="C12">
        <v>68.690002000000007</v>
      </c>
      <c r="D12">
        <v>64.040001000000004</v>
      </c>
      <c r="E12">
        <v>68.440002000000007</v>
      </c>
      <c r="F12">
        <v>1500700</v>
      </c>
      <c r="G12">
        <v>68.440002000000007</v>
      </c>
      <c r="H12">
        <f t="shared" si="0"/>
        <v>3.3212621775743578E-2</v>
      </c>
      <c r="I12">
        <f t="shared" si="1"/>
        <v>0.18730949655297557</v>
      </c>
      <c r="J12" s="5">
        <f>VLOOKUP(A12,rf!$A$12:$B$71,2,FALSE)/100</f>
        <v>2.3399999999999997E-2</v>
      </c>
      <c r="K12">
        <f t="shared" si="2"/>
        <v>9.812621775743581E-3</v>
      </c>
      <c r="L12" s="5">
        <f t="shared" si="3"/>
        <v>0.16530949655297558</v>
      </c>
      <c r="M12">
        <f>SPY!H12</f>
        <v>5.6204579916617536E-2</v>
      </c>
      <c r="N12">
        <f t="shared" si="4"/>
        <v>3.2804579916617539E-2</v>
      </c>
    </row>
    <row r="13" spans="1:14" x14ac:dyDescent="0.2">
      <c r="A13" s="1">
        <v>42005</v>
      </c>
      <c r="B13">
        <v>56.009998000000003</v>
      </c>
      <c r="C13">
        <v>67.709998999999996</v>
      </c>
      <c r="D13">
        <v>54.419998</v>
      </c>
      <c r="E13">
        <v>66.239998</v>
      </c>
      <c r="F13">
        <v>3294300</v>
      </c>
      <c r="G13">
        <v>66.239998</v>
      </c>
      <c r="H13">
        <f t="shared" si="0"/>
        <v>0.18730949655297557</v>
      </c>
      <c r="I13">
        <f t="shared" si="1"/>
        <v>0.15770911304646429</v>
      </c>
      <c r="J13" s="5">
        <f>VLOOKUP(A13,rf!$A$12:$B$71,2,FALSE)/100</f>
        <v>2.2000000000000002E-2</v>
      </c>
      <c r="K13">
        <f t="shared" si="2"/>
        <v>0.16530949655297558</v>
      </c>
      <c r="L13" s="5">
        <f t="shared" si="3"/>
        <v>0.13220911304646429</v>
      </c>
      <c r="M13">
        <f>SPY!H13</f>
        <v>-2.9629218888415076E-2</v>
      </c>
      <c r="N13">
        <f t="shared" si="4"/>
        <v>-5.1629218888415082E-2</v>
      </c>
    </row>
    <row r="14" spans="1:14" x14ac:dyDescent="0.2">
      <c r="A14" s="1">
        <v>41974</v>
      </c>
      <c r="B14">
        <v>48.189999</v>
      </c>
      <c r="C14">
        <v>56.93</v>
      </c>
      <c r="D14">
        <v>44.360000999999997</v>
      </c>
      <c r="E14">
        <v>55.790000999999997</v>
      </c>
      <c r="F14">
        <v>3823200</v>
      </c>
      <c r="G14">
        <v>55.790000999999997</v>
      </c>
      <c r="H14">
        <f t="shared" si="0"/>
        <v>0.15770911304646429</v>
      </c>
      <c r="I14">
        <f t="shared" si="1"/>
        <v>0.15702272955473084</v>
      </c>
      <c r="J14" s="5">
        <f>VLOOKUP(A14,rf!$A$12:$B$71,2,FALSE)/100</f>
        <v>2.5499999999999998E-2</v>
      </c>
      <c r="K14">
        <f t="shared" si="2"/>
        <v>0.13220911304646429</v>
      </c>
      <c r="L14" s="5">
        <f t="shared" si="3"/>
        <v>0.12942272955473083</v>
      </c>
      <c r="M14">
        <f>SPY!H14</f>
        <v>-2.536601009096473E-3</v>
      </c>
      <c r="N14">
        <f t="shared" si="4"/>
        <v>-2.8036601009096471E-2</v>
      </c>
    </row>
    <row r="15" spans="1:14" x14ac:dyDescent="0.2">
      <c r="A15" s="1">
        <v>41944</v>
      </c>
      <c r="B15">
        <v>41.77</v>
      </c>
      <c r="C15">
        <v>49.34</v>
      </c>
      <c r="D15">
        <v>40.869999</v>
      </c>
      <c r="E15">
        <v>48.189999</v>
      </c>
      <c r="F15">
        <v>2293400</v>
      </c>
      <c r="G15">
        <v>48.189999</v>
      </c>
      <c r="H15">
        <f t="shared" si="0"/>
        <v>0.15702272955473084</v>
      </c>
      <c r="I15">
        <f t="shared" si="1"/>
        <v>-8.5692934334345994E-3</v>
      </c>
      <c r="J15" s="5">
        <f>VLOOKUP(A15,rf!$A$12:$B$71,2,FALSE)/100</f>
        <v>2.76E-2</v>
      </c>
      <c r="K15">
        <f t="shared" si="2"/>
        <v>0.12942272955473083</v>
      </c>
      <c r="L15" s="5">
        <f t="shared" si="3"/>
        <v>-3.6269293433434602E-2</v>
      </c>
      <c r="M15">
        <f>SPY!H15</f>
        <v>2.7471896424943187E-2</v>
      </c>
      <c r="N15">
        <f t="shared" si="4"/>
        <v>-1.2810357505681214E-4</v>
      </c>
    </row>
    <row r="16" spans="1:14" x14ac:dyDescent="0.2">
      <c r="A16" s="1">
        <v>41913</v>
      </c>
      <c r="B16">
        <v>41.82</v>
      </c>
      <c r="C16">
        <v>43</v>
      </c>
      <c r="D16">
        <v>37.860000999999997</v>
      </c>
      <c r="E16">
        <v>41.650002000000001</v>
      </c>
      <c r="F16">
        <v>1936300</v>
      </c>
      <c r="G16">
        <v>41.650002000000001</v>
      </c>
      <c r="H16">
        <f t="shared" si="0"/>
        <v>-8.5692934334345994E-3</v>
      </c>
      <c r="I16">
        <f t="shared" si="1"/>
        <v>5.2091109441522843E-2</v>
      </c>
      <c r="J16" s="5">
        <f>VLOOKUP(A16,rf!$A$12:$B$71,2,FALSE)/100</f>
        <v>2.7699999999999999E-2</v>
      </c>
      <c r="K16">
        <f t="shared" si="2"/>
        <v>-3.6269293433434602E-2</v>
      </c>
      <c r="L16" s="5">
        <f t="shared" si="3"/>
        <v>2.1991109441522844E-2</v>
      </c>
      <c r="M16">
        <f>SPY!H16</f>
        <v>2.3550898509038909E-2</v>
      </c>
      <c r="N16">
        <f t="shared" si="4"/>
        <v>-4.14910149096109E-3</v>
      </c>
    </row>
    <row r="17" spans="1:14" x14ac:dyDescent="0.2">
      <c r="A17" s="1">
        <v>41883</v>
      </c>
      <c r="B17">
        <v>40.07</v>
      </c>
      <c r="C17">
        <v>45.5</v>
      </c>
      <c r="D17">
        <v>37.810001</v>
      </c>
      <c r="E17">
        <v>42.009998000000003</v>
      </c>
      <c r="F17">
        <v>4149100</v>
      </c>
      <c r="G17">
        <v>42.009998000000003</v>
      </c>
      <c r="H17">
        <f t="shared" si="0"/>
        <v>5.2091109441522843E-2</v>
      </c>
      <c r="I17">
        <f t="shared" si="1"/>
        <v>3.7951623656053313E-2</v>
      </c>
      <c r="J17" s="5">
        <f>VLOOKUP(A17,rf!$A$12:$B$71,2,FALSE)/100</f>
        <v>3.0099999999999998E-2</v>
      </c>
      <c r="K17">
        <f t="shared" si="2"/>
        <v>2.1991109441522844E-2</v>
      </c>
      <c r="L17" s="5">
        <f t="shared" si="3"/>
        <v>8.5516236560533136E-3</v>
      </c>
      <c r="M17">
        <f>SPY!H17</f>
        <v>-1.3796211269193503E-2</v>
      </c>
      <c r="N17">
        <f t="shared" si="4"/>
        <v>-4.3896211269193505E-2</v>
      </c>
    </row>
    <row r="18" spans="1:14" x14ac:dyDescent="0.2">
      <c r="A18" s="1">
        <v>41852</v>
      </c>
      <c r="B18">
        <v>38.68</v>
      </c>
      <c r="C18">
        <v>42.139999000000003</v>
      </c>
      <c r="D18">
        <v>37.889999000000003</v>
      </c>
      <c r="E18">
        <v>39.93</v>
      </c>
      <c r="F18">
        <v>2385900</v>
      </c>
      <c r="G18">
        <v>39.93</v>
      </c>
      <c r="H18">
        <f t="shared" si="0"/>
        <v>3.7951623656053313E-2</v>
      </c>
      <c r="I18">
        <f t="shared" si="1"/>
        <v>-4.9654125494071E-2</v>
      </c>
      <c r="J18" s="5">
        <f>VLOOKUP(A18,rf!$A$12:$B$71,2,FALSE)/100</f>
        <v>2.9399999999999999E-2</v>
      </c>
      <c r="K18">
        <f t="shared" si="2"/>
        <v>8.5516236560533136E-3</v>
      </c>
      <c r="L18" s="5">
        <f t="shared" si="3"/>
        <v>-8.0354125494071005E-2</v>
      </c>
      <c r="M18">
        <f>SPY!H18</f>
        <v>3.9463472023272272E-2</v>
      </c>
      <c r="N18">
        <f t="shared" si="4"/>
        <v>1.0063472023272273E-2</v>
      </c>
    </row>
    <row r="19" spans="1:14" x14ac:dyDescent="0.2">
      <c r="A19" s="1">
        <v>41821</v>
      </c>
      <c r="B19">
        <v>40.380001</v>
      </c>
      <c r="C19">
        <v>43.709999000000003</v>
      </c>
      <c r="D19">
        <v>37.259998000000003</v>
      </c>
      <c r="E19">
        <v>38.470001000000003</v>
      </c>
      <c r="F19">
        <v>2370900</v>
      </c>
      <c r="G19">
        <v>38.470001000000003</v>
      </c>
      <c r="H19">
        <f t="shared" si="0"/>
        <v>-4.9654125494071E-2</v>
      </c>
      <c r="I19">
        <f t="shared" si="1"/>
        <v>-9.298680051564423E-2</v>
      </c>
      <c r="J19" s="5">
        <f>VLOOKUP(A19,rf!$A$12:$B$71,2,FALSE)/100</f>
        <v>3.0699999999999998E-2</v>
      </c>
      <c r="K19">
        <f t="shared" si="2"/>
        <v>-8.0354125494071005E-2</v>
      </c>
      <c r="L19" s="5">
        <f t="shared" si="3"/>
        <v>-0.12448680051564423</v>
      </c>
      <c r="M19">
        <f>SPY!H19</f>
        <v>-1.3437618603038159E-2</v>
      </c>
      <c r="N19">
        <f t="shared" si="4"/>
        <v>-4.4137618603038158E-2</v>
      </c>
    </row>
    <row r="20" spans="1:14" x14ac:dyDescent="0.2">
      <c r="A20" s="1">
        <v>41791</v>
      </c>
      <c r="B20">
        <v>44.599997999999999</v>
      </c>
      <c r="C20">
        <v>46.290000999999997</v>
      </c>
      <c r="D20">
        <v>36.259998000000003</v>
      </c>
      <c r="E20">
        <v>40.479999999999997</v>
      </c>
      <c r="F20">
        <v>5835100</v>
      </c>
      <c r="G20">
        <v>40.479999999999997</v>
      </c>
      <c r="H20">
        <f t="shared" si="0"/>
        <v>-9.298680051564423E-2</v>
      </c>
      <c r="I20">
        <f t="shared" si="1"/>
        <v>-2.8303919007184875E-2</v>
      </c>
      <c r="J20" s="5">
        <f>VLOOKUP(A20,rf!$A$12:$B$71,2,FALSE)/100</f>
        <v>3.15E-2</v>
      </c>
      <c r="K20">
        <f t="shared" si="2"/>
        <v>-0.12448680051564423</v>
      </c>
      <c r="L20" s="5">
        <f t="shared" si="3"/>
        <v>-5.950391900718488E-2</v>
      </c>
      <c r="M20">
        <f>SPY!H20</f>
        <v>2.0644963134851979E-2</v>
      </c>
      <c r="N20">
        <f t="shared" si="4"/>
        <v>-1.0855036865148021E-2</v>
      </c>
    </row>
    <row r="21" spans="1:14" x14ac:dyDescent="0.2">
      <c r="A21" s="1">
        <v>41760</v>
      </c>
      <c r="B21">
        <v>45.720001000000003</v>
      </c>
      <c r="C21">
        <v>46.779998999999997</v>
      </c>
      <c r="D21">
        <v>42.279998999999997</v>
      </c>
      <c r="E21">
        <v>44.630001</v>
      </c>
      <c r="F21">
        <v>1946600</v>
      </c>
      <c r="G21">
        <v>44.630001</v>
      </c>
      <c r="H21">
        <f t="shared" si="0"/>
        <v>-2.8303919007184875E-2</v>
      </c>
      <c r="I21">
        <f t="shared" si="1"/>
        <v>-0.12664004563605258</v>
      </c>
      <c r="J21" s="5">
        <f>VLOOKUP(A21,rf!$A$12:$B$71,2,FALSE)/100</f>
        <v>3.1200000000000002E-2</v>
      </c>
      <c r="K21">
        <f t="shared" si="2"/>
        <v>-5.950391900718488E-2</v>
      </c>
      <c r="L21" s="5">
        <f t="shared" si="3"/>
        <v>-0.15934004563605259</v>
      </c>
      <c r="M21">
        <f>SPY!H21</f>
        <v>2.3206376508734916E-2</v>
      </c>
      <c r="N21">
        <f t="shared" si="4"/>
        <v>-7.993623491265086E-3</v>
      </c>
    </row>
    <row r="22" spans="1:14" x14ac:dyDescent="0.2">
      <c r="A22" s="1">
        <v>41730</v>
      </c>
      <c r="B22">
        <v>52.669998</v>
      </c>
      <c r="C22">
        <v>55.450001</v>
      </c>
      <c r="D22">
        <v>43.34</v>
      </c>
      <c r="E22">
        <v>45.93</v>
      </c>
      <c r="F22">
        <v>3365300</v>
      </c>
      <c r="G22">
        <v>45.93</v>
      </c>
      <c r="H22">
        <f t="shared" si="0"/>
        <v>-0.12664004563605258</v>
      </c>
      <c r="I22">
        <f t="shared" si="1"/>
        <v>4.531900128564903E-2</v>
      </c>
      <c r="J22" s="5">
        <f>VLOOKUP(A22,rf!$A$12:$B$71,2,FALSE)/100</f>
        <v>3.27E-2</v>
      </c>
      <c r="K22">
        <f t="shared" si="2"/>
        <v>-0.15934004563605259</v>
      </c>
      <c r="L22" s="5">
        <f t="shared" si="3"/>
        <v>1.1819001285649028E-2</v>
      </c>
      <c r="M22">
        <f>SPY!H22</f>
        <v>6.9515381858376024E-3</v>
      </c>
      <c r="N22">
        <f t="shared" si="4"/>
        <v>-2.5748461814162397E-2</v>
      </c>
    </row>
    <row r="23" spans="1:14" x14ac:dyDescent="0.2">
      <c r="A23" s="1">
        <v>41699</v>
      </c>
      <c r="B23">
        <v>49.5</v>
      </c>
      <c r="C23">
        <v>53.200001</v>
      </c>
      <c r="D23">
        <v>46.400002000000001</v>
      </c>
      <c r="E23">
        <v>52.59</v>
      </c>
      <c r="F23">
        <v>3894600</v>
      </c>
      <c r="G23">
        <v>52.59</v>
      </c>
      <c r="H23">
        <f t="shared" si="0"/>
        <v>4.531900128564903E-2</v>
      </c>
      <c r="I23">
        <f t="shared" si="1"/>
        <v>0.10111626397715612</v>
      </c>
      <c r="J23" s="5">
        <f>VLOOKUP(A23,rf!$A$12:$B$71,2,FALSE)/100</f>
        <v>3.3500000000000002E-2</v>
      </c>
      <c r="K23">
        <f t="shared" si="2"/>
        <v>1.1819001285649028E-2</v>
      </c>
      <c r="L23" s="5">
        <f t="shared" si="3"/>
        <v>6.7316263977156121E-2</v>
      </c>
      <c r="M23">
        <f>SPY!H23</f>
        <v>8.2954566496973303E-3</v>
      </c>
      <c r="N23">
        <f t="shared" si="4"/>
        <v>-2.5204543350302672E-2</v>
      </c>
    </row>
    <row r="24" spans="1:14" x14ac:dyDescent="0.2">
      <c r="A24" s="1">
        <v>41671</v>
      </c>
      <c r="B24">
        <v>46</v>
      </c>
      <c r="C24">
        <v>53.389999000000003</v>
      </c>
      <c r="D24">
        <v>44.32</v>
      </c>
      <c r="E24">
        <v>50.310001</v>
      </c>
      <c r="F24">
        <v>3633000</v>
      </c>
      <c r="G24">
        <v>50.310001</v>
      </c>
      <c r="H24">
        <f t="shared" si="0"/>
        <v>0.10111626397715612</v>
      </c>
      <c r="I24">
        <f t="shared" si="1"/>
        <v>-0.22598679020814483</v>
      </c>
      <c r="J24" s="5">
        <f>VLOOKUP(A24,rf!$A$12:$B$71,2,FALSE)/100</f>
        <v>3.3799999999999997E-2</v>
      </c>
      <c r="K24">
        <f t="shared" si="2"/>
        <v>6.7316263977156121E-2</v>
      </c>
      <c r="L24" s="5">
        <f t="shared" si="3"/>
        <v>-0.26118679020814484</v>
      </c>
      <c r="M24">
        <f>SPY!H24</f>
        <v>4.5515803751121409E-2</v>
      </c>
      <c r="N24">
        <f t="shared" si="4"/>
        <v>1.1715803751121412E-2</v>
      </c>
    </row>
    <row r="25" spans="1:14" x14ac:dyDescent="0.2">
      <c r="A25" s="1">
        <v>41640</v>
      </c>
      <c r="B25">
        <v>59.080002</v>
      </c>
      <c r="C25">
        <v>59.84</v>
      </c>
      <c r="D25">
        <v>45.400002000000001</v>
      </c>
      <c r="E25">
        <v>45.689999</v>
      </c>
      <c r="F25">
        <v>5126500</v>
      </c>
      <c r="G25">
        <v>45.689999</v>
      </c>
      <c r="H25">
        <f t="shared" si="0"/>
        <v>-0.22598679020814483</v>
      </c>
      <c r="I25">
        <f t="shared" si="1"/>
        <v>-0.15332762258566235</v>
      </c>
      <c r="J25" s="5">
        <f>VLOOKUP(A25,rf!$A$12:$B$71,2,FALSE)/100</f>
        <v>3.5200000000000002E-2</v>
      </c>
      <c r="K25">
        <f t="shared" si="2"/>
        <v>-0.26118679020814484</v>
      </c>
      <c r="L25" s="5">
        <f t="shared" si="3"/>
        <v>-0.18962762258566235</v>
      </c>
      <c r="M25">
        <f>SPY!H25</f>
        <v>-3.5248267685071388E-2</v>
      </c>
      <c r="N25">
        <f t="shared" si="4"/>
        <v>-7.0448267685071397E-2</v>
      </c>
    </row>
    <row r="26" spans="1:14" x14ac:dyDescent="0.2">
      <c r="A26" s="1">
        <v>41609</v>
      </c>
      <c r="B26">
        <v>70.459998999999996</v>
      </c>
      <c r="C26">
        <v>72.220000999999996</v>
      </c>
      <c r="D26">
        <v>57.349997999999999</v>
      </c>
      <c r="E26">
        <v>59.029998999999997</v>
      </c>
      <c r="F26">
        <v>4343700</v>
      </c>
      <c r="G26">
        <v>59.029998999999997</v>
      </c>
      <c r="H26">
        <f t="shared" si="0"/>
        <v>-0.15332762258566235</v>
      </c>
      <c r="I26">
        <f t="shared" si="1"/>
        <v>9.1186139307346536E-3</v>
      </c>
      <c r="J26" s="5">
        <f>VLOOKUP(A26,rf!$A$12:$B$71,2,FALSE)/100</f>
        <v>3.6299999999999999E-2</v>
      </c>
      <c r="K26">
        <f t="shared" si="2"/>
        <v>-0.18962762258566235</v>
      </c>
      <c r="L26" s="5">
        <f t="shared" si="3"/>
        <v>-2.588138606926535E-2</v>
      </c>
      <c r="M26">
        <f>SPY!H26</f>
        <v>2.5926466564101025E-2</v>
      </c>
      <c r="N26">
        <f t="shared" si="4"/>
        <v>-1.0373533435898974E-2</v>
      </c>
    </row>
    <row r="27" spans="1:14" x14ac:dyDescent="0.2">
      <c r="A27" s="1">
        <v>41579</v>
      </c>
      <c r="B27">
        <v>68.940002000000007</v>
      </c>
      <c r="C27">
        <v>70.75</v>
      </c>
      <c r="D27">
        <v>65.720000999999996</v>
      </c>
      <c r="E27">
        <v>69.720000999999996</v>
      </c>
      <c r="F27">
        <v>2289200</v>
      </c>
      <c r="G27">
        <v>69.720000999999996</v>
      </c>
      <c r="H27">
        <f t="shared" si="0"/>
        <v>9.1186139307346536E-3</v>
      </c>
      <c r="I27">
        <f t="shared" si="1"/>
        <v>-5.5244101815018598E-2</v>
      </c>
      <c r="J27" s="5">
        <f>VLOOKUP(A27,rf!$A$12:$B$71,2,FALSE)/100</f>
        <v>3.5000000000000003E-2</v>
      </c>
      <c r="K27">
        <f t="shared" si="2"/>
        <v>-2.588138606926535E-2</v>
      </c>
      <c r="L27" s="5">
        <f t="shared" si="3"/>
        <v>-8.9044101815018595E-2</v>
      </c>
      <c r="M27">
        <f>SPY!H27</f>
        <v>2.963769242319092E-2</v>
      </c>
      <c r="N27">
        <f t="shared" si="4"/>
        <v>-5.3623075768090833E-3</v>
      </c>
    </row>
    <row r="28" spans="1:14" x14ac:dyDescent="0.2">
      <c r="A28" s="1">
        <v>41548</v>
      </c>
      <c r="B28">
        <v>72.940002000000007</v>
      </c>
      <c r="C28">
        <v>77.75</v>
      </c>
      <c r="D28">
        <v>68.260002</v>
      </c>
      <c r="E28">
        <v>69.089995999999999</v>
      </c>
      <c r="F28">
        <v>2194600</v>
      </c>
      <c r="G28">
        <v>69.089995999999999</v>
      </c>
      <c r="H28">
        <f t="shared" si="0"/>
        <v>-5.5244101815018598E-2</v>
      </c>
      <c r="I28">
        <f t="shared" si="1"/>
        <v>3.2326385224527687E-2</v>
      </c>
      <c r="J28" s="5">
        <f>VLOOKUP(A28,rf!$A$12:$B$71,2,FALSE)/100</f>
        <v>3.3799999999999997E-2</v>
      </c>
      <c r="K28">
        <f t="shared" si="2"/>
        <v>-8.9044101815018595E-2</v>
      </c>
      <c r="L28" s="5">
        <f t="shared" si="3"/>
        <v>-2.9736147754723108E-3</v>
      </c>
      <c r="M28">
        <f>SPY!H28</f>
        <v>4.6306749559572369E-2</v>
      </c>
      <c r="N28">
        <f t="shared" si="4"/>
        <v>1.2506749559572372E-2</v>
      </c>
    </row>
    <row r="29" spans="1:14" x14ac:dyDescent="0.2">
      <c r="A29" s="1">
        <v>41518</v>
      </c>
      <c r="B29">
        <v>71.480002999999996</v>
      </c>
      <c r="C29">
        <v>74.809997999999993</v>
      </c>
      <c r="D29">
        <v>63.5</v>
      </c>
      <c r="E29">
        <v>73.129997000000003</v>
      </c>
      <c r="F29">
        <v>4309600</v>
      </c>
      <c r="G29">
        <v>73.129997000000003</v>
      </c>
      <c r="H29">
        <f t="shared" si="0"/>
        <v>3.2326385224527687E-2</v>
      </c>
      <c r="I29">
        <f t="shared" si="1"/>
        <v>1.8254937473048738E-2</v>
      </c>
      <c r="J29" s="5">
        <f>VLOOKUP(A29,rf!$A$12:$B$71,2,FALSE)/100</f>
        <v>3.5299999999999998E-2</v>
      </c>
      <c r="K29">
        <f t="shared" si="2"/>
        <v>-2.9736147754723108E-3</v>
      </c>
      <c r="L29" s="5">
        <f t="shared" si="3"/>
        <v>-1.6645062526951263E-2</v>
      </c>
      <c r="M29">
        <f>SPY!H29</f>
        <v>3.1646410528433089E-2</v>
      </c>
      <c r="N29">
        <f t="shared" si="4"/>
        <v>-3.6535894715669093E-3</v>
      </c>
    </row>
    <row r="30" spans="1:14" x14ac:dyDescent="0.2">
      <c r="A30" s="1">
        <v>41487</v>
      </c>
      <c r="B30">
        <v>69.980002999999996</v>
      </c>
      <c r="C30">
        <v>74.75</v>
      </c>
      <c r="D30">
        <v>67.599997999999999</v>
      </c>
      <c r="E30">
        <v>70.839995999999999</v>
      </c>
      <c r="F30">
        <v>1940200</v>
      </c>
      <c r="G30">
        <v>70.839995999999999</v>
      </c>
      <c r="H30">
        <f t="shared" si="0"/>
        <v>1.8254937473048738E-2</v>
      </c>
      <c r="I30">
        <f t="shared" si="1"/>
        <v>6.21374045801526E-2</v>
      </c>
      <c r="J30" s="5">
        <f>VLOOKUP(A30,rf!$A$12:$B$71,2,FALSE)/100</f>
        <v>3.49E-2</v>
      </c>
      <c r="K30">
        <f t="shared" si="2"/>
        <v>-1.6645062526951263E-2</v>
      </c>
      <c r="L30" s="5">
        <f t="shared" si="3"/>
        <v>2.9037404580152602E-2</v>
      </c>
      <c r="M30">
        <f>SPY!H30</f>
        <v>-2.9992365820699529E-2</v>
      </c>
      <c r="N30">
        <f t="shared" si="4"/>
        <v>-6.489236582069953E-2</v>
      </c>
    </row>
    <row r="31" spans="1:14" x14ac:dyDescent="0.2">
      <c r="A31" s="1">
        <v>41456</v>
      </c>
      <c r="B31">
        <v>65.540001000000004</v>
      </c>
      <c r="C31">
        <v>70.300003000000004</v>
      </c>
      <c r="D31">
        <v>62.91</v>
      </c>
      <c r="E31">
        <v>69.569999999999993</v>
      </c>
      <c r="F31">
        <v>2173100</v>
      </c>
      <c r="G31">
        <v>69.569999999999993</v>
      </c>
      <c r="H31">
        <f t="shared" si="0"/>
        <v>6.21374045801526E-2</v>
      </c>
      <c r="I31">
        <f t="shared" si="1"/>
        <v>-0.15820586449571683</v>
      </c>
      <c r="J31" s="5">
        <f>VLOOKUP(A31,rf!$A$12:$B$71,2,FALSE)/100</f>
        <v>3.3099999999999997E-2</v>
      </c>
      <c r="K31">
        <f t="shared" si="2"/>
        <v>2.9037404580152602E-2</v>
      </c>
      <c r="L31" s="5">
        <f t="shared" si="3"/>
        <v>-0.18890586449571684</v>
      </c>
      <c r="M31">
        <f>SPY!H31</f>
        <v>5.1676916513640814E-2</v>
      </c>
      <c r="N31">
        <f t="shared" si="4"/>
        <v>1.8576916513640816E-2</v>
      </c>
    </row>
    <row r="32" spans="1:14" x14ac:dyDescent="0.2">
      <c r="A32" s="1">
        <v>41426</v>
      </c>
      <c r="B32">
        <v>78.650002000000001</v>
      </c>
      <c r="C32">
        <v>82.5</v>
      </c>
      <c r="D32">
        <v>59.599997999999999</v>
      </c>
      <c r="E32">
        <v>65.5</v>
      </c>
      <c r="F32">
        <v>6274800</v>
      </c>
      <c r="G32">
        <v>65.5</v>
      </c>
      <c r="H32">
        <f t="shared" si="0"/>
        <v>-0.15820586449571683</v>
      </c>
      <c r="I32">
        <f t="shared" si="1"/>
        <v>2.206753009592255E-2</v>
      </c>
      <c r="J32" s="5">
        <f>VLOOKUP(A32,rf!$A$12:$B$71,2,FALSE)/100</f>
        <v>3.0699999999999998E-2</v>
      </c>
      <c r="K32">
        <f t="shared" si="2"/>
        <v>-0.18890586449571684</v>
      </c>
      <c r="L32" s="5">
        <f t="shared" si="3"/>
        <v>-5.2324699040774518E-3</v>
      </c>
      <c r="M32">
        <f>SPY!H32</f>
        <v>-1.3344523120160434E-2</v>
      </c>
      <c r="N32">
        <f t="shared" si="4"/>
        <v>-4.4044523120160432E-2</v>
      </c>
    </row>
    <row r="33" spans="1:14" x14ac:dyDescent="0.2">
      <c r="A33" s="1">
        <v>41395</v>
      </c>
      <c r="B33">
        <v>75.949996999999996</v>
      </c>
      <c r="C33">
        <v>82.470000999999996</v>
      </c>
      <c r="D33">
        <v>74.099997999999999</v>
      </c>
      <c r="E33">
        <v>77.809997999999993</v>
      </c>
      <c r="F33">
        <v>1879200</v>
      </c>
      <c r="G33">
        <v>77.809997999999993</v>
      </c>
      <c r="H33">
        <f t="shared" si="0"/>
        <v>2.206753009592255E-2</v>
      </c>
      <c r="I33">
        <f t="shared" si="1"/>
        <v>0.22101041607090344</v>
      </c>
      <c r="J33" s="5">
        <f>VLOOKUP(A33,rf!$A$12:$B$71,2,FALSE)/100</f>
        <v>2.7300000000000001E-2</v>
      </c>
      <c r="K33">
        <f t="shared" si="2"/>
        <v>-5.2324699040774518E-3</v>
      </c>
      <c r="L33" s="5">
        <f t="shared" si="3"/>
        <v>0.19551041607090344</v>
      </c>
      <c r="M33">
        <f>SPY!H33</f>
        <v>2.3609769813219161E-2</v>
      </c>
      <c r="N33">
        <f t="shared" si="4"/>
        <v>-3.69023018678084E-3</v>
      </c>
    </row>
    <row r="34" spans="1:14" x14ac:dyDescent="0.2">
      <c r="A34" s="1">
        <v>41365</v>
      </c>
      <c r="B34">
        <v>62.330002</v>
      </c>
      <c r="C34">
        <v>77.269997000000004</v>
      </c>
      <c r="D34">
        <v>62.099997999999999</v>
      </c>
      <c r="E34">
        <v>76.129997000000003</v>
      </c>
      <c r="F34">
        <v>2873100</v>
      </c>
      <c r="G34">
        <v>76.129997000000003</v>
      </c>
      <c r="H34">
        <f t="shared" si="0"/>
        <v>0.22101041607090344</v>
      </c>
      <c r="I34">
        <f t="shared" si="1"/>
        <v>-7.0097014015047865E-2</v>
      </c>
      <c r="J34" s="5">
        <f>VLOOKUP(A34,rf!$A$12:$B$71,2,FALSE)/100</f>
        <v>2.5499999999999998E-2</v>
      </c>
      <c r="K34">
        <f t="shared" si="2"/>
        <v>0.19551041607090344</v>
      </c>
      <c r="L34" s="5">
        <f t="shared" si="3"/>
        <v>-9.7897014015047856E-2</v>
      </c>
      <c r="M34">
        <f>SPY!H34</f>
        <v>1.9212294003297714E-2</v>
      </c>
      <c r="N34">
        <f t="shared" si="4"/>
        <v>-6.2877059967022843E-3</v>
      </c>
    </row>
    <row r="35" spans="1:14" x14ac:dyDescent="0.2">
      <c r="A35" s="1">
        <v>41334</v>
      </c>
      <c r="B35">
        <v>66.519997000000004</v>
      </c>
      <c r="C35">
        <v>70.580001999999993</v>
      </c>
      <c r="D35">
        <v>61.599997999999999</v>
      </c>
      <c r="E35">
        <v>62.349997999999999</v>
      </c>
      <c r="F35">
        <v>3706300</v>
      </c>
      <c r="G35">
        <v>62.349997999999999</v>
      </c>
      <c r="H35">
        <f t="shared" si="0"/>
        <v>-7.0097014015047865E-2</v>
      </c>
      <c r="I35">
        <f t="shared" si="1"/>
        <v>-2.8260826086956459E-2</v>
      </c>
      <c r="J35" s="5">
        <f>VLOOKUP(A35,rf!$A$12:$B$71,2,FALSE)/100</f>
        <v>2.7799999999999998E-2</v>
      </c>
      <c r="K35">
        <f t="shared" si="2"/>
        <v>-9.7897014015047856E-2</v>
      </c>
      <c r="L35" s="5">
        <f t="shared" si="3"/>
        <v>-5.6060826086956457E-2</v>
      </c>
      <c r="M35">
        <f>SPY!H35</f>
        <v>3.7971224486226696E-2</v>
      </c>
      <c r="N35">
        <f t="shared" si="4"/>
        <v>1.0171224486226697E-2</v>
      </c>
    </row>
    <row r="36" spans="1:14" x14ac:dyDescent="0.2">
      <c r="A36" s="1">
        <v>41306</v>
      </c>
      <c r="B36">
        <v>69.239998</v>
      </c>
      <c r="C36">
        <v>70.779999000000004</v>
      </c>
      <c r="D36">
        <v>65.190002000000007</v>
      </c>
      <c r="E36">
        <v>67.050003000000004</v>
      </c>
      <c r="F36">
        <v>2115500</v>
      </c>
      <c r="G36">
        <v>67.050003000000004</v>
      </c>
      <c r="H36">
        <f t="shared" si="0"/>
        <v>-2.8260826086956459E-2</v>
      </c>
      <c r="I36">
        <f t="shared" si="1"/>
        <v>-9.4844585012019422E-2</v>
      </c>
      <c r="J36" s="5">
        <f>VLOOKUP(A36,rf!$A$12:$B$71,2,FALSE)/100</f>
        <v>2.7799999999999998E-2</v>
      </c>
      <c r="K36">
        <f t="shared" si="2"/>
        <v>-5.6060826086956457E-2</v>
      </c>
      <c r="L36" s="5">
        <f t="shared" si="3"/>
        <v>-0.12164458501201943</v>
      </c>
      <c r="M36">
        <f>SPY!H36</f>
        <v>1.2758901373971954E-2</v>
      </c>
      <c r="N36">
        <f t="shared" si="4"/>
        <v>-1.5041098626028045E-2</v>
      </c>
    </row>
    <row r="37" spans="1:14" x14ac:dyDescent="0.2">
      <c r="A37" s="1">
        <v>41275</v>
      </c>
      <c r="B37">
        <v>77.730002999999996</v>
      </c>
      <c r="C37">
        <v>77.959998999999996</v>
      </c>
      <c r="D37">
        <v>65.309997999999993</v>
      </c>
      <c r="E37">
        <v>69</v>
      </c>
      <c r="F37">
        <v>3161600</v>
      </c>
      <c r="G37">
        <v>69</v>
      </c>
      <c r="H37">
        <f t="shared" si="0"/>
        <v>-9.4844585012019422E-2</v>
      </c>
      <c r="I37">
        <f t="shared" si="1"/>
        <v>6.1995041264907069E-2</v>
      </c>
      <c r="J37" s="5">
        <f>VLOOKUP(A37,rf!$A$12:$B$71,2,FALSE)/100</f>
        <v>2.6800000000000001E-2</v>
      </c>
      <c r="K37">
        <f t="shared" si="2"/>
        <v>-0.12164458501201943</v>
      </c>
      <c r="L37" s="5">
        <f t="shared" si="3"/>
        <v>3.729504126490707E-2</v>
      </c>
      <c r="M37">
        <f>SPY!H37</f>
        <v>5.1190194506851361E-2</v>
      </c>
      <c r="N37">
        <f t="shared" si="4"/>
        <v>2.439019450685136E-2</v>
      </c>
    </row>
    <row r="38" spans="1:14" x14ac:dyDescent="0.2">
      <c r="A38" s="1">
        <v>41244</v>
      </c>
      <c r="B38">
        <v>73.099997999999999</v>
      </c>
      <c r="C38">
        <v>77.849997999999999</v>
      </c>
      <c r="D38">
        <v>66.599997999999999</v>
      </c>
      <c r="E38">
        <v>76.230002999999996</v>
      </c>
      <c r="F38">
        <v>2517600</v>
      </c>
      <c r="G38">
        <v>76.230002999999996</v>
      </c>
      <c r="H38">
        <f t="shared" si="0"/>
        <v>6.1995041264907069E-2</v>
      </c>
      <c r="I38">
        <f t="shared" si="1"/>
        <v>4.2707774125960274E-2</v>
      </c>
      <c r="J38" s="5">
        <f>VLOOKUP(A38,rf!$A$12:$B$71,2,FALSE)/100</f>
        <v>2.4700000000000003E-2</v>
      </c>
      <c r="K38">
        <f t="shared" si="2"/>
        <v>3.729504126490707E-2</v>
      </c>
      <c r="L38" s="5">
        <f t="shared" si="3"/>
        <v>1.8807774125960273E-2</v>
      </c>
      <c r="M38">
        <f>SPY!H38</f>
        <v>8.9345169736985142E-3</v>
      </c>
      <c r="N38">
        <f t="shared" si="4"/>
        <v>-1.5765483026301489E-2</v>
      </c>
    </row>
    <row r="39" spans="1:14" x14ac:dyDescent="0.2">
      <c r="A39" s="1">
        <v>41214</v>
      </c>
      <c r="B39">
        <v>69.800003000000004</v>
      </c>
      <c r="C39">
        <v>73.699996999999996</v>
      </c>
      <c r="D39">
        <v>65.089995999999999</v>
      </c>
      <c r="E39">
        <v>71.779999000000004</v>
      </c>
      <c r="F39">
        <v>1517000</v>
      </c>
      <c r="G39">
        <v>71.779999000000004</v>
      </c>
      <c r="H39">
        <f t="shared" si="0"/>
        <v>4.2707774125960274E-2</v>
      </c>
      <c r="I39">
        <f t="shared" si="1"/>
        <v>-6.8974923749664074E-2</v>
      </c>
      <c r="J39" s="5">
        <f>VLOOKUP(A39,rf!$A$12:$B$71,2,FALSE)/100</f>
        <v>2.3900000000000001E-2</v>
      </c>
      <c r="K39">
        <f t="shared" si="2"/>
        <v>1.8807774125960273E-2</v>
      </c>
      <c r="L39" s="5">
        <f t="shared" si="3"/>
        <v>-9.4074923749664072E-2</v>
      </c>
      <c r="M39">
        <f>SPY!H39</f>
        <v>5.6595761974962411E-3</v>
      </c>
      <c r="N39">
        <f t="shared" si="4"/>
        <v>-1.824042380250376E-2</v>
      </c>
    </row>
    <row r="40" spans="1:14" x14ac:dyDescent="0.2">
      <c r="A40" s="1">
        <v>41183</v>
      </c>
      <c r="B40">
        <v>74.260002</v>
      </c>
      <c r="C40">
        <v>77.089995999999999</v>
      </c>
      <c r="D40">
        <v>66.510002</v>
      </c>
      <c r="E40">
        <v>68.839995999999999</v>
      </c>
      <c r="F40">
        <v>1666000</v>
      </c>
      <c r="G40">
        <v>68.839995999999999</v>
      </c>
      <c r="H40">
        <f t="shared" si="0"/>
        <v>-6.8974923749664074E-2</v>
      </c>
      <c r="I40">
        <f t="shared" si="1"/>
        <v>0.13422303622570841</v>
      </c>
      <c r="J40" s="5">
        <f>VLOOKUP(A40,rf!$A$12:$B$71,2,FALSE)/100</f>
        <v>2.5099999999999997E-2</v>
      </c>
      <c r="K40">
        <f t="shared" si="2"/>
        <v>-9.4074923749664072E-2</v>
      </c>
      <c r="L40" s="5">
        <f t="shared" si="3"/>
        <v>0.10932303622570841</v>
      </c>
      <c r="M40">
        <f>SPY!H40</f>
        <v>-1.8198168971197415E-2</v>
      </c>
      <c r="N40">
        <f t="shared" si="4"/>
        <v>-4.3298168971197412E-2</v>
      </c>
    </row>
    <row r="41" spans="1:14" x14ac:dyDescent="0.2">
      <c r="A41" s="1">
        <v>41153</v>
      </c>
      <c r="B41">
        <v>65.599997999999999</v>
      </c>
      <c r="C41">
        <v>78.959998999999996</v>
      </c>
      <c r="D41">
        <v>65.199996999999996</v>
      </c>
      <c r="E41">
        <v>73.940002000000007</v>
      </c>
      <c r="F41">
        <v>3289100</v>
      </c>
      <c r="G41">
        <v>73.940002000000007</v>
      </c>
      <c r="H41">
        <f t="shared" si="0"/>
        <v>0.13422303622570841</v>
      </c>
      <c r="I41">
        <f t="shared" si="1"/>
        <v>0.15421391643059512</v>
      </c>
      <c r="J41" s="5">
        <f>VLOOKUP(A41,rf!$A$12:$B$71,2,FALSE)/100</f>
        <v>2.4900000000000002E-2</v>
      </c>
      <c r="K41">
        <f t="shared" si="2"/>
        <v>0.10932303622570841</v>
      </c>
      <c r="L41" s="5">
        <f t="shared" si="3"/>
        <v>0.13021391643059513</v>
      </c>
      <c r="M41">
        <f>SPY!H41</f>
        <v>2.5350784287980099E-2</v>
      </c>
      <c r="N41">
        <f t="shared" si="4"/>
        <v>4.5078428798009731E-4</v>
      </c>
    </row>
    <row r="42" spans="1:14" x14ac:dyDescent="0.2">
      <c r="A42" s="1">
        <v>41122</v>
      </c>
      <c r="B42">
        <v>57</v>
      </c>
      <c r="C42">
        <v>65.75</v>
      </c>
      <c r="D42">
        <v>52.200001</v>
      </c>
      <c r="E42">
        <v>65.190002000000007</v>
      </c>
      <c r="F42">
        <v>2306200</v>
      </c>
      <c r="G42">
        <v>65.190002000000007</v>
      </c>
      <c r="H42">
        <f t="shared" si="0"/>
        <v>0.15421391643059512</v>
      </c>
      <c r="I42">
        <f t="shared" si="1"/>
        <v>-5.2825774730407948E-2</v>
      </c>
      <c r="J42" s="5">
        <f>VLOOKUP(A42,rf!$A$12:$B$71,2,FALSE)/100</f>
        <v>2.4E-2</v>
      </c>
      <c r="K42">
        <f t="shared" si="2"/>
        <v>0.13021391643059513</v>
      </c>
      <c r="L42" s="5">
        <f t="shared" si="3"/>
        <v>-7.5025774730407946E-2</v>
      </c>
      <c r="M42">
        <f>SPY!H42</f>
        <v>2.5052651895107303E-2</v>
      </c>
      <c r="N42">
        <f t="shared" si="4"/>
        <v>1.0526518951073024E-3</v>
      </c>
    </row>
    <row r="43" spans="1:14" x14ac:dyDescent="0.2">
      <c r="A43" s="1">
        <v>41091</v>
      </c>
      <c r="B43">
        <v>59.639999000000003</v>
      </c>
      <c r="C43">
        <v>62.23</v>
      </c>
      <c r="D43">
        <v>53.790000999999997</v>
      </c>
      <c r="E43">
        <v>56.48</v>
      </c>
      <c r="F43">
        <v>2801600</v>
      </c>
      <c r="G43">
        <v>56.48</v>
      </c>
      <c r="H43">
        <f t="shared" si="0"/>
        <v>-5.2825774730407948E-2</v>
      </c>
      <c r="I43">
        <f t="shared" si="1"/>
        <v>-0.1791023978400661</v>
      </c>
      <c r="J43" s="5">
        <f>VLOOKUP(A43,rf!$A$12:$B$71,2,FALSE)/100</f>
        <v>2.2200000000000001E-2</v>
      </c>
      <c r="K43">
        <f t="shared" si="2"/>
        <v>-7.5025774730407946E-2</v>
      </c>
      <c r="L43" s="5">
        <f t="shared" si="3"/>
        <v>-0.20220239784006611</v>
      </c>
      <c r="M43">
        <f>SPY!H43</f>
        <v>1.1829500753581801E-2</v>
      </c>
      <c r="N43">
        <f t="shared" si="4"/>
        <v>-1.03704992464182E-2</v>
      </c>
    </row>
    <row r="44" spans="1:14" x14ac:dyDescent="0.2">
      <c r="A44" s="1">
        <v>41061</v>
      </c>
      <c r="B44">
        <v>70.639999000000003</v>
      </c>
      <c r="C44">
        <v>72.389999000000003</v>
      </c>
      <c r="D44">
        <v>56.209999000000003</v>
      </c>
      <c r="E44">
        <v>59.630001</v>
      </c>
      <c r="F44">
        <v>4310200</v>
      </c>
      <c r="G44">
        <v>59.630001</v>
      </c>
      <c r="H44">
        <f t="shared" si="0"/>
        <v>-0.1791023978400661</v>
      </c>
      <c r="I44">
        <f t="shared" si="1"/>
        <v>-2.0231993798651149E-2</v>
      </c>
      <c r="J44" s="5">
        <f>VLOOKUP(A44,rf!$A$12:$B$71,2,FALSE)/100</f>
        <v>2.3099999999999999E-2</v>
      </c>
      <c r="K44">
        <f t="shared" si="2"/>
        <v>-0.20220239784006611</v>
      </c>
      <c r="L44" s="5">
        <f t="shared" si="3"/>
        <v>-4.5531993798651152E-2</v>
      </c>
      <c r="M44">
        <f>SPY!H44</f>
        <v>4.0581110130369247E-2</v>
      </c>
      <c r="N44">
        <f t="shared" si="4"/>
        <v>1.7481110130369248E-2</v>
      </c>
    </row>
    <row r="45" spans="1:14" x14ac:dyDescent="0.2">
      <c r="A45" s="1">
        <v>41030</v>
      </c>
      <c r="B45">
        <v>73.930000000000007</v>
      </c>
      <c r="C45">
        <v>81.089995999999999</v>
      </c>
      <c r="D45">
        <v>66.010002</v>
      </c>
      <c r="E45">
        <v>72.639999000000003</v>
      </c>
      <c r="F45">
        <v>2406500</v>
      </c>
      <c r="G45">
        <v>72.639999000000003</v>
      </c>
      <c r="H45">
        <f t="shared" si="0"/>
        <v>-2.0231993798651149E-2</v>
      </c>
      <c r="I45">
        <f t="shared" si="1"/>
        <v>-7.8951421961002133E-3</v>
      </c>
      <c r="J45" s="5">
        <f>VLOOKUP(A45,rf!$A$12:$B$71,2,FALSE)/100</f>
        <v>2.53E-2</v>
      </c>
      <c r="K45">
        <f t="shared" si="2"/>
        <v>-4.5531993798651152E-2</v>
      </c>
      <c r="L45" s="5">
        <f t="shared" si="3"/>
        <v>-3.6095142196100216E-2</v>
      </c>
      <c r="M45">
        <f>SPY!H45</f>
        <v>-6.0055759165682954E-2</v>
      </c>
      <c r="N45">
        <f t="shared" si="4"/>
        <v>-8.5355759165682957E-2</v>
      </c>
    </row>
    <row r="46" spans="1:14" x14ac:dyDescent="0.2">
      <c r="A46" s="1">
        <v>41000</v>
      </c>
      <c r="B46">
        <v>74.580001999999993</v>
      </c>
      <c r="C46">
        <v>77.129997000000003</v>
      </c>
      <c r="D46">
        <v>69.639999000000003</v>
      </c>
      <c r="E46">
        <v>74.139999000000003</v>
      </c>
      <c r="F46">
        <v>1791400</v>
      </c>
      <c r="G46">
        <v>74.139999000000003</v>
      </c>
      <c r="H46">
        <f t="shared" si="0"/>
        <v>-7.8951421961002133E-3</v>
      </c>
      <c r="I46">
        <f t="shared" si="1"/>
        <v>0.11504038115668669</v>
      </c>
      <c r="J46" s="5">
        <f>VLOOKUP(A46,rf!$A$12:$B$71,2,FALSE)/100</f>
        <v>2.8199999999999999E-2</v>
      </c>
      <c r="K46">
        <f t="shared" si="2"/>
        <v>-3.6095142196100216E-2</v>
      </c>
      <c r="L46" s="5">
        <f t="shared" si="3"/>
        <v>8.5640381156686693E-2</v>
      </c>
      <c r="M46">
        <f>SPY!H46</f>
        <v>-6.6756004408392577E-3</v>
      </c>
      <c r="N46">
        <f t="shared" si="4"/>
        <v>-3.4875600440839261E-2</v>
      </c>
    </row>
    <row r="47" spans="1:14" x14ac:dyDescent="0.2">
      <c r="A47" s="1">
        <v>40969</v>
      </c>
      <c r="B47">
        <v>67.809997999999993</v>
      </c>
      <c r="C47">
        <v>76.660004000000001</v>
      </c>
      <c r="D47">
        <v>65.180000000000007</v>
      </c>
      <c r="E47">
        <v>74.730002999999996</v>
      </c>
      <c r="F47">
        <v>2580000</v>
      </c>
      <c r="G47">
        <v>74.730002999999996</v>
      </c>
      <c r="H47">
        <f t="shared" si="0"/>
        <v>0.11504038115668669</v>
      </c>
      <c r="I47">
        <f t="shared" si="1"/>
        <v>6.1618817335358456E-2</v>
      </c>
      <c r="J47" s="5">
        <f>VLOOKUP(A47,rf!$A$12:$B$71,2,FALSE)/100</f>
        <v>2.9399999999999999E-2</v>
      </c>
      <c r="K47">
        <f t="shared" si="2"/>
        <v>8.5640381156686693E-2</v>
      </c>
      <c r="L47" s="5">
        <f t="shared" si="3"/>
        <v>3.4118817335358459E-2</v>
      </c>
      <c r="M47">
        <f>SPY!H47</f>
        <v>3.2163741356432407E-2</v>
      </c>
      <c r="N47">
        <f t="shared" si="4"/>
        <v>2.763741356432408E-3</v>
      </c>
    </row>
    <row r="48" spans="1:14" x14ac:dyDescent="0.2">
      <c r="A48" s="1">
        <v>40940</v>
      </c>
      <c r="B48">
        <v>63.610000999999997</v>
      </c>
      <c r="C48">
        <v>68.059997999999993</v>
      </c>
      <c r="D48">
        <v>63.009998000000003</v>
      </c>
      <c r="E48">
        <v>67.019997000000004</v>
      </c>
      <c r="F48">
        <v>1560000</v>
      </c>
      <c r="G48">
        <v>67.019997000000004</v>
      </c>
      <c r="H48">
        <f t="shared" si="0"/>
        <v>6.1618817335358456E-2</v>
      </c>
      <c r="I48">
        <f t="shared" si="1"/>
        <v>0.35297901843120449</v>
      </c>
      <c r="J48" s="5">
        <f>VLOOKUP(A48,rf!$A$12:$B$71,2,FALSE)/100</f>
        <v>2.75E-2</v>
      </c>
      <c r="K48">
        <f t="shared" si="2"/>
        <v>3.4118817335358459E-2</v>
      </c>
      <c r="L48" s="5">
        <f t="shared" si="3"/>
        <v>0.32597901843120447</v>
      </c>
      <c r="M48">
        <f>SPY!H48</f>
        <v>4.3405359280145994E-2</v>
      </c>
      <c r="N48">
        <f t="shared" si="4"/>
        <v>1.5905359280145994E-2</v>
      </c>
    </row>
    <row r="49" spans="1:14" x14ac:dyDescent="0.2">
      <c r="A49" s="1">
        <v>40909</v>
      </c>
      <c r="B49">
        <v>47.5</v>
      </c>
      <c r="C49">
        <v>64.510002</v>
      </c>
      <c r="D49">
        <v>46.880001</v>
      </c>
      <c r="E49">
        <v>63.130001</v>
      </c>
      <c r="F49">
        <v>3599200</v>
      </c>
      <c r="G49">
        <v>63.130001</v>
      </c>
      <c r="H49">
        <f t="shared" si="0"/>
        <v>0.35297901843120449</v>
      </c>
      <c r="I49">
        <f t="shared" si="1"/>
        <v>-6.1167020902072045E-2</v>
      </c>
      <c r="J49" s="5">
        <f>VLOOKUP(A49,rf!$A$12:$B$71,2,FALSE)/100</f>
        <v>2.7000000000000003E-2</v>
      </c>
      <c r="K49">
        <f t="shared" si="2"/>
        <v>0.32597901843120447</v>
      </c>
      <c r="L49" s="5">
        <f t="shared" si="3"/>
        <v>-8.7867020902072046E-2</v>
      </c>
      <c r="M49">
        <f>SPY!H49</f>
        <v>4.637459762311158E-2</v>
      </c>
      <c r="N49">
        <f t="shared" si="4"/>
        <v>1.9374597623111577E-2</v>
      </c>
    </row>
    <row r="50" spans="1:14" x14ac:dyDescent="0.2">
      <c r="A50" s="1">
        <v>40878</v>
      </c>
      <c r="B50">
        <v>41.939999</v>
      </c>
      <c r="C50">
        <v>50.689999</v>
      </c>
      <c r="D50">
        <v>41.700001</v>
      </c>
      <c r="E50">
        <v>46.66</v>
      </c>
      <c r="F50">
        <v>4689600</v>
      </c>
      <c r="G50">
        <v>46.66</v>
      </c>
      <c r="H50">
        <f t="shared" si="0"/>
        <v>-6.1167020902072045E-2</v>
      </c>
      <c r="I50">
        <f t="shared" si="1"/>
        <v>-0.12004247521246458</v>
      </c>
      <c r="J50" s="5">
        <f>VLOOKUP(A50,rf!$A$12:$B$71,2,FALSE)/100</f>
        <v>2.6699999999999998E-2</v>
      </c>
      <c r="K50">
        <f t="shared" si="2"/>
        <v>-8.7867020902072046E-2</v>
      </c>
      <c r="L50" s="5">
        <f t="shared" si="3"/>
        <v>-0.14724247521246459</v>
      </c>
      <c r="M50">
        <f>SPY!H50</f>
        <v>1.0448418779957835E-2</v>
      </c>
      <c r="N50">
        <f t="shared" si="4"/>
        <v>-1.6251581220042163E-2</v>
      </c>
    </row>
    <row r="51" spans="1:14" x14ac:dyDescent="0.2">
      <c r="A51" s="1">
        <v>40848</v>
      </c>
      <c r="B51">
        <v>54.509998000000003</v>
      </c>
      <c r="C51">
        <v>57.93</v>
      </c>
      <c r="D51">
        <v>46</v>
      </c>
      <c r="E51">
        <v>49.700001</v>
      </c>
      <c r="F51">
        <v>2897300</v>
      </c>
      <c r="G51">
        <v>49.700001</v>
      </c>
      <c r="H51">
        <f t="shared" si="0"/>
        <v>-0.12004247521246458</v>
      </c>
      <c r="I51">
        <f t="shared" si="1"/>
        <v>0.1599918085847567</v>
      </c>
      <c r="J51" s="5">
        <f>VLOOKUP(A51,rf!$A$12:$B$71,2,FALSE)/100</f>
        <v>2.7200000000000002E-2</v>
      </c>
      <c r="K51">
        <f t="shared" si="2"/>
        <v>-0.14724247521246459</v>
      </c>
      <c r="L51" s="5">
        <f t="shared" si="3"/>
        <v>0.1312918085847567</v>
      </c>
      <c r="M51">
        <f>SPY!H51</f>
        <v>-4.0638076726359218E-3</v>
      </c>
      <c r="N51">
        <f t="shared" si="4"/>
        <v>-3.1263807672635924E-2</v>
      </c>
    </row>
    <row r="52" spans="1:14" x14ac:dyDescent="0.2">
      <c r="A52" s="1">
        <v>40817</v>
      </c>
      <c r="B52">
        <v>48</v>
      </c>
      <c r="C52">
        <v>59.459999000000003</v>
      </c>
      <c r="D52">
        <v>42.18</v>
      </c>
      <c r="E52">
        <v>56.48</v>
      </c>
      <c r="F52">
        <v>3338100</v>
      </c>
      <c r="G52">
        <v>56.48</v>
      </c>
      <c r="H52">
        <f t="shared" si="0"/>
        <v>0.1599918085847567</v>
      </c>
      <c r="I52">
        <f t="shared" si="1"/>
        <v>-0.11035996711127349</v>
      </c>
      <c r="J52" s="5">
        <f>VLOOKUP(A52,rf!$A$12:$B$71,2,FALSE)/100</f>
        <v>2.87E-2</v>
      </c>
      <c r="K52">
        <f t="shared" si="2"/>
        <v>0.1312918085847567</v>
      </c>
      <c r="L52" s="5">
        <f t="shared" si="3"/>
        <v>-0.13865996711127349</v>
      </c>
      <c r="M52">
        <f>SPY!H52</f>
        <v>0.10914711779394359</v>
      </c>
      <c r="N52">
        <f t="shared" si="4"/>
        <v>8.044711779394359E-2</v>
      </c>
    </row>
    <row r="53" spans="1:14" x14ac:dyDescent="0.2">
      <c r="A53" s="1">
        <v>40787</v>
      </c>
      <c r="B53">
        <v>54.630001</v>
      </c>
      <c r="C53">
        <v>61.799999</v>
      </c>
      <c r="D53">
        <v>48.5</v>
      </c>
      <c r="E53">
        <v>48.689999</v>
      </c>
      <c r="F53">
        <v>4394000</v>
      </c>
      <c r="G53">
        <v>48.689999</v>
      </c>
      <c r="H53">
        <f t="shared" si="0"/>
        <v>-0.11035996711127349</v>
      </c>
      <c r="I53">
        <f t="shared" si="1"/>
        <v>-9.5969621804267935E-2</v>
      </c>
      <c r="J53" s="5">
        <f>VLOOKUP(A53,rf!$A$12:$B$71,2,FALSE)/100</f>
        <v>2.8300000000000002E-2</v>
      </c>
      <c r="K53">
        <f t="shared" si="2"/>
        <v>-0.13865996711127349</v>
      </c>
      <c r="L53" s="5">
        <f t="shared" si="3"/>
        <v>-0.12836962180426795</v>
      </c>
      <c r="M53">
        <f>SPY!H53</f>
        <v>-6.9420731750475362E-2</v>
      </c>
      <c r="N53">
        <f t="shared" si="4"/>
        <v>-9.7720731750475368E-2</v>
      </c>
    </row>
    <row r="54" spans="1:14" x14ac:dyDescent="0.2">
      <c r="A54" s="1">
        <v>40756</v>
      </c>
      <c r="B54">
        <v>62.619999</v>
      </c>
      <c r="C54">
        <v>62.75</v>
      </c>
      <c r="D54">
        <v>44.27</v>
      </c>
      <c r="E54">
        <v>54.73</v>
      </c>
      <c r="F54">
        <v>4307100</v>
      </c>
      <c r="G54">
        <v>54.73</v>
      </c>
      <c r="H54">
        <f t="shared" si="0"/>
        <v>-9.5969621804267935E-2</v>
      </c>
      <c r="I54">
        <f t="shared" si="1"/>
        <v>8.2811679484886325E-2</v>
      </c>
      <c r="J54" s="5">
        <f>VLOOKUP(A54,rf!$A$12:$B$71,2,FALSE)/100</f>
        <v>3.2400000000000005E-2</v>
      </c>
      <c r="K54">
        <f t="shared" si="2"/>
        <v>-0.12836962180426795</v>
      </c>
      <c r="L54" s="5">
        <f t="shared" si="3"/>
        <v>4.3311679484886324E-2</v>
      </c>
      <c r="M54">
        <f>SPY!H54</f>
        <v>-5.4975649502668644E-2</v>
      </c>
      <c r="N54">
        <f t="shared" si="4"/>
        <v>-8.7375649502668656E-2</v>
      </c>
    </row>
    <row r="55" spans="1:14" x14ac:dyDescent="0.2">
      <c r="A55" s="1">
        <v>40725</v>
      </c>
      <c r="B55">
        <v>111.82</v>
      </c>
      <c r="C55">
        <v>123.839996</v>
      </c>
      <c r="D55">
        <v>58.529998999999997</v>
      </c>
      <c r="E55">
        <v>60.540000999999997</v>
      </c>
      <c r="F55">
        <v>3407500</v>
      </c>
      <c r="G55">
        <v>60.540000999999997</v>
      </c>
      <c r="H55">
        <f t="shared" si="0"/>
        <v>8.2811679484886325E-2</v>
      </c>
      <c r="I55">
        <f t="shared" si="1"/>
        <v>0.23149774310582627</v>
      </c>
      <c r="J55" s="5">
        <f>VLOOKUP(A55,rf!$A$12:$B$71,2,FALSE)/100</f>
        <v>3.95E-2</v>
      </c>
      <c r="K55">
        <f t="shared" si="2"/>
        <v>4.3311679484886324E-2</v>
      </c>
      <c r="L55" s="5">
        <f t="shared" si="3"/>
        <v>0.19239774310582627</v>
      </c>
      <c r="M55">
        <f>SPY!H55</f>
        <v>-2.000452499571026E-2</v>
      </c>
      <c r="N55">
        <f t="shared" si="4"/>
        <v>-5.950452499571026E-2</v>
      </c>
    </row>
    <row r="56" spans="1:14" x14ac:dyDescent="0.2">
      <c r="A56" s="1">
        <v>40695</v>
      </c>
      <c r="B56">
        <v>90.150002000000001</v>
      </c>
      <c r="C56">
        <v>114.199997</v>
      </c>
      <c r="D56">
        <v>82.360000999999997</v>
      </c>
      <c r="E56">
        <v>111.82</v>
      </c>
      <c r="F56">
        <v>5085400</v>
      </c>
      <c r="G56">
        <v>55.91</v>
      </c>
      <c r="H56">
        <f t="shared" si="0"/>
        <v>0.23149774310582627</v>
      </c>
      <c r="I56">
        <f t="shared" si="1"/>
        <v>-9.2453769417140674E-2</v>
      </c>
      <c r="J56" s="5">
        <f>VLOOKUP(A56,rf!$A$12:$B$71,2,FALSE)/100</f>
        <v>3.9100000000000003E-2</v>
      </c>
      <c r="K56">
        <f t="shared" si="2"/>
        <v>0.19239774310582627</v>
      </c>
      <c r="L56" s="5">
        <f t="shared" si="3"/>
        <v>-0.13255376941714067</v>
      </c>
      <c r="M56">
        <f>SPY!H56</f>
        <v>-1.6869753213131222E-2</v>
      </c>
      <c r="N56">
        <f t="shared" si="4"/>
        <v>-5.5969753213131225E-2</v>
      </c>
    </row>
    <row r="57" spans="1:14" x14ac:dyDescent="0.2">
      <c r="A57" s="1">
        <v>40664</v>
      </c>
      <c r="B57">
        <v>100.269997</v>
      </c>
      <c r="C57">
        <v>101.139999</v>
      </c>
      <c r="D57">
        <v>88.050003000000004</v>
      </c>
      <c r="E57">
        <v>90.800003000000004</v>
      </c>
      <c r="F57">
        <v>3865200</v>
      </c>
      <c r="G57">
        <v>45.400002000000001</v>
      </c>
      <c r="H57">
        <f t="shared" si="0"/>
        <v>-9.2453769417140674E-2</v>
      </c>
      <c r="I57">
        <f t="shared" si="1"/>
        <v>0.12352610337895098</v>
      </c>
      <c r="J57" s="5">
        <f>VLOOKUP(A57,rf!$A$12:$B$71,2,FALSE)/100</f>
        <v>4.0099999999999997E-2</v>
      </c>
      <c r="K57">
        <f t="shared" si="2"/>
        <v>-0.13255376941714067</v>
      </c>
      <c r="L57" s="5">
        <f t="shared" si="3"/>
        <v>8.0726103378950975E-2</v>
      </c>
      <c r="M57">
        <f>SPY!H57</f>
        <v>-1.1214512211151106E-2</v>
      </c>
      <c r="N57">
        <f t="shared" si="4"/>
        <v>-5.1314512211151103E-2</v>
      </c>
    </row>
    <row r="58" spans="1:14" x14ac:dyDescent="0.2">
      <c r="A58" s="1">
        <v>40634</v>
      </c>
      <c r="B58">
        <v>89.690002000000007</v>
      </c>
      <c r="C58">
        <v>102.83000199999999</v>
      </c>
      <c r="D58">
        <v>86.449996999999996</v>
      </c>
      <c r="E58">
        <v>100.050003</v>
      </c>
      <c r="F58">
        <v>4035900</v>
      </c>
      <c r="G58">
        <v>50.025002000000001</v>
      </c>
      <c r="H58">
        <f t="shared" si="0"/>
        <v>0.12352610337895098</v>
      </c>
      <c r="I58">
        <f t="shared" si="1"/>
        <v>0.14769955652530253</v>
      </c>
      <c r="J58" s="5">
        <f>VLOOKUP(A58,rf!$A$12:$B$71,2,FALSE)/100</f>
        <v>4.2800000000000005E-2</v>
      </c>
      <c r="K58">
        <f t="shared" si="2"/>
        <v>8.0726103378950975E-2</v>
      </c>
      <c r="L58" s="5">
        <f t="shared" si="3"/>
        <v>0.10499955652530255</v>
      </c>
      <c r="M58">
        <f>SPY!H58</f>
        <v>2.8961413374019696E-2</v>
      </c>
      <c r="N58">
        <f t="shared" si="4"/>
        <v>-1.3838586625980309E-2</v>
      </c>
    </row>
    <row r="59" spans="1:14" x14ac:dyDescent="0.2">
      <c r="A59" s="1">
        <v>40603</v>
      </c>
      <c r="B59">
        <v>77.550003000000004</v>
      </c>
      <c r="C59">
        <v>90.970000999999996</v>
      </c>
      <c r="D59">
        <v>72.690002000000007</v>
      </c>
      <c r="E59">
        <v>89.050003000000004</v>
      </c>
      <c r="F59">
        <v>5304000</v>
      </c>
      <c r="G59">
        <v>44.525002000000001</v>
      </c>
      <c r="H59">
        <f t="shared" si="0"/>
        <v>0.14769955652530253</v>
      </c>
      <c r="I59">
        <f t="shared" si="1"/>
        <v>0.12973203261502619</v>
      </c>
      <c r="J59" s="5">
        <f>VLOOKUP(A59,rf!$A$12:$B$71,2,FALSE)/100</f>
        <v>4.2699999999999995E-2</v>
      </c>
      <c r="K59">
        <f t="shared" si="2"/>
        <v>0.10499955652530255</v>
      </c>
      <c r="L59" s="5">
        <f t="shared" si="3"/>
        <v>8.5532032615026204E-2</v>
      </c>
      <c r="M59">
        <f>SPY!H59</f>
        <v>1.2013719482673046E-4</v>
      </c>
      <c r="N59">
        <f t="shared" si="4"/>
        <v>-4.2579862805173264E-2</v>
      </c>
    </row>
    <row r="60" spans="1:14" x14ac:dyDescent="0.2">
      <c r="A60" s="1">
        <v>40575</v>
      </c>
      <c r="B60">
        <v>69.580001999999993</v>
      </c>
      <c r="C60">
        <v>85.279999000000004</v>
      </c>
      <c r="D60">
        <v>69.260002</v>
      </c>
      <c r="E60">
        <v>77.589995999999999</v>
      </c>
      <c r="F60">
        <v>4721700</v>
      </c>
      <c r="G60">
        <v>38.794998</v>
      </c>
      <c r="H60">
        <f t="shared" si="0"/>
        <v>0.12973203261502619</v>
      </c>
      <c r="J60" s="5">
        <f>VLOOKUP(A60,rf!$A$12:$B$71,2,FALSE)/100</f>
        <v>4.4199999999999996E-2</v>
      </c>
      <c r="K60">
        <f t="shared" si="2"/>
        <v>8.5532032615026204E-2</v>
      </c>
      <c r="L60" s="5">
        <f t="shared" si="3"/>
        <v>-4.2800000000000005E-2</v>
      </c>
      <c r="M60">
        <f>SPY!H60</f>
        <v>3.4737348302549265E-2</v>
      </c>
      <c r="N60">
        <f t="shared" si="4"/>
        <v>-9.4626516974507316E-3</v>
      </c>
    </row>
    <row r="61" spans="1:14" x14ac:dyDescent="0.2">
      <c r="A61" s="1">
        <v>40544</v>
      </c>
      <c r="B61">
        <v>69.389999000000003</v>
      </c>
      <c r="C61">
        <v>73.730002999999996</v>
      </c>
      <c r="D61">
        <v>65.300003000000004</v>
      </c>
      <c r="E61">
        <v>68.680000000000007</v>
      </c>
      <c r="F61">
        <v>3985000</v>
      </c>
      <c r="G61">
        <v>34.340000000000003</v>
      </c>
      <c r="J61" s="5">
        <f>VLOOKUP(A61,rf!$A$12:$B$71,2,FALSE)/100</f>
        <v>4.2800000000000005E-2</v>
      </c>
      <c r="K61">
        <f t="shared" si="2"/>
        <v>-4.2800000000000005E-2</v>
      </c>
      <c r="L6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42339</v>
      </c>
      <c r="B2">
        <v>209.44000199999999</v>
      </c>
      <c r="C2">
        <v>211</v>
      </c>
      <c r="D2">
        <v>199.83000200000001</v>
      </c>
      <c r="E2">
        <v>203.86999499999999</v>
      </c>
      <c r="F2">
        <v>138171000</v>
      </c>
      <c r="G2">
        <v>201.77458200000001</v>
      </c>
      <c r="H2">
        <f>G2/G3-1</f>
        <v>-1.7282480389904875E-2</v>
      </c>
    </row>
    <row r="3" spans="1:8" x14ac:dyDescent="0.2">
      <c r="A3" s="1">
        <v>42309</v>
      </c>
      <c r="B3">
        <v>208.320007</v>
      </c>
      <c r="C3">
        <v>211.66000399999999</v>
      </c>
      <c r="D3">
        <v>202.179993</v>
      </c>
      <c r="E3">
        <v>208.69000199999999</v>
      </c>
      <c r="F3">
        <v>101866700</v>
      </c>
      <c r="G3">
        <v>205.32307399999999</v>
      </c>
      <c r="H3">
        <f t="shared" ref="H3:H60" si="0">G3/G4-1</f>
        <v>3.6550887589168468E-3</v>
      </c>
    </row>
    <row r="4" spans="1:8" x14ac:dyDescent="0.2">
      <c r="A4" s="1">
        <v>42278</v>
      </c>
      <c r="B4">
        <v>192.08000200000001</v>
      </c>
      <c r="C4">
        <v>209.44000199999999</v>
      </c>
      <c r="D4">
        <v>189.11999499999999</v>
      </c>
      <c r="E4">
        <v>207.929993</v>
      </c>
      <c r="F4">
        <v>121017000</v>
      </c>
      <c r="G4">
        <v>204.575333</v>
      </c>
      <c r="H4">
        <f t="shared" si="0"/>
        <v>8.5059729105990911E-2</v>
      </c>
    </row>
    <row r="5" spans="1:8" x14ac:dyDescent="0.2">
      <c r="A5" s="1">
        <v>42248</v>
      </c>
      <c r="B5">
        <v>193.11999499999999</v>
      </c>
      <c r="C5">
        <v>202.88999899999999</v>
      </c>
      <c r="D5">
        <v>186.929993</v>
      </c>
      <c r="E5">
        <v>191.63000500000001</v>
      </c>
      <c r="F5">
        <v>163950700</v>
      </c>
      <c r="G5">
        <v>188.53831500000001</v>
      </c>
      <c r="H5">
        <f t="shared" si="0"/>
        <v>-2.5515986376349775E-2</v>
      </c>
    </row>
    <row r="6" spans="1:8" x14ac:dyDescent="0.2">
      <c r="A6" s="1">
        <v>42217</v>
      </c>
      <c r="B6">
        <v>210.46000699999999</v>
      </c>
      <c r="C6">
        <v>211.30999800000001</v>
      </c>
      <c r="D6">
        <v>182.39999399999999</v>
      </c>
      <c r="E6">
        <v>197.66999799999999</v>
      </c>
      <c r="F6">
        <v>185629700</v>
      </c>
      <c r="G6">
        <v>193.475021</v>
      </c>
      <c r="H6">
        <f t="shared" si="0"/>
        <v>-6.0950136833831992E-2</v>
      </c>
    </row>
    <row r="7" spans="1:8" x14ac:dyDescent="0.2">
      <c r="A7" s="1">
        <v>42186</v>
      </c>
      <c r="B7">
        <v>207.729996</v>
      </c>
      <c r="C7">
        <v>213.179993</v>
      </c>
      <c r="D7">
        <v>204.11000100000001</v>
      </c>
      <c r="E7">
        <v>210.5</v>
      </c>
      <c r="F7">
        <v>116182900</v>
      </c>
      <c r="G7">
        <v>206.03274500000001</v>
      </c>
      <c r="H7">
        <f t="shared" si="0"/>
        <v>2.2589253014533517E-2</v>
      </c>
    </row>
    <row r="8" spans="1:8" x14ac:dyDescent="0.2">
      <c r="A8" s="1">
        <v>42156</v>
      </c>
      <c r="B8">
        <v>211.94000199999999</v>
      </c>
      <c r="C8">
        <v>213.33999600000001</v>
      </c>
      <c r="D8">
        <v>205.279999</v>
      </c>
      <c r="E8">
        <v>205.85000600000001</v>
      </c>
      <c r="F8">
        <v>123553000</v>
      </c>
      <c r="G8">
        <v>201.48142999999999</v>
      </c>
      <c r="H8">
        <f t="shared" si="0"/>
        <v>-2.0312057375152404E-2</v>
      </c>
    </row>
    <row r="9" spans="1:8" x14ac:dyDescent="0.2">
      <c r="A9" s="1">
        <v>42125</v>
      </c>
      <c r="B9">
        <v>209.39999399999999</v>
      </c>
      <c r="C9">
        <v>213.779999</v>
      </c>
      <c r="D9">
        <v>206.759995</v>
      </c>
      <c r="E9">
        <v>211.13999899999999</v>
      </c>
      <c r="F9">
        <v>100871900</v>
      </c>
      <c r="G9">
        <v>205.658783</v>
      </c>
      <c r="H9">
        <f t="shared" si="0"/>
        <v>1.2856114038246158E-2</v>
      </c>
    </row>
    <row r="10" spans="1:8" x14ac:dyDescent="0.2">
      <c r="A10" s="1">
        <v>42095</v>
      </c>
      <c r="B10">
        <v>206.38999899999999</v>
      </c>
      <c r="C10">
        <v>212.479996</v>
      </c>
      <c r="D10">
        <v>204.509995</v>
      </c>
      <c r="E10">
        <v>208.46000699999999</v>
      </c>
      <c r="F10">
        <v>104666100</v>
      </c>
      <c r="G10">
        <v>203.04837000000001</v>
      </c>
      <c r="H10">
        <f t="shared" si="0"/>
        <v>9.8339619212701734E-3</v>
      </c>
    </row>
    <row r="11" spans="1:8" x14ac:dyDescent="0.2">
      <c r="A11" s="1">
        <v>42064</v>
      </c>
      <c r="B11">
        <v>210.779999</v>
      </c>
      <c r="C11">
        <v>212.05999800000001</v>
      </c>
      <c r="D11">
        <v>204.11999499999999</v>
      </c>
      <c r="E11">
        <v>206.429993</v>
      </c>
      <c r="F11">
        <v>130758700</v>
      </c>
      <c r="G11">
        <v>201.071045</v>
      </c>
      <c r="H11">
        <f t="shared" si="0"/>
        <v>-1.5705738988743057E-2</v>
      </c>
    </row>
    <row r="12" spans="1:8" x14ac:dyDescent="0.2">
      <c r="A12" s="1">
        <v>42036</v>
      </c>
      <c r="B12">
        <v>200.050003</v>
      </c>
      <c r="C12">
        <v>212.240005</v>
      </c>
      <c r="D12">
        <v>197.86000100000001</v>
      </c>
      <c r="E12">
        <v>210.66000399999999</v>
      </c>
      <c r="F12">
        <v>105774400</v>
      </c>
      <c r="G12">
        <v>204.279404</v>
      </c>
      <c r="H12">
        <f t="shared" si="0"/>
        <v>5.6204579916617536E-2</v>
      </c>
    </row>
    <row r="13" spans="1:8" x14ac:dyDescent="0.2">
      <c r="A13" s="1">
        <v>42005</v>
      </c>
      <c r="B13">
        <v>206.38000500000001</v>
      </c>
      <c r="C13">
        <v>206.88000500000001</v>
      </c>
      <c r="D13">
        <v>198.550003</v>
      </c>
      <c r="E13">
        <v>199.449997</v>
      </c>
      <c r="F13">
        <v>169061700</v>
      </c>
      <c r="G13">
        <v>193.40893600000001</v>
      </c>
      <c r="H13">
        <f t="shared" si="0"/>
        <v>-2.9629218888415076E-2</v>
      </c>
    </row>
    <row r="14" spans="1:8" x14ac:dyDescent="0.2">
      <c r="A14" s="1">
        <v>41974</v>
      </c>
      <c r="B14">
        <v>206.39999399999999</v>
      </c>
      <c r="C14">
        <v>212.970001</v>
      </c>
      <c r="D14">
        <v>197.86000100000001</v>
      </c>
      <c r="E14">
        <v>205.53999300000001</v>
      </c>
      <c r="F14">
        <v>144341100</v>
      </c>
      <c r="G14">
        <v>199.31446800000001</v>
      </c>
      <c r="H14">
        <f t="shared" si="0"/>
        <v>-2.536601009096473E-3</v>
      </c>
    </row>
    <row r="15" spans="1:8" x14ac:dyDescent="0.2">
      <c r="A15" s="1">
        <v>41944</v>
      </c>
      <c r="B15">
        <v>201.91999799999999</v>
      </c>
      <c r="C15">
        <v>207.86999499999999</v>
      </c>
      <c r="D15">
        <v>200.05999800000001</v>
      </c>
      <c r="E15">
        <v>207.199997</v>
      </c>
      <c r="F15">
        <v>85735900</v>
      </c>
      <c r="G15">
        <v>199.821335</v>
      </c>
      <c r="H15">
        <f t="shared" si="0"/>
        <v>2.7471896424943187E-2</v>
      </c>
    </row>
    <row r="16" spans="1:8" x14ac:dyDescent="0.2">
      <c r="A16" s="1">
        <v>41913</v>
      </c>
      <c r="B16">
        <v>196.699997</v>
      </c>
      <c r="C16">
        <v>201.820007</v>
      </c>
      <c r="D16">
        <v>181.91999799999999</v>
      </c>
      <c r="E16">
        <v>201.66000399999999</v>
      </c>
      <c r="F16">
        <v>177824800</v>
      </c>
      <c r="G16">
        <v>194.47863799999999</v>
      </c>
      <c r="H16">
        <f t="shared" si="0"/>
        <v>2.3550898509038909E-2</v>
      </c>
    </row>
    <row r="17" spans="1:8" x14ac:dyDescent="0.2">
      <c r="A17" s="1">
        <v>41883</v>
      </c>
      <c r="B17">
        <v>200.970001</v>
      </c>
      <c r="C17">
        <v>201.89999399999999</v>
      </c>
      <c r="D17">
        <v>196.050003</v>
      </c>
      <c r="E17">
        <v>197.020004</v>
      </c>
      <c r="F17">
        <v>106560200</v>
      </c>
      <c r="G17">
        <v>190.00387599999999</v>
      </c>
      <c r="H17">
        <f t="shared" si="0"/>
        <v>-1.3796211269193503E-2</v>
      </c>
    </row>
    <row r="18" spans="1:8" x14ac:dyDescent="0.2">
      <c r="A18" s="1">
        <v>41852</v>
      </c>
      <c r="B18">
        <v>192.55999800000001</v>
      </c>
      <c r="C18">
        <v>200.820007</v>
      </c>
      <c r="D18">
        <v>190.550003</v>
      </c>
      <c r="E18">
        <v>200.71000699999999</v>
      </c>
      <c r="F18">
        <v>90275800</v>
      </c>
      <c r="G18">
        <v>192.66188</v>
      </c>
      <c r="H18">
        <f t="shared" si="0"/>
        <v>3.9463472023272272E-2</v>
      </c>
    </row>
    <row r="19" spans="1:8" x14ac:dyDescent="0.2">
      <c r="A19" s="1">
        <v>41821</v>
      </c>
      <c r="B19">
        <v>196.199997</v>
      </c>
      <c r="C19">
        <v>199.05999800000001</v>
      </c>
      <c r="D19">
        <v>192.970001</v>
      </c>
      <c r="E19">
        <v>193.08999600000001</v>
      </c>
      <c r="F19">
        <v>94417600</v>
      </c>
      <c r="G19">
        <v>185.34742700000001</v>
      </c>
      <c r="H19">
        <f t="shared" si="0"/>
        <v>-1.3437618603038159E-2</v>
      </c>
    </row>
    <row r="20" spans="1:8" x14ac:dyDescent="0.2">
      <c r="A20" s="1">
        <v>41791</v>
      </c>
      <c r="B20">
        <v>192.949997</v>
      </c>
      <c r="C20">
        <v>196.60000600000001</v>
      </c>
      <c r="D20">
        <v>191.970001</v>
      </c>
      <c r="E20">
        <v>195.720001</v>
      </c>
      <c r="F20">
        <v>83107000</v>
      </c>
      <c r="G20">
        <v>187.87197900000001</v>
      </c>
      <c r="H20">
        <f t="shared" si="0"/>
        <v>2.0644963134851979E-2</v>
      </c>
    </row>
    <row r="21" spans="1:8" x14ac:dyDescent="0.2">
      <c r="A21" s="1">
        <v>41760</v>
      </c>
      <c r="B21">
        <v>188.220001</v>
      </c>
      <c r="C21">
        <v>192.800003</v>
      </c>
      <c r="D21">
        <v>186.009995</v>
      </c>
      <c r="E21">
        <v>192.679993</v>
      </c>
      <c r="F21">
        <v>88448000</v>
      </c>
      <c r="G21">
        <v>184.07182299999999</v>
      </c>
      <c r="H21">
        <f t="shared" si="0"/>
        <v>2.3206376508734916E-2</v>
      </c>
    </row>
    <row r="22" spans="1:8" x14ac:dyDescent="0.2">
      <c r="A22" s="1">
        <v>41730</v>
      </c>
      <c r="B22">
        <v>187.61999499999999</v>
      </c>
      <c r="C22">
        <v>189.699997</v>
      </c>
      <c r="D22">
        <v>181.30999800000001</v>
      </c>
      <c r="E22">
        <v>188.30999800000001</v>
      </c>
      <c r="F22">
        <v>116543300</v>
      </c>
      <c r="G22">
        <v>179.897064</v>
      </c>
      <c r="H22">
        <f t="shared" si="0"/>
        <v>6.9515381858376024E-3</v>
      </c>
    </row>
    <row r="23" spans="1:8" x14ac:dyDescent="0.2">
      <c r="A23" s="1">
        <v>41699</v>
      </c>
      <c r="B23">
        <v>184.64999399999999</v>
      </c>
      <c r="C23">
        <v>189.020004</v>
      </c>
      <c r="D23">
        <v>183.75</v>
      </c>
      <c r="E23">
        <v>187.009995</v>
      </c>
      <c r="F23">
        <v>126372800</v>
      </c>
      <c r="G23">
        <v>178.655136</v>
      </c>
      <c r="H23">
        <f t="shared" si="0"/>
        <v>8.2954566496973303E-3</v>
      </c>
    </row>
    <row r="24" spans="1:8" x14ac:dyDescent="0.2">
      <c r="A24" s="1">
        <v>41671</v>
      </c>
      <c r="B24">
        <v>177.970001</v>
      </c>
      <c r="C24">
        <v>187.14999399999999</v>
      </c>
      <c r="D24">
        <v>173.71000699999999</v>
      </c>
      <c r="E24">
        <v>186.28999300000001</v>
      </c>
      <c r="F24">
        <v>133948700</v>
      </c>
      <c r="G24">
        <v>177.185303</v>
      </c>
      <c r="H24">
        <f t="shared" si="0"/>
        <v>4.5515803751121409E-2</v>
      </c>
    </row>
    <row r="25" spans="1:8" x14ac:dyDescent="0.2">
      <c r="A25" s="1">
        <v>41640</v>
      </c>
      <c r="B25">
        <v>183.979996</v>
      </c>
      <c r="C25">
        <v>184.94000199999999</v>
      </c>
      <c r="D25">
        <v>176.88000500000001</v>
      </c>
      <c r="E25">
        <v>178.179993</v>
      </c>
      <c r="F25">
        <v>129777500</v>
      </c>
      <c r="G25">
        <v>169.471664</v>
      </c>
      <c r="H25">
        <f t="shared" si="0"/>
        <v>-3.5248267685071388E-2</v>
      </c>
    </row>
    <row r="26" spans="1:8" x14ac:dyDescent="0.2">
      <c r="A26" s="1">
        <v>41609</v>
      </c>
      <c r="B26">
        <v>181.08999600000001</v>
      </c>
      <c r="C26">
        <v>184.69000199999999</v>
      </c>
      <c r="D26">
        <v>177.320007</v>
      </c>
      <c r="E26">
        <v>184.69000199999999</v>
      </c>
      <c r="F26">
        <v>110423600</v>
      </c>
      <c r="G26">
        <v>175.663498</v>
      </c>
      <c r="H26">
        <f t="shared" si="0"/>
        <v>2.5926466564101025E-2</v>
      </c>
    </row>
    <row r="27" spans="1:8" x14ac:dyDescent="0.2">
      <c r="A27" s="1">
        <v>41579</v>
      </c>
      <c r="B27">
        <v>176.020004</v>
      </c>
      <c r="C27">
        <v>181.75</v>
      </c>
      <c r="D27">
        <v>174.759995</v>
      </c>
      <c r="E27">
        <v>181</v>
      </c>
      <c r="F27">
        <v>99341100</v>
      </c>
      <c r="G27">
        <v>171.22425799999999</v>
      </c>
      <c r="H27">
        <f t="shared" si="0"/>
        <v>2.963769242319092E-2</v>
      </c>
    </row>
    <row r="28" spans="1:8" x14ac:dyDescent="0.2">
      <c r="A28" s="1">
        <v>41548</v>
      </c>
      <c r="B28">
        <v>168.13999899999999</v>
      </c>
      <c r="C28">
        <v>177.509995</v>
      </c>
      <c r="D28">
        <v>164.529999</v>
      </c>
      <c r="E28">
        <v>175.78999300000001</v>
      </c>
      <c r="F28">
        <v>131979700</v>
      </c>
      <c r="G28">
        <v>166.29563899999999</v>
      </c>
      <c r="H28">
        <f t="shared" si="0"/>
        <v>4.6306749559572369E-2</v>
      </c>
    </row>
    <row r="29" spans="1:8" x14ac:dyDescent="0.2">
      <c r="A29" s="1">
        <v>41518</v>
      </c>
      <c r="B29">
        <v>165.229996</v>
      </c>
      <c r="C29">
        <v>173.60000600000001</v>
      </c>
      <c r="D29">
        <v>163.699997</v>
      </c>
      <c r="E29">
        <v>168.009995</v>
      </c>
      <c r="F29">
        <v>118534300</v>
      </c>
      <c r="G29">
        <v>158.93583699999999</v>
      </c>
      <c r="H29">
        <f t="shared" si="0"/>
        <v>3.1646410528433089E-2</v>
      </c>
    </row>
    <row r="30" spans="1:8" x14ac:dyDescent="0.2">
      <c r="A30" s="1">
        <v>41487</v>
      </c>
      <c r="B30">
        <v>169.990005</v>
      </c>
      <c r="C30">
        <v>170.970001</v>
      </c>
      <c r="D30">
        <v>163.050003</v>
      </c>
      <c r="E30">
        <v>163.64999399999999</v>
      </c>
      <c r="F30">
        <v>109911800</v>
      </c>
      <c r="G30">
        <v>154.06037900000001</v>
      </c>
      <c r="H30">
        <f t="shared" si="0"/>
        <v>-2.9992365820699529E-2</v>
      </c>
    </row>
    <row r="31" spans="1:8" x14ac:dyDescent="0.2">
      <c r="A31" s="1">
        <v>41456</v>
      </c>
      <c r="B31">
        <v>161.259995</v>
      </c>
      <c r="C31">
        <v>169.86000100000001</v>
      </c>
      <c r="D31">
        <v>160.220001</v>
      </c>
      <c r="E31">
        <v>168.71000699999999</v>
      </c>
      <c r="F31">
        <v>112422400</v>
      </c>
      <c r="G31">
        <v>158.823883</v>
      </c>
      <c r="H31">
        <f t="shared" si="0"/>
        <v>5.1676916513640814E-2</v>
      </c>
    </row>
    <row r="32" spans="1:8" x14ac:dyDescent="0.2">
      <c r="A32" s="1">
        <v>41426</v>
      </c>
      <c r="B32">
        <v>163.83000200000001</v>
      </c>
      <c r="C32">
        <v>165.990005</v>
      </c>
      <c r="D32">
        <v>155.729996</v>
      </c>
      <c r="E32">
        <v>160.41999799999999</v>
      </c>
      <c r="F32">
        <v>184686200</v>
      </c>
      <c r="G32">
        <v>151.01965300000001</v>
      </c>
      <c r="H32">
        <f t="shared" si="0"/>
        <v>-1.3344523120160434E-2</v>
      </c>
    </row>
    <row r="33" spans="1:8" x14ac:dyDescent="0.2">
      <c r="A33" s="1">
        <v>41395</v>
      </c>
      <c r="B33">
        <v>159.33000200000001</v>
      </c>
      <c r="C33">
        <v>169.070007</v>
      </c>
      <c r="D33">
        <v>158.10000600000001</v>
      </c>
      <c r="E33">
        <v>163.449997</v>
      </c>
      <c r="F33">
        <v>134474800</v>
      </c>
      <c r="G33">
        <v>153.062195</v>
      </c>
      <c r="H33">
        <f t="shared" si="0"/>
        <v>2.3609769813219161E-2</v>
      </c>
    </row>
    <row r="34" spans="1:8" x14ac:dyDescent="0.2">
      <c r="A34" s="1">
        <v>41365</v>
      </c>
      <c r="B34">
        <v>156.58999600000001</v>
      </c>
      <c r="C34">
        <v>159.720001</v>
      </c>
      <c r="D34">
        <v>153.550003</v>
      </c>
      <c r="E34">
        <v>159.679993</v>
      </c>
      <c r="F34">
        <v>137411100</v>
      </c>
      <c r="G34">
        <v>149.53178399999999</v>
      </c>
      <c r="H34">
        <f t="shared" si="0"/>
        <v>1.9212294003297714E-2</v>
      </c>
    </row>
    <row r="35" spans="1:8" x14ac:dyDescent="0.2">
      <c r="A35" s="1">
        <v>41334</v>
      </c>
      <c r="B35">
        <v>151.08999600000001</v>
      </c>
      <c r="C35">
        <v>156.85000600000001</v>
      </c>
      <c r="D35">
        <v>150.41000399999999</v>
      </c>
      <c r="E35">
        <v>156.66999799999999</v>
      </c>
      <c r="F35">
        <v>121695200</v>
      </c>
      <c r="G35">
        <v>146.713089</v>
      </c>
      <c r="H35">
        <f t="shared" si="0"/>
        <v>3.7971224486226696E-2</v>
      </c>
    </row>
    <row r="36" spans="1:8" x14ac:dyDescent="0.2">
      <c r="A36" s="1">
        <v>41306</v>
      </c>
      <c r="B36">
        <v>150.64999399999999</v>
      </c>
      <c r="C36">
        <v>153.279999</v>
      </c>
      <c r="D36">
        <v>148.729996</v>
      </c>
      <c r="E36">
        <v>151.61000100000001</v>
      </c>
      <c r="F36">
        <v>142543400</v>
      </c>
      <c r="G36">
        <v>141.34600800000001</v>
      </c>
      <c r="H36">
        <f t="shared" si="0"/>
        <v>1.2758901373971954E-2</v>
      </c>
    </row>
    <row r="37" spans="1:8" x14ac:dyDescent="0.2">
      <c r="A37" s="1">
        <v>41275</v>
      </c>
      <c r="B37">
        <v>145.11000100000001</v>
      </c>
      <c r="C37">
        <v>150.94000199999999</v>
      </c>
      <c r="D37">
        <v>144.729996</v>
      </c>
      <c r="E37">
        <v>149.699997</v>
      </c>
      <c r="F37">
        <v>128386400</v>
      </c>
      <c r="G37">
        <v>139.56530799999999</v>
      </c>
      <c r="H37">
        <f t="shared" si="0"/>
        <v>5.1190194506851361E-2</v>
      </c>
    </row>
    <row r="38" spans="1:8" x14ac:dyDescent="0.2">
      <c r="A38" s="1">
        <v>41244</v>
      </c>
      <c r="B38">
        <v>142.800003</v>
      </c>
      <c r="C38">
        <v>145.58000200000001</v>
      </c>
      <c r="D38">
        <v>139.53999300000001</v>
      </c>
      <c r="E38">
        <v>142.41000399999999</v>
      </c>
      <c r="F38">
        <v>156690500</v>
      </c>
      <c r="G38">
        <v>132.768845</v>
      </c>
      <c r="H38">
        <f t="shared" si="0"/>
        <v>8.9345169736985142E-3</v>
      </c>
    </row>
    <row r="39" spans="1:8" x14ac:dyDescent="0.2">
      <c r="A39" s="1">
        <v>41214</v>
      </c>
      <c r="B39">
        <v>141.64999399999999</v>
      </c>
      <c r="C39">
        <v>143.720001</v>
      </c>
      <c r="D39">
        <v>134.699997</v>
      </c>
      <c r="E39">
        <v>142.14999399999999</v>
      </c>
      <c r="F39">
        <v>150920800</v>
      </c>
      <c r="G39">
        <v>131.59312399999999</v>
      </c>
      <c r="H39">
        <f t="shared" si="0"/>
        <v>5.6595761974962411E-3</v>
      </c>
    </row>
    <row r="40" spans="1:8" x14ac:dyDescent="0.2">
      <c r="A40" s="1">
        <v>41183</v>
      </c>
      <c r="B40">
        <v>144.520004</v>
      </c>
      <c r="C40">
        <v>147.16000399999999</v>
      </c>
      <c r="D40">
        <v>140.38999899999999</v>
      </c>
      <c r="E40">
        <v>141.35000600000001</v>
      </c>
      <c r="F40">
        <v>134445400</v>
      </c>
      <c r="G40">
        <v>130.852554</v>
      </c>
      <c r="H40">
        <f t="shared" si="0"/>
        <v>-1.8198168971197415E-2</v>
      </c>
    </row>
    <row r="41" spans="1:8" x14ac:dyDescent="0.2">
      <c r="A41" s="1">
        <v>41153</v>
      </c>
      <c r="B41">
        <v>141.03999300000001</v>
      </c>
      <c r="C41">
        <v>148.11000100000001</v>
      </c>
      <c r="D41">
        <v>140.13000500000001</v>
      </c>
      <c r="E41">
        <v>143.970001</v>
      </c>
      <c r="F41">
        <v>133785700</v>
      </c>
      <c r="G41">
        <v>133.27796900000001</v>
      </c>
      <c r="H41">
        <f t="shared" si="0"/>
        <v>2.5350784287980099E-2</v>
      </c>
    </row>
    <row r="42" spans="1:8" x14ac:dyDescent="0.2">
      <c r="A42" s="1">
        <v>41122</v>
      </c>
      <c r="B42">
        <v>138.699997</v>
      </c>
      <c r="C42">
        <v>143.08999600000001</v>
      </c>
      <c r="D42">
        <v>135.58000200000001</v>
      </c>
      <c r="E42">
        <v>141.16000399999999</v>
      </c>
      <c r="F42">
        <v>111546100</v>
      </c>
      <c r="G42">
        <v>129.98280299999999</v>
      </c>
      <c r="H42">
        <f t="shared" si="0"/>
        <v>2.5052651895107303E-2</v>
      </c>
    </row>
    <row r="43" spans="1:8" x14ac:dyDescent="0.2">
      <c r="A43" s="1">
        <v>41091</v>
      </c>
      <c r="B43">
        <v>136.479996</v>
      </c>
      <c r="C43">
        <v>139.33999600000001</v>
      </c>
      <c r="D43">
        <v>132.60000600000001</v>
      </c>
      <c r="E43">
        <v>137.71000699999999</v>
      </c>
      <c r="F43">
        <v>142158000</v>
      </c>
      <c r="G43">
        <v>126.805977</v>
      </c>
      <c r="H43">
        <f t="shared" si="0"/>
        <v>1.1829500753581801E-2</v>
      </c>
    </row>
    <row r="44" spans="1:8" x14ac:dyDescent="0.2">
      <c r="A44" s="1">
        <v>41061</v>
      </c>
      <c r="B44">
        <v>129.41000399999999</v>
      </c>
      <c r="C44">
        <v>136.270004</v>
      </c>
      <c r="D44">
        <v>127.139999</v>
      </c>
      <c r="E44">
        <v>136.10000600000001</v>
      </c>
      <c r="F44">
        <v>183673100</v>
      </c>
      <c r="G44">
        <v>125.323463</v>
      </c>
      <c r="H44">
        <f t="shared" si="0"/>
        <v>4.0581110130369247E-2</v>
      </c>
    </row>
    <row r="45" spans="1:8" x14ac:dyDescent="0.2">
      <c r="A45" s="1">
        <v>41030</v>
      </c>
      <c r="B45">
        <v>139.78999300000001</v>
      </c>
      <c r="C45">
        <v>141.66000399999999</v>
      </c>
      <c r="D45">
        <v>129.550003</v>
      </c>
      <c r="E45">
        <v>131.470001</v>
      </c>
      <c r="F45">
        <v>190924600</v>
      </c>
      <c r="G45">
        <v>120.436035</v>
      </c>
      <c r="H45">
        <f t="shared" si="0"/>
        <v>-6.0055759165682954E-2</v>
      </c>
    </row>
    <row r="46" spans="1:8" x14ac:dyDescent="0.2">
      <c r="A46" s="1">
        <v>41000</v>
      </c>
      <c r="B46">
        <v>140.63999899999999</v>
      </c>
      <c r="C46">
        <v>142.21000699999999</v>
      </c>
      <c r="D46">
        <v>135.759995</v>
      </c>
      <c r="E46">
        <v>139.86999499999999</v>
      </c>
      <c r="F46">
        <v>157536800</v>
      </c>
      <c r="G46">
        <v>128.13104200000001</v>
      </c>
      <c r="H46">
        <f t="shared" si="0"/>
        <v>-6.6756004408392577E-3</v>
      </c>
    </row>
    <row r="47" spans="1:8" x14ac:dyDescent="0.2">
      <c r="A47" s="1">
        <v>40969</v>
      </c>
      <c r="B47">
        <v>137.30999800000001</v>
      </c>
      <c r="C47">
        <v>141.83000200000001</v>
      </c>
      <c r="D47">
        <v>134.36000100000001</v>
      </c>
      <c r="E47">
        <v>140.80999800000001</v>
      </c>
      <c r="F47">
        <v>145136500</v>
      </c>
      <c r="G47">
        <v>128.992142</v>
      </c>
      <c r="H47">
        <f t="shared" si="0"/>
        <v>3.2163741356432407E-2</v>
      </c>
    </row>
    <row r="48" spans="1:8" x14ac:dyDescent="0.2">
      <c r="A48" s="1">
        <v>40940</v>
      </c>
      <c r="B48">
        <v>132.28999300000001</v>
      </c>
      <c r="C48">
        <v>138.19000199999999</v>
      </c>
      <c r="D48">
        <v>132.13000500000001</v>
      </c>
      <c r="E48">
        <v>137.020004</v>
      </c>
      <c r="F48">
        <v>154025800</v>
      </c>
      <c r="G48">
        <v>124.97255699999999</v>
      </c>
      <c r="H48">
        <f t="shared" si="0"/>
        <v>4.3405359280145994E-2</v>
      </c>
    </row>
    <row r="49" spans="1:8" x14ac:dyDescent="0.2">
      <c r="A49" s="1">
        <v>40909</v>
      </c>
      <c r="B49">
        <v>127.760002</v>
      </c>
      <c r="C49">
        <v>133.39999399999999</v>
      </c>
      <c r="D49">
        <v>126.43</v>
      </c>
      <c r="E49">
        <v>131.320007</v>
      </c>
      <c r="F49">
        <v>152051600</v>
      </c>
      <c r="G49">
        <v>119.773735</v>
      </c>
      <c r="H49">
        <f t="shared" si="0"/>
        <v>4.637459762311158E-2</v>
      </c>
    </row>
    <row r="50" spans="1:8" x14ac:dyDescent="0.2">
      <c r="A50" s="1">
        <v>40878</v>
      </c>
      <c r="B50">
        <v>124.849998</v>
      </c>
      <c r="C50">
        <v>127.260002</v>
      </c>
      <c r="D50">
        <v>120.029999</v>
      </c>
      <c r="E50">
        <v>125.5</v>
      </c>
      <c r="F50">
        <v>187820700</v>
      </c>
      <c r="G50">
        <v>114.465446</v>
      </c>
      <c r="H50">
        <f t="shared" si="0"/>
        <v>1.0448418779957835E-2</v>
      </c>
    </row>
    <row r="51" spans="1:8" x14ac:dyDescent="0.2">
      <c r="A51" s="1">
        <v>40848</v>
      </c>
      <c r="B51">
        <v>122.029999</v>
      </c>
      <c r="C51">
        <v>128.020004</v>
      </c>
      <c r="D51">
        <v>116.199997</v>
      </c>
      <c r="E51">
        <v>124.989998</v>
      </c>
      <c r="F51">
        <v>254191600</v>
      </c>
      <c r="G51">
        <v>113.28183</v>
      </c>
      <c r="H51">
        <f t="shared" si="0"/>
        <v>-4.0638076726359218E-3</v>
      </c>
    </row>
    <row r="52" spans="1:8" x14ac:dyDescent="0.2">
      <c r="A52" s="1">
        <v>40817</v>
      </c>
      <c r="B52">
        <v>112.489998</v>
      </c>
      <c r="C52">
        <v>129.41999799999999</v>
      </c>
      <c r="D52">
        <v>107.43</v>
      </c>
      <c r="E52">
        <v>125.5</v>
      </c>
      <c r="F52">
        <v>283297500</v>
      </c>
      <c r="G52">
        <v>113.74406399999999</v>
      </c>
      <c r="H52">
        <f t="shared" si="0"/>
        <v>0.10914711779394359</v>
      </c>
    </row>
    <row r="53" spans="1:8" x14ac:dyDescent="0.2">
      <c r="A53" s="1">
        <v>40787</v>
      </c>
      <c r="B53">
        <v>122.290001</v>
      </c>
      <c r="C53">
        <v>123.400002</v>
      </c>
      <c r="D53">
        <v>111.300003</v>
      </c>
      <c r="E53">
        <v>113.150002</v>
      </c>
      <c r="F53">
        <v>308413100</v>
      </c>
      <c r="G53">
        <v>102.550926</v>
      </c>
      <c r="H53">
        <f t="shared" si="0"/>
        <v>-6.9420731750475362E-2</v>
      </c>
    </row>
    <row r="54" spans="1:8" x14ac:dyDescent="0.2">
      <c r="A54" s="1">
        <v>40756</v>
      </c>
      <c r="B54">
        <v>130.83999600000001</v>
      </c>
      <c r="C54">
        <v>130.96000699999999</v>
      </c>
      <c r="D54">
        <v>110.269997</v>
      </c>
      <c r="E54">
        <v>122.220001</v>
      </c>
      <c r="F54">
        <v>406620800</v>
      </c>
      <c r="G54">
        <v>110.201172</v>
      </c>
      <c r="H54">
        <f t="shared" si="0"/>
        <v>-5.4975649502668644E-2</v>
      </c>
    </row>
    <row r="55" spans="1:8" x14ac:dyDescent="0.2">
      <c r="A55" s="1">
        <v>40725</v>
      </c>
      <c r="B55">
        <v>132.08999600000001</v>
      </c>
      <c r="C55">
        <v>135.699997</v>
      </c>
      <c r="D55">
        <v>127.970001</v>
      </c>
      <c r="E55">
        <v>129.33000200000001</v>
      </c>
      <c r="F55">
        <v>207390300</v>
      </c>
      <c r="G55">
        <v>116.611992</v>
      </c>
      <c r="H55">
        <f t="shared" si="0"/>
        <v>-2.000452499571026E-2</v>
      </c>
    </row>
    <row r="56" spans="1:8" x14ac:dyDescent="0.2">
      <c r="A56" s="1">
        <v>40695</v>
      </c>
      <c r="B56">
        <v>134.509995</v>
      </c>
      <c r="C56">
        <v>134.91999799999999</v>
      </c>
      <c r="D56">
        <v>126.19000200000001</v>
      </c>
      <c r="E56">
        <v>131.970001</v>
      </c>
      <c r="F56">
        <v>224261600</v>
      </c>
      <c r="G56">
        <v>118.992378</v>
      </c>
      <c r="H56">
        <f t="shared" si="0"/>
        <v>-1.6869753213131222E-2</v>
      </c>
    </row>
    <row r="57" spans="1:8" x14ac:dyDescent="0.2">
      <c r="A57" s="1">
        <v>40664</v>
      </c>
      <c r="B57">
        <v>137.070007</v>
      </c>
      <c r="C57">
        <v>137.179993</v>
      </c>
      <c r="D57">
        <v>131.38000500000001</v>
      </c>
      <c r="E57">
        <v>134.89999399999999</v>
      </c>
      <c r="F57">
        <v>166778000</v>
      </c>
      <c r="G57">
        <v>121.034195</v>
      </c>
      <c r="H57">
        <f t="shared" si="0"/>
        <v>-1.1214512211151106E-2</v>
      </c>
    </row>
    <row r="58" spans="1:8" x14ac:dyDescent="0.2">
      <c r="A58" s="1">
        <v>40634</v>
      </c>
      <c r="B58">
        <v>133.41000399999999</v>
      </c>
      <c r="C58">
        <v>136.570007</v>
      </c>
      <c r="D58">
        <v>129.509995</v>
      </c>
      <c r="E58">
        <v>136.429993</v>
      </c>
      <c r="F58">
        <v>146390600</v>
      </c>
      <c r="G58">
        <v>122.40692900000001</v>
      </c>
      <c r="H58">
        <f t="shared" si="0"/>
        <v>2.8961413374019696E-2</v>
      </c>
    </row>
    <row r="59" spans="1:8" x14ac:dyDescent="0.2">
      <c r="A59" s="1">
        <v>40603</v>
      </c>
      <c r="B59">
        <v>133.570007</v>
      </c>
      <c r="C59">
        <v>133.69000199999999</v>
      </c>
      <c r="D59">
        <v>125.279999</v>
      </c>
      <c r="E59">
        <v>132.58999600000001</v>
      </c>
      <c r="F59">
        <v>213912800</v>
      </c>
      <c r="G59">
        <v>118.96163199999999</v>
      </c>
      <c r="H59">
        <f t="shared" si="0"/>
        <v>1.2013719482673046E-4</v>
      </c>
    </row>
    <row r="60" spans="1:8" x14ac:dyDescent="0.2">
      <c r="A60" s="1">
        <v>40575</v>
      </c>
      <c r="B60">
        <v>129.46000699999999</v>
      </c>
      <c r="C60">
        <v>134.69000199999999</v>
      </c>
      <c r="D60">
        <v>129.38000500000001</v>
      </c>
      <c r="E60">
        <v>133.14999399999999</v>
      </c>
      <c r="F60">
        <v>155876700</v>
      </c>
      <c r="G60">
        <v>118.94734200000001</v>
      </c>
      <c r="H60">
        <f t="shared" si="0"/>
        <v>3.4737348302549265E-2</v>
      </c>
    </row>
    <row r="61" spans="1:8" x14ac:dyDescent="0.2">
      <c r="A61" s="1">
        <v>40544</v>
      </c>
      <c r="B61">
        <v>126.709999</v>
      </c>
      <c r="C61">
        <v>130.35000600000001</v>
      </c>
      <c r="D61">
        <v>125.699997</v>
      </c>
      <c r="E61">
        <v>128.679993</v>
      </c>
      <c r="F61">
        <v>150478100</v>
      </c>
      <c r="G61">
        <v>114.95414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/>
  </sheetViews>
  <sheetFormatPr defaultRowHeight="12.75" x14ac:dyDescent="0.2"/>
  <cols>
    <col min="1" max="16384" width="24.1640625" style="2" customWidth="1"/>
  </cols>
  <sheetData>
    <row r="1" spans="1:2" x14ac:dyDescent="0.2">
      <c r="A1" s="2" t="s">
        <v>9</v>
      </c>
    </row>
    <row r="2" spans="1:2" x14ac:dyDescent="0.2">
      <c r="A2" s="2" t="s">
        <v>10</v>
      </c>
    </row>
    <row r="3" spans="1:2" x14ac:dyDescent="0.2">
      <c r="A3" s="2" t="s">
        <v>11</v>
      </c>
    </row>
    <row r="4" spans="1:2" x14ac:dyDescent="0.2">
      <c r="A4" s="2" t="s">
        <v>12</v>
      </c>
    </row>
    <row r="5" spans="1:2" x14ac:dyDescent="0.2">
      <c r="A5" s="2" t="s">
        <v>13</v>
      </c>
    </row>
    <row r="6" spans="1:2" x14ac:dyDescent="0.2">
      <c r="A6" s="2" t="s">
        <v>14</v>
      </c>
    </row>
    <row r="8" spans="1:2" x14ac:dyDescent="0.2">
      <c r="A8" s="2" t="s">
        <v>15</v>
      </c>
      <c r="B8" s="2" t="s">
        <v>16</v>
      </c>
    </row>
    <row r="10" spans="1:2" x14ac:dyDescent="0.2">
      <c r="A10" s="2" t="s">
        <v>17</v>
      </c>
    </row>
    <row r="11" spans="1:2" x14ac:dyDescent="0.2">
      <c r="A11" s="2" t="s">
        <v>18</v>
      </c>
      <c r="B11" s="2" t="s">
        <v>15</v>
      </c>
    </row>
    <row r="12" spans="1:2" x14ac:dyDescent="0.2">
      <c r="A12" s="3">
        <v>40544</v>
      </c>
      <c r="B12" s="4">
        <v>4.28</v>
      </c>
    </row>
    <row r="13" spans="1:2" x14ac:dyDescent="0.2">
      <c r="A13" s="3">
        <v>40575</v>
      </c>
      <c r="B13" s="4">
        <v>4.42</v>
      </c>
    </row>
    <row r="14" spans="1:2" x14ac:dyDescent="0.2">
      <c r="A14" s="3">
        <v>40603</v>
      </c>
      <c r="B14" s="4">
        <v>4.2699999999999996</v>
      </c>
    </row>
    <row r="15" spans="1:2" x14ac:dyDescent="0.2">
      <c r="A15" s="3">
        <v>40634</v>
      </c>
      <c r="B15" s="4">
        <v>4.28</v>
      </c>
    </row>
    <row r="16" spans="1:2" x14ac:dyDescent="0.2">
      <c r="A16" s="3">
        <v>40664</v>
      </c>
      <c r="B16" s="4">
        <v>4.01</v>
      </c>
    </row>
    <row r="17" spans="1:2" x14ac:dyDescent="0.2">
      <c r="A17" s="3">
        <v>40695</v>
      </c>
      <c r="B17" s="4">
        <v>3.91</v>
      </c>
    </row>
    <row r="18" spans="1:2" x14ac:dyDescent="0.2">
      <c r="A18" s="3">
        <v>40725</v>
      </c>
      <c r="B18" s="4">
        <v>3.95</v>
      </c>
    </row>
    <row r="19" spans="1:2" x14ac:dyDescent="0.2">
      <c r="A19" s="3">
        <v>40756</v>
      </c>
      <c r="B19" s="4">
        <v>3.24</v>
      </c>
    </row>
    <row r="20" spans="1:2" x14ac:dyDescent="0.2">
      <c r="A20" s="3">
        <v>40787</v>
      </c>
      <c r="B20" s="4">
        <v>2.83</v>
      </c>
    </row>
    <row r="21" spans="1:2" x14ac:dyDescent="0.2">
      <c r="A21" s="3">
        <v>40817</v>
      </c>
      <c r="B21" s="4">
        <v>2.87</v>
      </c>
    </row>
    <row r="22" spans="1:2" x14ac:dyDescent="0.2">
      <c r="A22" s="3">
        <v>40848</v>
      </c>
      <c r="B22" s="4">
        <v>2.72</v>
      </c>
    </row>
    <row r="23" spans="1:2" x14ac:dyDescent="0.2">
      <c r="A23" s="3">
        <v>40878</v>
      </c>
      <c r="B23" s="4">
        <v>2.67</v>
      </c>
    </row>
    <row r="24" spans="1:2" x14ac:dyDescent="0.2">
      <c r="A24" s="3">
        <v>40909</v>
      </c>
      <c r="B24" s="4">
        <v>2.7</v>
      </c>
    </row>
    <row r="25" spans="1:2" x14ac:dyDescent="0.2">
      <c r="A25" s="3">
        <v>40940</v>
      </c>
      <c r="B25" s="4">
        <v>2.75</v>
      </c>
    </row>
    <row r="26" spans="1:2" x14ac:dyDescent="0.2">
      <c r="A26" s="3">
        <v>40969</v>
      </c>
      <c r="B26" s="4">
        <v>2.94</v>
      </c>
    </row>
    <row r="27" spans="1:2" x14ac:dyDescent="0.2">
      <c r="A27" s="3">
        <v>41000</v>
      </c>
      <c r="B27" s="4">
        <v>2.82</v>
      </c>
    </row>
    <row r="28" spans="1:2" x14ac:dyDescent="0.2">
      <c r="A28" s="3">
        <v>41030</v>
      </c>
      <c r="B28" s="4">
        <v>2.5299999999999998</v>
      </c>
    </row>
    <row r="29" spans="1:2" x14ac:dyDescent="0.2">
      <c r="A29" s="3">
        <v>41061</v>
      </c>
      <c r="B29" s="4">
        <v>2.31</v>
      </c>
    </row>
    <row r="30" spans="1:2" x14ac:dyDescent="0.2">
      <c r="A30" s="3">
        <v>41091</v>
      </c>
      <c r="B30" s="4">
        <v>2.2200000000000002</v>
      </c>
    </row>
    <row r="31" spans="1:2" x14ac:dyDescent="0.2">
      <c r="A31" s="3">
        <v>41122</v>
      </c>
      <c r="B31" s="4">
        <v>2.4</v>
      </c>
    </row>
    <row r="32" spans="1:2" x14ac:dyDescent="0.2">
      <c r="A32" s="3">
        <v>41153</v>
      </c>
      <c r="B32" s="4">
        <v>2.4900000000000002</v>
      </c>
    </row>
    <row r="33" spans="1:2" x14ac:dyDescent="0.2">
      <c r="A33" s="3">
        <v>41183</v>
      </c>
      <c r="B33" s="4">
        <v>2.5099999999999998</v>
      </c>
    </row>
    <row r="34" spans="1:2" x14ac:dyDescent="0.2">
      <c r="A34" s="3">
        <v>41214</v>
      </c>
      <c r="B34" s="4">
        <v>2.39</v>
      </c>
    </row>
    <row r="35" spans="1:2" x14ac:dyDescent="0.2">
      <c r="A35" s="3">
        <v>41244</v>
      </c>
      <c r="B35" s="4">
        <v>2.4700000000000002</v>
      </c>
    </row>
    <row r="36" spans="1:2" x14ac:dyDescent="0.2">
      <c r="A36" s="3">
        <v>41275</v>
      </c>
      <c r="B36" s="4">
        <v>2.68</v>
      </c>
    </row>
    <row r="37" spans="1:2" x14ac:dyDescent="0.2">
      <c r="A37" s="3">
        <v>41306</v>
      </c>
      <c r="B37" s="4">
        <v>2.78</v>
      </c>
    </row>
    <row r="38" spans="1:2" x14ac:dyDescent="0.2">
      <c r="A38" s="3">
        <v>41334</v>
      </c>
      <c r="B38" s="4">
        <v>2.78</v>
      </c>
    </row>
    <row r="39" spans="1:2" x14ac:dyDescent="0.2">
      <c r="A39" s="3">
        <v>41365</v>
      </c>
      <c r="B39" s="4">
        <v>2.5499999999999998</v>
      </c>
    </row>
    <row r="40" spans="1:2" x14ac:dyDescent="0.2">
      <c r="A40" s="3">
        <v>41395</v>
      </c>
      <c r="B40" s="4">
        <v>2.73</v>
      </c>
    </row>
    <row r="41" spans="1:2" x14ac:dyDescent="0.2">
      <c r="A41" s="3">
        <v>41426</v>
      </c>
      <c r="B41" s="4">
        <v>3.07</v>
      </c>
    </row>
    <row r="42" spans="1:2" x14ac:dyDescent="0.2">
      <c r="A42" s="3">
        <v>41456</v>
      </c>
      <c r="B42" s="4">
        <v>3.31</v>
      </c>
    </row>
    <row r="43" spans="1:2" x14ac:dyDescent="0.2">
      <c r="A43" s="3">
        <v>41487</v>
      </c>
      <c r="B43" s="4">
        <v>3.49</v>
      </c>
    </row>
    <row r="44" spans="1:2" x14ac:dyDescent="0.2">
      <c r="A44" s="3">
        <v>41518</v>
      </c>
      <c r="B44" s="4">
        <v>3.53</v>
      </c>
    </row>
    <row r="45" spans="1:2" x14ac:dyDescent="0.2">
      <c r="A45" s="3">
        <v>41548</v>
      </c>
      <c r="B45" s="4">
        <v>3.38</v>
      </c>
    </row>
    <row r="46" spans="1:2" x14ac:dyDescent="0.2">
      <c r="A46" s="3">
        <v>41579</v>
      </c>
      <c r="B46" s="4">
        <v>3.5</v>
      </c>
    </row>
    <row r="47" spans="1:2" x14ac:dyDescent="0.2">
      <c r="A47" s="3">
        <v>41609</v>
      </c>
      <c r="B47" s="4">
        <v>3.63</v>
      </c>
    </row>
    <row r="48" spans="1:2" x14ac:dyDescent="0.2">
      <c r="A48" s="3">
        <v>41640</v>
      </c>
      <c r="B48" s="4">
        <v>3.52</v>
      </c>
    </row>
    <row r="49" spans="1:2" x14ac:dyDescent="0.2">
      <c r="A49" s="3">
        <v>41671</v>
      </c>
      <c r="B49" s="4">
        <v>3.38</v>
      </c>
    </row>
    <row r="50" spans="1:2" x14ac:dyDescent="0.2">
      <c r="A50" s="3">
        <v>41699</v>
      </c>
      <c r="B50" s="4">
        <v>3.35</v>
      </c>
    </row>
    <row r="51" spans="1:2" x14ac:dyDescent="0.2">
      <c r="A51" s="3">
        <v>41730</v>
      </c>
      <c r="B51" s="4">
        <v>3.27</v>
      </c>
    </row>
    <row r="52" spans="1:2" x14ac:dyDescent="0.2">
      <c r="A52" s="3">
        <v>41760</v>
      </c>
      <c r="B52" s="4">
        <v>3.12</v>
      </c>
    </row>
    <row r="53" spans="1:2" x14ac:dyDescent="0.2">
      <c r="A53" s="3">
        <v>41791</v>
      </c>
      <c r="B53" s="4">
        <v>3.15</v>
      </c>
    </row>
    <row r="54" spans="1:2" x14ac:dyDescent="0.2">
      <c r="A54" s="3">
        <v>41821</v>
      </c>
      <c r="B54" s="4">
        <v>3.07</v>
      </c>
    </row>
    <row r="55" spans="1:2" x14ac:dyDescent="0.2">
      <c r="A55" s="3">
        <v>41852</v>
      </c>
      <c r="B55" s="4">
        <v>2.94</v>
      </c>
    </row>
    <row r="56" spans="1:2" x14ac:dyDescent="0.2">
      <c r="A56" s="3">
        <v>41883</v>
      </c>
      <c r="B56" s="4">
        <v>3.01</v>
      </c>
    </row>
    <row r="57" spans="1:2" x14ac:dyDescent="0.2">
      <c r="A57" s="3">
        <v>41913</v>
      </c>
      <c r="B57" s="4">
        <v>2.77</v>
      </c>
    </row>
    <row r="58" spans="1:2" x14ac:dyDescent="0.2">
      <c r="A58" s="3">
        <v>41944</v>
      </c>
      <c r="B58" s="4">
        <v>2.76</v>
      </c>
    </row>
    <row r="59" spans="1:2" x14ac:dyDescent="0.2">
      <c r="A59" s="3">
        <v>41974</v>
      </c>
      <c r="B59" s="4">
        <v>2.5499999999999998</v>
      </c>
    </row>
    <row r="60" spans="1:2" x14ac:dyDescent="0.2">
      <c r="A60" s="3">
        <v>42005</v>
      </c>
      <c r="B60" s="4">
        <v>2.2000000000000002</v>
      </c>
    </row>
    <row r="61" spans="1:2" x14ac:dyDescent="0.2">
      <c r="A61" s="3">
        <v>42036</v>
      </c>
      <c r="B61" s="4">
        <v>2.34</v>
      </c>
    </row>
    <row r="62" spans="1:2" x14ac:dyDescent="0.2">
      <c r="A62" s="3">
        <v>42064</v>
      </c>
      <c r="B62" s="4">
        <v>2.41</v>
      </c>
    </row>
    <row r="63" spans="1:2" x14ac:dyDescent="0.2">
      <c r="A63" s="3">
        <v>42095</v>
      </c>
      <c r="B63" s="4">
        <v>2.33</v>
      </c>
    </row>
    <row r="64" spans="1:2" x14ac:dyDescent="0.2">
      <c r="A64" s="3">
        <v>42125</v>
      </c>
      <c r="B64" s="4">
        <v>2.69</v>
      </c>
    </row>
    <row r="65" spans="1:2" x14ac:dyDescent="0.2">
      <c r="A65" s="3">
        <v>42156</v>
      </c>
      <c r="B65" s="4">
        <v>2.85</v>
      </c>
    </row>
    <row r="66" spans="1:2" x14ac:dyDescent="0.2">
      <c r="A66" s="3">
        <v>42186</v>
      </c>
      <c r="B66" s="4">
        <v>2.77</v>
      </c>
    </row>
    <row r="67" spans="1:2" x14ac:dyDescent="0.2">
      <c r="A67" s="3">
        <v>42217</v>
      </c>
      <c r="B67" s="4">
        <v>2.5499999999999998</v>
      </c>
    </row>
    <row r="68" spans="1:2" x14ac:dyDescent="0.2">
      <c r="A68" s="3">
        <v>42248</v>
      </c>
      <c r="B68" s="4">
        <v>2.62</v>
      </c>
    </row>
    <row r="69" spans="1:2" x14ac:dyDescent="0.2">
      <c r="A69" s="3">
        <v>42278</v>
      </c>
      <c r="B69" s="4">
        <v>2.5</v>
      </c>
    </row>
    <row r="70" spans="1:2" x14ac:dyDescent="0.2">
      <c r="A70" s="3">
        <v>42309</v>
      </c>
      <c r="B70" s="4">
        <v>2.69</v>
      </c>
    </row>
    <row r="71" spans="1:2" x14ac:dyDescent="0.2">
      <c r="A71" s="3">
        <v>42339</v>
      </c>
      <c r="B71" s="4">
        <v>2.61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nominal sr</vt:lpstr>
      <vt:lpstr>nominal mr</vt:lpstr>
      <vt:lpstr>nominal data</vt:lpstr>
      <vt:lpstr>real sr</vt:lpstr>
      <vt:lpstr>real mr</vt:lpstr>
      <vt:lpstr>real data</vt:lpstr>
      <vt:lpstr>LULU</vt:lpstr>
      <vt:lpstr>SPY</vt:lpstr>
      <vt:lpstr>rf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Daniel Morgan</cp:lastModifiedBy>
  <dcterms:created xsi:type="dcterms:W3CDTF">2016-07-14T20:44:30Z</dcterms:created>
  <dcterms:modified xsi:type="dcterms:W3CDTF">2016-07-14T21:15:38Z</dcterms:modified>
</cp:coreProperties>
</file>