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ueva carpeta (3)\TESIS\DATA\"/>
    </mc:Choice>
  </mc:AlternateContent>
  <xr:revisionPtr revIDLastSave="0" documentId="13_ncr:1_{A1D1F313-F0E1-4E70-83C9-954B321297CC}" xr6:coauthVersionLast="47" xr6:coauthVersionMax="47" xr10:uidLastSave="{00000000-0000-0000-0000-000000000000}"/>
  <bookViews>
    <workbookView xWindow="2685" yWindow="2685" windowWidth="15375" windowHeight="7785" xr2:uid="{C08A1AE9-34DF-4D4C-BCF4-43A7B1D5DDB9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Toc94979635" localSheetId="0">Hoja1!$A$10</definedName>
    <definedName name="_Toc94979638" localSheetId="0">Hoja1!$A$31</definedName>
    <definedName name="_Toc94979639" localSheetId="0">Hoja1!$A$39</definedName>
    <definedName name="_Toc94979640" localSheetId="0">Hoja1!$A$48</definedName>
    <definedName name="_Toc94979641" localSheetId="0">Hoja1!$A$56</definedName>
    <definedName name="_Toc94979643" localSheetId="0">Hoja1!$A$73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G79" i="1"/>
  <c r="G78" i="1"/>
  <c r="G77" i="1"/>
  <c r="D79" i="1"/>
  <c r="D78" i="1"/>
  <c r="D77" i="1"/>
  <c r="C79" i="1"/>
  <c r="C78" i="1"/>
  <c r="C77" i="1"/>
  <c r="F79" i="1"/>
  <c r="F78" i="1"/>
  <c r="F77" i="1"/>
  <c r="B79" i="1"/>
  <c r="B78" i="1"/>
  <c r="B77" i="1"/>
  <c r="D71" i="1"/>
  <c r="D70" i="1"/>
  <c r="D69" i="1"/>
  <c r="C71" i="1"/>
  <c r="C70" i="1"/>
  <c r="C69" i="1"/>
  <c r="B71" i="1"/>
  <c r="B70" i="1"/>
  <c r="B69" i="1"/>
  <c r="D68" i="1"/>
  <c r="C68" i="1"/>
  <c r="H76" i="1"/>
  <c r="G76" i="1"/>
  <c r="D76" i="1"/>
  <c r="C76" i="1"/>
  <c r="F76" i="1"/>
  <c r="B76" i="1"/>
  <c r="B68" i="1"/>
  <c r="B41" i="1"/>
  <c r="H62" i="1"/>
  <c r="G62" i="1"/>
  <c r="F62" i="1"/>
  <c r="D62" i="1"/>
  <c r="C62" i="1"/>
  <c r="B62" i="1"/>
  <c r="D53" i="1"/>
  <c r="C53" i="1"/>
  <c r="B53" i="1"/>
  <c r="H61" i="1"/>
  <c r="G61" i="1"/>
  <c r="F61" i="1"/>
  <c r="D61" i="1"/>
  <c r="C61" i="1"/>
  <c r="B61" i="1"/>
  <c r="D52" i="1"/>
  <c r="C52" i="1"/>
  <c r="B52" i="1"/>
  <c r="H60" i="1"/>
  <c r="G60" i="1"/>
  <c r="F60" i="1"/>
  <c r="D60" i="1"/>
  <c r="C60" i="1"/>
  <c r="B60" i="1"/>
  <c r="D50" i="1"/>
  <c r="C50" i="1"/>
  <c r="B51" i="1"/>
  <c r="H59" i="1"/>
  <c r="G59" i="1"/>
  <c r="F59" i="1"/>
  <c r="D59" i="1"/>
  <c r="C59" i="1"/>
  <c r="B59" i="1"/>
  <c r="B50" i="1"/>
  <c r="D44" i="1"/>
  <c r="C44" i="1"/>
  <c r="B44" i="1"/>
  <c r="D43" i="1"/>
  <c r="C43" i="1"/>
  <c r="B43" i="1"/>
  <c r="D42" i="1"/>
  <c r="C42" i="1"/>
  <c r="B42" i="1"/>
  <c r="D41" i="1"/>
  <c r="C41" i="1"/>
  <c r="D36" i="1"/>
  <c r="C36" i="1"/>
  <c r="B36" i="1"/>
  <c r="D35" i="1"/>
  <c r="C35" i="1"/>
  <c r="B35" i="1"/>
  <c r="D34" i="1"/>
  <c r="C34" i="1"/>
  <c r="B34" i="1"/>
  <c r="D33" i="1"/>
  <c r="C33" i="1"/>
  <c r="B33" i="1"/>
  <c r="D23" i="1"/>
  <c r="C23" i="1"/>
  <c r="B23" i="1"/>
  <c r="B25" i="1"/>
  <c r="C25" i="1"/>
  <c r="D25" i="1"/>
  <c r="B26" i="1"/>
  <c r="C26" i="1"/>
  <c r="D26" i="1"/>
  <c r="D24" i="1"/>
  <c r="C24" i="1"/>
  <c r="B24" i="1"/>
  <c r="F24" i="1"/>
  <c r="G24" i="1"/>
  <c r="D3" i="1"/>
  <c r="C3" i="1"/>
  <c r="G13" i="1"/>
  <c r="D13" i="1"/>
  <c r="E13" i="1"/>
  <c r="B13" i="1"/>
</calcChain>
</file>

<file path=xl/sharedStrings.xml><?xml version="1.0" encoding="utf-8"?>
<sst xmlns="http://schemas.openxmlformats.org/spreadsheetml/2006/main" count="111" uniqueCount="31">
  <si>
    <t>Departamento, provincia y distrito</t>
  </si>
  <si>
    <t>Total</t>
  </si>
  <si>
    <t>Población</t>
  </si>
  <si>
    <t>Hombres</t>
  </si>
  <si>
    <t>Mujeres</t>
  </si>
  <si>
    <t>1 172 697</t>
  </si>
  <si>
    <t xml:space="preserve"> 219 494</t>
  </si>
  <si>
    <t xml:space="preserve"> 135 288</t>
  </si>
  <si>
    <t>Cuadro 24: Porcentaje de población urbana y rural por sexo, Puno, 2017</t>
  </si>
  <si>
    <t>Urbana</t>
  </si>
  <si>
    <t>Rural</t>
  </si>
  <si>
    <r>
      <t xml:space="preserve">Fuente: </t>
    </r>
    <r>
      <rPr>
        <sz val="12"/>
        <color rgb="FF000000"/>
        <rFont val="Times New Roman"/>
        <family val="1"/>
      </rPr>
      <t>(INEI, 2018b)</t>
    </r>
  </si>
  <si>
    <t>Cuadro 26: Porcentaje de población sin agua potable por área urbana y rural, Puno, 2017</t>
  </si>
  <si>
    <t>Urbano</t>
  </si>
  <si>
    <t>Departamento</t>
  </si>
  <si>
    <t>Provincia</t>
  </si>
  <si>
    <t>Distrito</t>
  </si>
  <si>
    <r>
      <t>Cuadro</t>
    </r>
    <r>
      <rPr>
        <sz val="12"/>
        <color rgb="FF000000"/>
        <rFont val="Times New Roman"/>
        <family val="1"/>
      </rPr>
      <t xml:space="preserve"> 27:  </t>
    </r>
    <r>
      <rPr>
        <i/>
        <sz val="12"/>
        <color rgb="FF000000"/>
        <rFont val="Times New Roman"/>
        <family val="1"/>
      </rPr>
      <t>Porcentaje de población sin desagüe o letrina por área urbana y rural, Puno, 2017</t>
    </r>
  </si>
  <si>
    <r>
      <t xml:space="preserve">Fuente: </t>
    </r>
    <r>
      <rPr>
        <sz val="12"/>
        <color rgb="FF000000"/>
        <rFont val="Times New Roman"/>
        <family val="1"/>
      </rPr>
      <t>(INEI, 2018b)</t>
    </r>
    <r>
      <rPr>
        <i/>
        <sz val="12"/>
        <color rgb="FF000000"/>
        <rFont val="Times New Roman"/>
        <family val="1"/>
      </rPr>
      <t>. Elaboración propia</t>
    </r>
  </si>
  <si>
    <t>Cuadro 28: Porcentaje de población que no dispone de alumbrado eléctrico por red pública por área urbana y rural, Puno, 2017</t>
  </si>
  <si>
    <t>Perú</t>
  </si>
  <si>
    <t>lugar</t>
  </si>
  <si>
    <t>Departamento Puno</t>
  </si>
  <si>
    <t>Provincia Puno</t>
  </si>
  <si>
    <t>Distrito Puno</t>
  </si>
  <si>
    <t>Cuadro 29: Tasa de analfabetismo por sexo, Puno, 2017</t>
  </si>
  <si>
    <r>
      <t xml:space="preserve">Cuadro 30: </t>
    </r>
    <r>
      <rPr>
        <i/>
        <sz val="12"/>
        <color rgb="FF000000"/>
        <rFont val="Times New Roman"/>
        <family val="1"/>
      </rPr>
      <t>Tasa</t>
    </r>
    <r>
      <rPr>
        <i/>
        <sz val="12"/>
        <rFont val="Times New Roman"/>
        <family val="1"/>
      </rPr>
      <t xml:space="preserve"> de analfabetismo por área urbana y rural, Puno, 2017</t>
    </r>
  </si>
  <si>
    <r>
      <t xml:space="preserve">Fuente: </t>
    </r>
    <r>
      <rPr>
        <sz val="12"/>
        <color rgb="FF000000"/>
        <rFont val="Times New Roman"/>
        <family val="1"/>
      </rPr>
      <t>(INEI, 2018b)</t>
    </r>
    <r>
      <rPr>
        <i/>
        <sz val="12"/>
        <color rgb="FF000000"/>
        <rFont val="Times New Roman"/>
        <family val="1"/>
      </rPr>
      <t>.</t>
    </r>
  </si>
  <si>
    <t>Zona</t>
  </si>
  <si>
    <t>Figura 48: Porcentaje de niños de 0 a 12 años por sexo, Puno, 2017</t>
  </si>
  <si>
    <t>Cuadro 27: Porcentaje de niños de 0 a 12 años por área urbana, área rural y por sexo, Puno,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</si>
</sst>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\ ###\ ##0"/>
    <numFmt numFmtId="17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b/>
      <sz val="7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305496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168" fontId="7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2" fontId="0" fillId="0" borderId="0" xfId="0" applyNumberFormat="1"/>
    <xf numFmtId="174" fontId="3" fillId="0" borderId="0" xfId="1" applyNumberFormat="1" applyFont="1" applyBorder="1" applyAlignment="1">
      <alignment horizontal="center" vertical="center"/>
    </xf>
    <xf numFmtId="174" fontId="3" fillId="0" borderId="0" xfId="1" applyNumberFormat="1" applyFont="1" applyAlignment="1">
      <alignment horizontal="center" vertical="center"/>
    </xf>
    <xf numFmtId="174" fontId="3" fillId="0" borderId="6" xfId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74" fontId="2" fillId="0" borderId="0" xfId="1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4" fontId="2" fillId="0" borderId="0" xfId="0" applyNumberFormat="1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174" fontId="3" fillId="0" borderId="6" xfId="0" applyNumberFormat="1" applyFont="1" applyBorder="1" applyAlignment="1">
      <alignment horizontal="center" vertical="center"/>
    </xf>
    <xf numFmtId="174" fontId="3" fillId="0" borderId="2" xfId="0" applyNumberFormat="1" applyFont="1" applyBorder="1" applyAlignment="1">
      <alignment horizontal="center" vertical="center"/>
    </xf>
    <xf numFmtId="174" fontId="4" fillId="2" borderId="0" xfId="0" applyNumberFormat="1" applyFont="1" applyFill="1" applyAlignment="1">
      <alignment horizontal="center" vertical="center"/>
    </xf>
    <xf numFmtId="174" fontId="4" fillId="2" borderId="2" xfId="0" applyNumberFormat="1" applyFont="1" applyFill="1" applyBorder="1" applyAlignment="1">
      <alignment horizontal="center" vertical="center"/>
    </xf>
    <xf numFmtId="174" fontId="3" fillId="0" borderId="0" xfId="1" applyNumberFormat="1" applyFont="1" applyBorder="1" applyAlignment="1">
      <alignment horizontal="center" vertical="center" wrapText="1"/>
    </xf>
    <xf numFmtId="174" fontId="3" fillId="0" borderId="7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0" fillId="0" borderId="7" xfId="0" applyBorder="1"/>
    <xf numFmtId="0" fontId="2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Border="1"/>
    <xf numFmtId="0" fontId="2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174" fontId="3" fillId="0" borderId="8" xfId="1" applyNumberFormat="1" applyFont="1" applyBorder="1" applyAlignment="1">
      <alignment horizontal="left" vertical="center"/>
    </xf>
    <xf numFmtId="174" fontId="3" fillId="0" borderId="0" xfId="1" applyNumberFormat="1" applyFont="1" applyBorder="1" applyAlignment="1">
      <alignment horizontal="left" vertical="center"/>
    </xf>
    <xf numFmtId="174" fontId="3" fillId="0" borderId="7" xfId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3">
    <cellStyle name="Normal" xfId="0" builtinId="0"/>
    <cellStyle name="Porcentaje" xfId="1" builtinId="5"/>
    <cellStyle name="style1537279836365" xfId="2" xr:uid="{A09CBBD9-BA1F-491E-9DAB-F443385644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Hoja1!$C$1:$C$2</c:f>
              <c:strCache>
                <c:ptCount val="2"/>
                <c:pt idx="0">
                  <c:v>Población</c:v>
                </c:pt>
                <c:pt idx="1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Hoja1!$A$3:$B$6</c:f>
              <c:multiLvlStrCache>
                <c:ptCount val="4"/>
                <c:lvl>
                  <c:pt idx="0">
                    <c:v>31237385</c:v>
                  </c:pt>
                  <c:pt idx="1">
                    <c:v>1 172 697</c:v>
                  </c:pt>
                  <c:pt idx="2">
                    <c:v> 219 494</c:v>
                  </c:pt>
                  <c:pt idx="3">
                    <c:v> 135 288</c:v>
                  </c:pt>
                </c:lvl>
                <c:lvl>
                  <c:pt idx="0">
                    <c:v>Perú</c:v>
                  </c:pt>
                  <c:pt idx="1">
                    <c:v>Departamento</c:v>
                  </c:pt>
                  <c:pt idx="2">
                    <c:v>Provincia</c:v>
                  </c:pt>
                  <c:pt idx="3">
                    <c:v>Distrito</c:v>
                  </c:pt>
                </c:lvl>
              </c:multiLvlStrCache>
            </c:multiLvlStrRef>
          </c:cat>
          <c:val>
            <c:numRef>
              <c:f>Hoja1!$C$3:$C$6</c:f>
              <c:numCache>
                <c:formatCode>0.0%</c:formatCode>
                <c:ptCount val="4"/>
                <c:pt idx="0">
                  <c:v>0.46261097079669122</c:v>
                </c:pt>
                <c:pt idx="1">
                  <c:v>0.49320000000000003</c:v>
                </c:pt>
                <c:pt idx="2">
                  <c:v>0.48759999999999998</c:v>
                </c:pt>
                <c:pt idx="3">
                  <c:v>0.4904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C-4FD6-B169-D63AE1087B29}"/>
            </c:ext>
          </c:extLst>
        </c:ser>
        <c:ser>
          <c:idx val="1"/>
          <c:order val="1"/>
          <c:tx>
            <c:strRef>
              <c:f>Hoja1!$D$1:$D$2</c:f>
              <c:strCache>
                <c:ptCount val="2"/>
                <c:pt idx="0">
                  <c:v>Población</c:v>
                </c:pt>
                <c:pt idx="1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Hoja1!$A$3:$B$6</c:f>
              <c:multiLvlStrCache>
                <c:ptCount val="4"/>
                <c:lvl>
                  <c:pt idx="0">
                    <c:v>31237385</c:v>
                  </c:pt>
                  <c:pt idx="1">
                    <c:v>1 172 697</c:v>
                  </c:pt>
                  <c:pt idx="2">
                    <c:v> 219 494</c:v>
                  </c:pt>
                  <c:pt idx="3">
                    <c:v> 135 288</c:v>
                  </c:pt>
                </c:lvl>
                <c:lvl>
                  <c:pt idx="0">
                    <c:v>Perú</c:v>
                  </c:pt>
                  <c:pt idx="1">
                    <c:v>Departamento</c:v>
                  </c:pt>
                  <c:pt idx="2">
                    <c:v>Provincia</c:v>
                  </c:pt>
                  <c:pt idx="3">
                    <c:v>Distrito</c:v>
                  </c:pt>
                </c:lvl>
              </c:multiLvlStrCache>
            </c:multiLvlStrRef>
          </c:cat>
          <c:val>
            <c:numRef>
              <c:f>Hoja1!$D$3:$D$6</c:f>
              <c:numCache>
                <c:formatCode>0.0%</c:formatCode>
                <c:ptCount val="4"/>
                <c:pt idx="0">
                  <c:v>0.4779890186070313</c:v>
                </c:pt>
                <c:pt idx="1">
                  <c:v>0.50680000000000003</c:v>
                </c:pt>
                <c:pt idx="2">
                  <c:v>0.51239999999999997</c:v>
                </c:pt>
                <c:pt idx="3">
                  <c:v>0.50960000000000005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C-4FD6-B169-D63AE1087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777167"/>
        <c:axId val="216777583"/>
      </c:barChart>
      <c:catAx>
        <c:axId val="21677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PE"/>
          </a:p>
        </c:txPr>
        <c:crossAx val="216777583"/>
        <c:crosses val="autoZero"/>
        <c:auto val="1"/>
        <c:lblAlgn val="ctr"/>
        <c:lblOffset val="100"/>
        <c:noMultiLvlLbl val="0"/>
      </c:catAx>
      <c:valAx>
        <c:axId val="216777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167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4020783448569856"/>
          <c:h val="0.6595173796772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Hoja1!$B$22:$D$22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Hoja1!$B$23:$D$23</c:f>
              <c:numCache>
                <c:formatCode>0.0%</c:formatCode>
                <c:ptCount val="3"/>
                <c:pt idx="0">
                  <c:v>0.11814129291197444</c:v>
                </c:pt>
                <c:pt idx="1">
                  <c:v>3.4647612097389993E-2</c:v>
                </c:pt>
                <c:pt idx="2">
                  <c:v>0.38883467675948968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4961-AAE8-C06F1BAD1718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Departamento Puno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Hoja1!$B$22:$D$22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Hoja1!$B$24:$D$24</c:f>
              <c:numCache>
                <c:formatCode>0.0%</c:formatCode>
                <c:ptCount val="3"/>
                <c:pt idx="0">
                  <c:v>0.43649510824447657</c:v>
                </c:pt>
                <c:pt idx="1">
                  <c:v>0.19681223796572325</c:v>
                </c:pt>
                <c:pt idx="2">
                  <c:v>0.62140307957320284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4961-AAE8-C06F1BAD1718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Provincia Puno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Hoja1!$B$22:$D$22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Hoja1!$B$25:$D$25</c:f>
              <c:numCache>
                <c:formatCode>0.0%</c:formatCode>
                <c:ptCount val="3"/>
                <c:pt idx="0">
                  <c:v>0.34690078273746561</c:v>
                </c:pt>
                <c:pt idx="1">
                  <c:v>8.1933557297499071E-2</c:v>
                </c:pt>
                <c:pt idx="2">
                  <c:v>0.64445043264768409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4961-AAE8-C06F1BAD1718}"/>
            </c:ext>
          </c:extLst>
        </c:ser>
        <c:ser>
          <c:idx val="3"/>
          <c:order val="3"/>
          <c:tx>
            <c:strRef>
              <c:f>Hoja1!$A$26</c:f>
              <c:strCache>
                <c:ptCount val="1"/>
                <c:pt idx="0">
                  <c:v>Distrito Puno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Hoja1!$B$22:$D$22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Hoja1!$B$26:$D$26</c:f>
              <c:numCache>
                <c:formatCode>0.0%</c:formatCode>
                <c:ptCount val="3"/>
                <c:pt idx="0">
                  <c:v>0.12618709747844123</c:v>
                </c:pt>
                <c:pt idx="1">
                  <c:v>8.0744980678153236E-2</c:v>
                </c:pt>
                <c:pt idx="2">
                  <c:v>0.82846879209699142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8-4961-AAE8-C06F1BAD1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745279"/>
        <c:axId val="308750271"/>
      </c:barChart>
      <c:catAx>
        <c:axId val="30874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PE"/>
          </a:p>
        </c:txPr>
        <c:crossAx val="308750271"/>
        <c:crosses val="autoZero"/>
        <c:auto val="1"/>
        <c:lblAlgn val="ctr"/>
        <c:lblOffset val="100"/>
        <c:noMultiLvlLbl val="0"/>
      </c:catAx>
      <c:valAx>
        <c:axId val="308750271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3087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99478450211094"/>
          <c:y val="0.76524942380521555"/>
          <c:w val="0.67663371803073591"/>
          <c:h val="6.237266600814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0748862618593416"/>
          <c:w val="0.94448773544531606"/>
          <c:h val="0.78090214877501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Hoja1!$A$33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Hoja1!$B$32:$D$32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Hoja1!$B$33:$D$33</c:f>
              <c:numCache>
                <c:formatCode>0.0%</c:formatCode>
                <c:ptCount val="3"/>
                <c:pt idx="0">
                  <c:v>0.33355907986855265</c:v>
                </c:pt>
                <c:pt idx="1">
                  <c:v>0.18015833751556973</c:v>
                </c:pt>
                <c:pt idx="2">
                  <c:v>0.83089690983515774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37F-92B2-EB14B075CD4A}"/>
            </c:ext>
          </c:extLst>
        </c:ser>
        <c:ser>
          <c:idx val="1"/>
          <c:order val="1"/>
          <c:tx>
            <c:strRef>
              <c:f>Hoja1!$A$34</c:f>
              <c:strCache>
                <c:ptCount val="1"/>
                <c:pt idx="0">
                  <c:v>Departamento Puno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Hoja1!$B$32:$D$32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Hoja1!$B$34:$D$34</c:f>
              <c:numCache>
                <c:formatCode>0.0%</c:formatCode>
                <c:ptCount val="3"/>
                <c:pt idx="0">
                  <c:v>0.6430350349521945</c:v>
                </c:pt>
                <c:pt idx="1">
                  <c:v>0.26116726249153771</c:v>
                </c:pt>
                <c:pt idx="2">
                  <c:v>0.93763429037415758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437F-92B2-EB14B075CD4A}"/>
            </c:ext>
          </c:extLst>
        </c:ser>
        <c:ser>
          <c:idx val="2"/>
          <c:order val="2"/>
          <c:tx>
            <c:strRef>
              <c:f>Hoja1!$A$35</c:f>
              <c:strCache>
                <c:ptCount val="1"/>
                <c:pt idx="0">
                  <c:v>Provincia Puno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Hoja1!$B$32:$D$32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Hoja1!$B$35:$D$35</c:f>
              <c:numCache>
                <c:formatCode>0.0%</c:formatCode>
                <c:ptCount val="3"/>
                <c:pt idx="0">
                  <c:v>0.53199351244623083</c:v>
                </c:pt>
                <c:pt idx="1">
                  <c:v>0.14549672052471604</c:v>
                </c:pt>
                <c:pt idx="2">
                  <c:v>0.96601694661516813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D-437F-92B2-EB14B075CD4A}"/>
            </c:ext>
          </c:extLst>
        </c:ser>
        <c:ser>
          <c:idx val="3"/>
          <c:order val="3"/>
          <c:tx>
            <c:strRef>
              <c:f>Hoja1!$A$36</c:f>
              <c:strCache>
                <c:ptCount val="1"/>
                <c:pt idx="0">
                  <c:v>Distrito Puno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Hoja1!$B$32:$D$32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Hoja1!$B$36:$D$36</c:f>
              <c:numCache>
                <c:formatCode>0.0%</c:formatCode>
                <c:ptCount val="3"/>
                <c:pt idx="0">
                  <c:v>0.17528108285121713</c:v>
                </c:pt>
                <c:pt idx="1">
                  <c:v>0.12243949211145655</c:v>
                </c:pt>
                <c:pt idx="2">
                  <c:v>0.99191737763807808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D-437F-92B2-EB14B075C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441103"/>
        <c:axId val="357444015"/>
      </c:barChart>
      <c:catAx>
        <c:axId val="357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7444015"/>
        <c:crosses val="autoZero"/>
        <c:auto val="1"/>
        <c:lblAlgn val="ctr"/>
        <c:lblOffset val="100"/>
        <c:noMultiLvlLbl val="0"/>
      </c:catAx>
      <c:valAx>
        <c:axId val="3574440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57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Hoja1!$B$40:$D$40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Hoja1!$B$41:$D$41</c:f>
              <c:numCache>
                <c:formatCode>0.0%</c:formatCode>
                <c:ptCount val="3"/>
                <c:pt idx="0">
                  <c:v>0.12314876151138475</c:v>
                </c:pt>
                <c:pt idx="1">
                  <c:v>6.3267875172947449E-2</c:v>
                </c:pt>
                <c:pt idx="2">
                  <c:v>0.31728752258405069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3-4C25-AA14-ED3E115DC32E}"/>
            </c:ext>
          </c:extLst>
        </c:ser>
        <c:ser>
          <c:idx val="1"/>
          <c:order val="1"/>
          <c:tx>
            <c:strRef>
              <c:f>Hoja1!$A$42</c:f>
              <c:strCache>
                <c:ptCount val="1"/>
                <c:pt idx="0">
                  <c:v>Departamento Puno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Hoja1!$B$40:$D$40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Hoja1!$B$42:$D$42</c:f>
              <c:numCache>
                <c:formatCode>0.0%</c:formatCode>
                <c:ptCount val="3"/>
                <c:pt idx="0">
                  <c:v>0.2582402093769639</c:v>
                </c:pt>
                <c:pt idx="1">
                  <c:v>0.10173759160065085</c:v>
                </c:pt>
                <c:pt idx="2">
                  <c:v>0.37897717120906005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3-4C25-AA14-ED3E115DC32E}"/>
            </c:ext>
          </c:extLst>
        </c:ser>
        <c:ser>
          <c:idx val="2"/>
          <c:order val="2"/>
          <c:tx>
            <c:strRef>
              <c:f>Hoja1!$A$43</c:f>
              <c:strCache>
                <c:ptCount val="1"/>
                <c:pt idx="0">
                  <c:v>Provincia Puno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Hoja1!$B$40:$D$40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Hoja1!$B$43:$D$43</c:f>
              <c:numCache>
                <c:formatCode>0.0%</c:formatCode>
                <c:ptCount val="3"/>
                <c:pt idx="0">
                  <c:v>0.22618997249841338</c:v>
                </c:pt>
                <c:pt idx="1">
                  <c:v>9.0172239108409324E-2</c:v>
                </c:pt>
                <c:pt idx="2">
                  <c:v>0.37893350100302403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3-4C25-AA14-ED3E115DC32E}"/>
            </c:ext>
          </c:extLst>
        </c:ser>
        <c:ser>
          <c:idx val="3"/>
          <c:order val="3"/>
          <c:tx>
            <c:strRef>
              <c:f>Hoja1!$A$44</c:f>
              <c:strCache>
                <c:ptCount val="1"/>
                <c:pt idx="0">
                  <c:v>Distrito Puno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Hoja1!$B$40:$D$40</c:f>
              <c:strCache>
                <c:ptCount val="3"/>
                <c:pt idx="0">
                  <c:v>Total</c:v>
                </c:pt>
                <c:pt idx="1">
                  <c:v>Urbano</c:v>
                </c:pt>
                <c:pt idx="2">
                  <c:v>Rural</c:v>
                </c:pt>
              </c:strCache>
            </c:strRef>
          </c:cat>
          <c:val>
            <c:numRef>
              <c:f>Hoja1!$B$44:$D$44</c:f>
              <c:numCache>
                <c:formatCode>0.0%</c:formatCode>
                <c:ptCount val="3"/>
                <c:pt idx="0">
                  <c:v>0.10659316668485973</c:v>
                </c:pt>
                <c:pt idx="1">
                  <c:v>7.7316442455763135E-2</c:v>
                </c:pt>
                <c:pt idx="2">
                  <c:v>0.55904804669959585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3-4C25-AA14-ED3E115DC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179119"/>
        <c:axId val="228179951"/>
      </c:barChart>
      <c:catAx>
        <c:axId val="2281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179951"/>
        <c:crosses val="autoZero"/>
        <c:auto val="1"/>
        <c:lblAlgn val="ctr"/>
        <c:lblOffset val="100"/>
        <c:noMultiLvlLbl val="0"/>
      </c:catAx>
      <c:valAx>
        <c:axId val="22817995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281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Hoja1!$A$50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Hoja1!$B$49:$D$49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Hoja1!$B$50:$D$50</c:f>
              <c:numCache>
                <c:formatCode>0.0%</c:formatCode>
                <c:ptCount val="3"/>
                <c:pt idx="0">
                  <c:v>0.11055036022967102</c:v>
                </c:pt>
                <c:pt idx="1">
                  <c:v>9.5771211808609605E-2</c:v>
                </c:pt>
                <c:pt idx="2">
                  <c:v>0.18174854440231772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A-46D8-B069-76039DBB6976}"/>
            </c:ext>
          </c:extLst>
        </c:ser>
        <c:ser>
          <c:idx val="1"/>
          <c:order val="1"/>
          <c:tx>
            <c:strRef>
              <c:f>Hoja1!$A$51</c:f>
              <c:strCache>
                <c:ptCount val="1"/>
                <c:pt idx="0">
                  <c:v>Departamento Puno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Hoja1!$B$49:$D$49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Hoja1!$B$51:$D$51</c:f>
              <c:numCache>
                <c:formatCode>0.0%</c:formatCode>
                <c:ptCount val="3"/>
                <c:pt idx="0">
                  <c:v>0.13939742967992241</c:v>
                </c:pt>
                <c:pt idx="1">
                  <c:v>9.5799999999999996E-2</c:v>
                </c:pt>
                <c:pt idx="2">
                  <c:v>0.1817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A-46D8-B069-76039DBB6976}"/>
            </c:ext>
          </c:extLst>
        </c:ser>
        <c:ser>
          <c:idx val="2"/>
          <c:order val="2"/>
          <c:tx>
            <c:strRef>
              <c:f>Hoja1!$A$52</c:f>
              <c:strCache>
                <c:ptCount val="1"/>
                <c:pt idx="0">
                  <c:v>Provincia Puno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Hoja1!$B$49:$D$49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Hoja1!$B$52:$D$52</c:f>
              <c:numCache>
                <c:formatCode>0.0%</c:formatCode>
                <c:ptCount val="3"/>
                <c:pt idx="0">
                  <c:v>0.12285151148156064</c:v>
                </c:pt>
                <c:pt idx="1">
                  <c:v>8.4695988136122391E-2</c:v>
                </c:pt>
                <c:pt idx="2">
                  <c:v>0.1590427451669921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A-46D8-B069-76039DBB6976}"/>
            </c:ext>
          </c:extLst>
        </c:ser>
        <c:ser>
          <c:idx val="3"/>
          <c:order val="3"/>
          <c:tx>
            <c:strRef>
              <c:f>Hoja1!$A$53</c:f>
              <c:strCache>
                <c:ptCount val="1"/>
                <c:pt idx="0">
                  <c:v>Distrito Puno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Hoja1!$B$49:$D$49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Hoja1!$B$53:$D$53</c:f>
              <c:numCache>
                <c:formatCode>0.0%</c:formatCode>
                <c:ptCount val="3"/>
                <c:pt idx="0">
                  <c:v>8.3128434780597976E-2</c:v>
                </c:pt>
                <c:pt idx="1">
                  <c:v>6.6090188851612094E-2</c:v>
                </c:pt>
                <c:pt idx="2">
                  <c:v>9.9456603773584909E-2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A-46D8-B069-76039DBB6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46575"/>
        <c:axId val="163445327"/>
      </c:barChart>
      <c:catAx>
        <c:axId val="1634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445327"/>
        <c:crosses val="autoZero"/>
        <c:auto val="1"/>
        <c:lblAlgn val="ctr"/>
        <c:lblOffset val="100"/>
        <c:noMultiLvlLbl val="0"/>
      </c:catAx>
      <c:valAx>
        <c:axId val="1634453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634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Hoja1!$A$68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Hoja1!$B$67:$D$67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Hoja1!$B$68:$D$68</c:f>
              <c:numCache>
                <c:formatCode>0.0%</c:formatCode>
                <c:ptCount val="3"/>
                <c:pt idx="0">
                  <c:v>0.21351588618347278</c:v>
                </c:pt>
                <c:pt idx="1">
                  <c:v>0.22058186986328812</c:v>
                </c:pt>
                <c:pt idx="2">
                  <c:v>0.20667723206694311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9-4782-9176-A7B3F7DF2C8E}"/>
            </c:ext>
          </c:extLst>
        </c:ser>
        <c:ser>
          <c:idx val="1"/>
          <c:order val="1"/>
          <c:tx>
            <c:strRef>
              <c:f>Hoja1!$A$69</c:f>
              <c:strCache>
                <c:ptCount val="1"/>
                <c:pt idx="0">
                  <c:v>Departamento Puno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Hoja1!$B$67:$D$67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Hoja1!$B$69:$D$69</c:f>
              <c:numCache>
                <c:formatCode>0.0%</c:formatCode>
                <c:ptCount val="3"/>
                <c:pt idx="0">
                  <c:v>0.19914095456882724</c:v>
                </c:pt>
                <c:pt idx="1">
                  <c:v>0.20578751450163646</c:v>
                </c:pt>
                <c:pt idx="2">
                  <c:v>0.19267256029640897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9-4782-9176-A7B3F7DF2C8E}"/>
            </c:ext>
          </c:extLst>
        </c:ser>
        <c:ser>
          <c:idx val="2"/>
          <c:order val="2"/>
          <c:tx>
            <c:strRef>
              <c:f>Hoja1!$A$70</c:f>
              <c:strCache>
                <c:ptCount val="1"/>
                <c:pt idx="0">
                  <c:v>Provincia Puno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Hoja1!$B$67:$D$67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Hoja1!$B$70:$D$70</c:f>
              <c:numCache>
                <c:formatCode>0.0%</c:formatCode>
                <c:ptCount val="3"/>
                <c:pt idx="0">
                  <c:v>0.19677986642003881</c:v>
                </c:pt>
                <c:pt idx="1">
                  <c:v>0.20640719010426398</c:v>
                </c:pt>
                <c:pt idx="2">
                  <c:v>0.18761671023848903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9-4782-9176-A7B3F7DF2C8E}"/>
            </c:ext>
          </c:extLst>
        </c:ser>
        <c:ser>
          <c:idx val="3"/>
          <c:order val="3"/>
          <c:tx>
            <c:strRef>
              <c:f>Hoja1!$A$71</c:f>
              <c:strCache>
                <c:ptCount val="1"/>
                <c:pt idx="0">
                  <c:v>Distrito Puno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Hoja1!$B$67:$D$67</c:f>
              <c:strCache>
                <c:ptCount val="3"/>
                <c:pt idx="0">
                  <c:v>Total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Hoja1!$B$71:$D$71</c:f>
              <c:numCache>
                <c:formatCode>0.0%</c:formatCode>
                <c:ptCount val="3"/>
                <c:pt idx="0">
                  <c:v>0.19758589084028147</c:v>
                </c:pt>
                <c:pt idx="1">
                  <c:v>0.20762424443406038</c:v>
                </c:pt>
                <c:pt idx="2">
                  <c:v>0.18792695838832726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9-4782-9176-A7B3F7DF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099551"/>
        <c:axId val="359090399"/>
      </c:barChart>
      <c:catAx>
        <c:axId val="3590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090399"/>
        <c:crosses val="autoZero"/>
        <c:auto val="1"/>
        <c:lblAlgn val="ctr"/>
        <c:lblOffset val="100"/>
        <c:noMultiLvlLbl val="0"/>
      </c:catAx>
      <c:valAx>
        <c:axId val="359090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590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857251</xdr:colOff>
      <xdr:row>0</xdr:row>
      <xdr:rowOff>80962</xdr:rowOff>
    </xdr:from>
    <xdr:to>
      <xdr:col>11</xdr:col>
      <xdr:colOff>161926</xdr:colOff>
      <xdr:row>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6E5BB9-C771-47C2-97ED-AAF0AC621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123264</xdr:colOff>
      <xdr:row>11</xdr:row>
      <xdr:rowOff>134472</xdr:rowOff>
    </xdr:from>
    <xdr:to>
      <xdr:col>15</xdr:col>
      <xdr:colOff>100853</xdr:colOff>
      <xdr:row>29</xdr:row>
      <xdr:rowOff>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9DF852-DB43-4C8D-A9CA-51732CEED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134470</xdr:colOff>
      <xdr:row>27</xdr:row>
      <xdr:rowOff>120743</xdr:rowOff>
    </xdr:from>
    <xdr:to>
      <xdr:col>11</xdr:col>
      <xdr:colOff>481853</xdr:colOff>
      <xdr:row>39</xdr:row>
      <xdr:rowOff>257735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19413-6BF3-42D7-9111-32FE38CCE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666749</xdr:colOff>
      <xdr:row>38</xdr:row>
      <xdr:rowOff>34737</xdr:rowOff>
    </xdr:from>
    <xdr:to>
      <xdr:col>9</xdr:col>
      <xdr:colOff>739588</xdr:colOff>
      <xdr:row>44</xdr:row>
      <xdr:rowOff>33617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439133-7569-4E49-AFE1-30B9AFBB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123265</xdr:colOff>
      <xdr:row>10</xdr:row>
      <xdr:rowOff>470646</xdr:rowOff>
    </xdr:from>
    <xdr:to>
      <xdr:col>23</xdr:col>
      <xdr:colOff>609040</xdr:colOff>
      <xdr:row>30</xdr:row>
      <xdr:rowOff>44823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5D9B997-327B-419C-8C45-E2C780904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971" y="2879911"/>
          <a:ext cx="6581775" cy="4381500"/>
        </a:xfrm>
        <a:prstGeom prst="rect">
          <a:avLst/>
        </a:prstGeom>
      </xdr:spPr>
    </xdr:pic>
    <xdr:clientData/>
  </xdr:twoCellAnchor>
  <xdr:twoCellAnchor>
    <xdr:from>
      <xdr:col>4</xdr:col>
      <xdr:colOff>711573</xdr:colOff>
      <xdr:row>45</xdr:row>
      <xdr:rowOff>134471</xdr:rowOff>
    </xdr:from>
    <xdr:to>
      <xdr:col>10</xdr:col>
      <xdr:colOff>89647</xdr:colOff>
      <xdr:row>53</xdr:row>
      <xdr:rowOff>22412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87D6335-B9FE-4C26-BF62-41661309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102891</xdr:colOff>
      <xdr:row>63</xdr:row>
      <xdr:rowOff>17318</xdr:rowOff>
    </xdr:from>
    <xdr:to>
      <xdr:col>8</xdr:col>
      <xdr:colOff>696802</xdr:colOff>
      <xdr:row>71</xdr:row>
      <xdr:rowOff>11103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585785-A8FC-47F3-B69D-E31ACA89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21TOMO_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00TOMO_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00TOMO_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21TOMO_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00TOMO_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a%20carpeta%20(3)/TESIS/censi%2017/21TOMO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11"/>
      <sheetName val="VIV12"/>
      <sheetName val="VIV13"/>
      <sheetName val="VIV14"/>
      <sheetName val="VIV15"/>
      <sheetName val="VIV16"/>
      <sheetName val="VIV17"/>
      <sheetName val="VIV18"/>
      <sheetName val="VIV19"/>
      <sheetName val="VIV20"/>
      <sheetName val="VIV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G5">
            <v>0.2582402093769639</v>
          </cell>
        </row>
        <row r="12">
          <cell r="F12">
            <v>0.43649510824447657</v>
          </cell>
        </row>
        <row r="16">
          <cell r="G16">
            <v>0.10173759160065085</v>
          </cell>
        </row>
        <row r="23">
          <cell r="F23">
            <v>0.19681223796572325</v>
          </cell>
        </row>
        <row r="27">
          <cell r="G27">
            <v>0.37897717120906005</v>
          </cell>
        </row>
        <row r="34">
          <cell r="F34">
            <v>0.62140307957320284</v>
          </cell>
        </row>
        <row r="38">
          <cell r="G38">
            <v>0.22618997249841338</v>
          </cell>
        </row>
        <row r="45">
          <cell r="F45">
            <v>0.34690078273746561</v>
          </cell>
        </row>
        <row r="49">
          <cell r="G49">
            <v>9.0172239108409324E-2</v>
          </cell>
        </row>
        <row r="56">
          <cell r="F56">
            <v>8.1933557297499071E-2</v>
          </cell>
        </row>
        <row r="60">
          <cell r="G60">
            <v>0.37893350100302403</v>
          </cell>
        </row>
        <row r="67">
          <cell r="F67">
            <v>0.64445043264768409</v>
          </cell>
        </row>
        <row r="71">
          <cell r="G71">
            <v>0.10659316668485973</v>
          </cell>
        </row>
        <row r="78">
          <cell r="F78">
            <v>0.12618709747844123</v>
          </cell>
        </row>
        <row r="82">
          <cell r="G82">
            <v>7.7316442455763135E-2</v>
          </cell>
        </row>
        <row r="89">
          <cell r="F89">
            <v>8.0744980678153236E-2</v>
          </cell>
        </row>
        <row r="93">
          <cell r="G93">
            <v>0.55904804669959585</v>
          </cell>
        </row>
        <row r="100">
          <cell r="F100">
            <v>0.82846879209699142</v>
          </cell>
        </row>
      </sheetData>
      <sheetData sheetId="9">
        <row r="12">
          <cell r="F12">
            <v>0.6430350349521945</v>
          </cell>
        </row>
        <row r="23">
          <cell r="F23">
            <v>0.26116726249153771</v>
          </cell>
        </row>
        <row r="34">
          <cell r="F34">
            <v>0.93763429037415758</v>
          </cell>
        </row>
        <row r="45">
          <cell r="F45">
            <v>0.53199351244623083</v>
          </cell>
        </row>
        <row r="56">
          <cell r="F56">
            <v>0.14549672052471604</v>
          </cell>
        </row>
        <row r="68">
          <cell r="F68">
            <v>0.96601694661516813</v>
          </cell>
        </row>
        <row r="79">
          <cell r="F79">
            <v>0.17528108285121713</v>
          </cell>
        </row>
        <row r="90">
          <cell r="F90">
            <v>0.12243949211145655</v>
          </cell>
        </row>
        <row r="101">
          <cell r="F101">
            <v>0.99191737763807808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13"/>
      <sheetName val="VIV14"/>
      <sheetName val="VIV15"/>
      <sheetName val="VIV16"/>
      <sheetName val="VIV17"/>
      <sheetName val="VIV18"/>
      <sheetName val="VIV19"/>
      <sheetName val="VIV20"/>
      <sheetName val="VIV21"/>
      <sheetName val="VIV22"/>
      <sheetName val="HOG1"/>
      <sheetName val="HOG2"/>
      <sheetName val="HOG3"/>
      <sheetName val="HOG4"/>
      <sheetName val="HO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G5">
            <v>0.12314876151138475</v>
          </cell>
        </row>
        <row r="12">
          <cell r="E12">
            <v>0.11814129291197444</v>
          </cell>
        </row>
        <row r="16">
          <cell r="G16">
            <v>6.3267875172947449E-2</v>
          </cell>
        </row>
        <row r="23">
          <cell r="E23">
            <v>3.4647612097389993E-2</v>
          </cell>
        </row>
        <row r="27">
          <cell r="G27">
            <v>0.31728752258405069</v>
          </cell>
        </row>
        <row r="34">
          <cell r="E34">
            <v>0.38883467675948968</v>
          </cell>
        </row>
      </sheetData>
      <sheetData sheetId="7">
        <row r="12">
          <cell r="F12">
            <v>0.33355907986855265</v>
          </cell>
        </row>
        <row r="23">
          <cell r="F23">
            <v>0.18015833751556973</v>
          </cell>
        </row>
        <row r="34">
          <cell r="F34">
            <v>0.83089690983515774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4"/>
      <sheetName val="EDUC5"/>
      <sheetName val="EDUC6"/>
      <sheetName val="EDUC7"/>
      <sheetName val="EDUC8"/>
      <sheetName val="EDUC9"/>
      <sheetName val="EDUC10"/>
      <sheetName val="EDUC11"/>
      <sheetName val="EDUC12"/>
      <sheetName val="EDUC13"/>
      <sheetName val="PET1"/>
      <sheetName val="PET2"/>
      <sheetName val="PET3"/>
      <sheetName val="PET4"/>
      <sheetName val="PET5"/>
      <sheetName val="PET6"/>
      <sheetName val="PET7"/>
      <sheetName val="PET8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L8">
            <v>0.11055036022967102</v>
          </cell>
        </row>
        <row r="23">
          <cell r="L23">
            <v>8.6372681246772998E-2</v>
          </cell>
        </row>
        <row r="28">
          <cell r="L28">
            <v>7.6492797731747234E-2</v>
          </cell>
        </row>
        <row r="33">
          <cell r="L33">
            <v>9.5752049627564229E-2</v>
          </cell>
        </row>
        <row r="38">
          <cell r="L38">
            <v>0.20422706811795854</v>
          </cell>
        </row>
        <row r="43">
          <cell r="L43">
            <v>0.14741111909754934</v>
          </cell>
        </row>
        <row r="48">
          <cell r="L48">
            <v>0.26247166594194121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2"/>
      <sheetName val="EDUC3"/>
      <sheetName val="EDUC4"/>
      <sheetName val="EDUC5"/>
      <sheetName val="EDUC6"/>
      <sheetName val="EDUC7"/>
      <sheetName val="EDUC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L8">
            <v>0.13939742967992241</v>
          </cell>
        </row>
        <row r="13">
          <cell r="L13">
            <v>9.5771211808609605E-2</v>
          </cell>
        </row>
        <row r="18">
          <cell r="L18">
            <v>0.18174854440231772</v>
          </cell>
        </row>
        <row r="23">
          <cell r="L23">
            <v>9.9894382302798457E-2</v>
          </cell>
        </row>
        <row r="28">
          <cell r="L28">
            <v>7.8882141319200738E-2</v>
          </cell>
        </row>
        <row r="33">
          <cell r="L33">
            <v>0.12012575741746762</v>
          </cell>
        </row>
        <row r="38">
          <cell r="L38">
            <v>0.18502679139217257</v>
          </cell>
        </row>
        <row r="43">
          <cell r="L43">
            <v>0.11510528869480835</v>
          </cell>
        </row>
        <row r="48">
          <cell r="L48">
            <v>0.2535510769254179</v>
          </cell>
        </row>
        <row r="53">
          <cell r="L53">
            <v>0.12285151148156064</v>
          </cell>
        </row>
        <row r="58">
          <cell r="L58">
            <v>8.4695988136122391E-2</v>
          </cell>
        </row>
        <row r="63">
          <cell r="L63">
            <v>0.1590427451669921</v>
          </cell>
        </row>
        <row r="68">
          <cell r="L68">
            <v>8.2246695043127718E-2</v>
          </cell>
        </row>
        <row r="73">
          <cell r="L73">
            <v>6.5639497373191191E-2</v>
          </cell>
        </row>
        <row r="78">
          <cell r="L78">
            <v>9.8119246524056319E-2</v>
          </cell>
        </row>
        <row r="83">
          <cell r="L83">
            <v>0.19278307863367208</v>
          </cell>
        </row>
        <row r="88">
          <cell r="L88">
            <v>0.11786726562917803</v>
          </cell>
        </row>
        <row r="93">
          <cell r="L93">
            <v>0.26291679182937822</v>
          </cell>
        </row>
        <row r="98">
          <cell r="L98">
            <v>8.3128434780597976E-2</v>
          </cell>
        </row>
        <row r="103">
          <cell r="L103">
            <v>6.6090188851612094E-2</v>
          </cell>
        </row>
        <row r="108">
          <cell r="L108">
            <v>9.9456603773584909E-2</v>
          </cell>
        </row>
        <row r="113">
          <cell r="L113">
            <v>7.8533485259424496E-2</v>
          </cell>
        </row>
        <row r="118">
          <cell r="L118">
            <v>6.377919181317239E-2</v>
          </cell>
        </row>
        <row r="123">
          <cell r="L123">
            <v>9.2668824435156963E-2</v>
          </cell>
        </row>
        <row r="128">
          <cell r="L128">
            <v>0.1950361539964823</v>
          </cell>
        </row>
        <row r="133">
          <cell r="L133">
            <v>0.12216474333465976</v>
          </cell>
        </row>
        <row r="138">
          <cell r="L138">
            <v>0.26536098310291861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1"/>
      <sheetName val="POB2"/>
      <sheetName val="POB3"/>
      <sheetName val="POB4"/>
      <sheetName val="POB5"/>
      <sheetName val="POB6"/>
      <sheetName val="POB7"/>
      <sheetName val="POB8"/>
      <sheetName val="POB9"/>
      <sheetName val="POB10"/>
      <sheetName val="SALUD1"/>
      <sheetName val="SALUD2"/>
      <sheetName val="SALUD3"/>
      <sheetName val="SALUD4"/>
      <sheetName val="SALUD5"/>
      <sheetName val="SALUD6"/>
      <sheetName val="EDUC1"/>
      <sheetName val="EDUC2"/>
      <sheetName val="EDUC3"/>
    </sheetNames>
    <sheetDataSet>
      <sheetData sheetId="0">
        <row r="5">
          <cell r="L5">
            <v>0.21351588618347278</v>
          </cell>
          <cell r="M5">
            <v>0.22058186986328812</v>
          </cell>
          <cell r="N5">
            <v>0.20667723206694311</v>
          </cell>
          <cell r="O5">
            <v>0.20327212380393134</v>
          </cell>
          <cell r="P5">
            <v>0.2116721567488635</v>
          </cell>
          <cell r="Q5">
            <v>0.19526407973182078</v>
          </cell>
          <cell r="R5">
            <v>0.25285721181464682</v>
          </cell>
          <cell r="S5">
            <v>0.25356631419747883</v>
          </cell>
          <cell r="T5">
            <v>0.25212999546170478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1"/>
      <sheetName val="POB2"/>
      <sheetName val="POB3"/>
      <sheetName val="POB4"/>
      <sheetName val="POB5"/>
      <sheetName val="POB6"/>
    </sheetNames>
    <sheetDataSet>
      <sheetData sheetId="0">
        <row r="5">
          <cell r="M5">
            <v>0.19914095456882724</v>
          </cell>
          <cell r="N5">
            <v>0.20578751450163646</v>
          </cell>
          <cell r="O5">
            <v>0.19267256029640897</v>
          </cell>
          <cell r="P5">
            <v>0.20972555213050703</v>
          </cell>
          <cell r="Q5">
            <v>0.217446029814715</v>
          </cell>
          <cell r="R5">
            <v>0.20226869616989973</v>
          </cell>
          <cell r="S5">
            <v>0.18682628323269668</v>
          </cell>
          <cell r="T5">
            <v>0.19233547829713707</v>
          </cell>
          <cell r="U5">
            <v>0.18141733665310242</v>
          </cell>
        </row>
        <row r="7">
          <cell r="M7">
            <v>0.19677986642003881</v>
          </cell>
          <cell r="N7">
            <v>0.20640719010426398</v>
          </cell>
          <cell r="O7">
            <v>0.18761671023848903</v>
          </cell>
          <cell r="P7">
            <v>0.199111667818475</v>
          </cell>
          <cell r="Q7">
            <v>0.20866355923480714</v>
          </cell>
          <cell r="R7">
            <v>0.18994964952117682</v>
          </cell>
          <cell r="S7">
            <v>0.19276016976495991</v>
          </cell>
          <cell r="T7">
            <v>0.20247520947036668</v>
          </cell>
          <cell r="U7">
            <v>0.18363614486824689</v>
          </cell>
        </row>
        <row r="9">
          <cell r="M9">
            <v>0.19758589084028147</v>
          </cell>
          <cell r="N9">
            <v>0.20762424443406038</v>
          </cell>
          <cell r="O9">
            <v>0.18792695838832726</v>
          </cell>
          <cell r="P9">
            <v>0.19764935884607687</v>
          </cell>
          <cell r="Q9">
            <v>0.20751695553880933</v>
          </cell>
          <cell r="R9">
            <v>0.18815872920001209</v>
          </cell>
          <cell r="S9">
            <v>0.1960491986582184</v>
          </cell>
          <cell r="T9">
            <v>0.21020793950850661</v>
          </cell>
          <cell r="U9">
            <v>0.18228592429253951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8192-0C33-419E-8870-F0DBE7ED41D0}">
  <dimension ref="A1:J79"/>
  <sheetViews>
    <sheetView tabSelected="1" zoomScale="55" zoomScaleNormal="55" workbookViewId="0">
      <selection activeCell="N7" sqref="N7"/>
    </sheetView>
  </sheetViews>
  <sheetFormatPr baseColWidth="10" defaultRowHeight="15" x14ac:dyDescent="0.25"/>
  <cols>
    <col min="1" max="1" width="20.7109375" customWidth="1"/>
    <col min="2" max="2" width="13" bestFit="1" customWidth="1"/>
    <col min="5" max="5" width="2.7109375" customWidth="1"/>
  </cols>
  <sheetData>
    <row r="1" spans="1:7" ht="46.5" customHeight="1" thickBot="1" x14ac:dyDescent="0.3">
      <c r="A1" s="10" t="s">
        <v>0</v>
      </c>
      <c r="C1" s="8" t="s">
        <v>2</v>
      </c>
      <c r="D1" s="8"/>
    </row>
    <row r="2" spans="1:7" ht="16.5" thickBot="1" x14ac:dyDescent="0.3">
      <c r="A2" s="11"/>
      <c r="B2" s="10" t="s">
        <v>1</v>
      </c>
      <c r="C2" s="1" t="s">
        <v>3</v>
      </c>
      <c r="D2" s="1" t="s">
        <v>4</v>
      </c>
    </row>
    <row r="3" spans="1:7" ht="15.75" x14ac:dyDescent="0.25">
      <c r="A3" s="19" t="s">
        <v>20</v>
      </c>
      <c r="B3">
        <v>31237385</v>
      </c>
      <c r="C3" s="32">
        <f>C7/B3</f>
        <v>0.46261097079669122</v>
      </c>
      <c r="D3" s="32">
        <f>D7/B3</f>
        <v>0.4779890186070313</v>
      </c>
    </row>
    <row r="4" spans="1:7" ht="15.75" x14ac:dyDescent="0.25">
      <c r="A4" s="2" t="s">
        <v>14</v>
      </c>
      <c r="B4" s="3" t="s">
        <v>5</v>
      </c>
      <c r="C4" s="32">
        <v>0.49320000000000003</v>
      </c>
      <c r="D4" s="32">
        <v>0.50680000000000003</v>
      </c>
    </row>
    <row r="5" spans="1:7" ht="15.75" x14ac:dyDescent="0.25">
      <c r="A5" s="2" t="s">
        <v>15</v>
      </c>
      <c r="B5" s="3" t="s">
        <v>6</v>
      </c>
      <c r="C5" s="32">
        <v>0.48759999999999998</v>
      </c>
      <c r="D5" s="32">
        <v>0.51239999999999997</v>
      </c>
    </row>
    <row r="6" spans="1:7" ht="16.5" thickBot="1" x14ac:dyDescent="0.3">
      <c r="A6" s="5" t="s">
        <v>16</v>
      </c>
      <c r="B6" s="6" t="s">
        <v>7</v>
      </c>
      <c r="C6" s="34">
        <v>0.4904</v>
      </c>
      <c r="D6" s="34">
        <v>0.50960000000000005</v>
      </c>
    </row>
    <row r="7" spans="1:7" x14ac:dyDescent="0.25">
      <c r="C7" s="20">
        <v>14450757</v>
      </c>
      <c r="D7" s="20">
        <v>14931127</v>
      </c>
    </row>
    <row r="10" spans="1:7" ht="16.5" thickBot="1" x14ac:dyDescent="0.3">
      <c r="A10" s="12" t="s">
        <v>8</v>
      </c>
    </row>
    <row r="11" spans="1:7" ht="46.5" customHeight="1" thickBot="1" x14ac:dyDescent="0.3">
      <c r="A11" s="8" t="s">
        <v>0</v>
      </c>
      <c r="B11" s="8" t="s">
        <v>1</v>
      </c>
      <c r="C11" s="14" t="s">
        <v>9</v>
      </c>
      <c r="D11" s="14"/>
      <c r="E11" s="15" t="s">
        <v>1</v>
      </c>
      <c r="F11" s="16" t="s">
        <v>10</v>
      </c>
      <c r="G11" s="16"/>
    </row>
    <row r="12" spans="1:7" ht="16.5" thickBot="1" x14ac:dyDescent="0.3">
      <c r="A12" s="9"/>
      <c r="B12" s="9"/>
      <c r="C12" s="1" t="s">
        <v>3</v>
      </c>
      <c r="D12" s="1" t="s">
        <v>4</v>
      </c>
      <c r="E12" s="9"/>
      <c r="F12" s="1" t="s">
        <v>3</v>
      </c>
      <c r="G12" s="1" t="s">
        <v>4</v>
      </c>
    </row>
    <row r="13" spans="1:7" ht="15.75" x14ac:dyDescent="0.25">
      <c r="A13" s="19" t="s">
        <v>20</v>
      </c>
      <c r="B13" s="4">
        <f>C17/B17</f>
        <v>0.7934104225583356</v>
      </c>
      <c r="C13" s="35">
        <v>0.48700585212390191</v>
      </c>
      <c r="D13" s="35">
        <f>1-C13</f>
        <v>0.51299414787609809</v>
      </c>
      <c r="E13" s="32">
        <f>E17/B17</f>
        <v>0.2065895774416644</v>
      </c>
      <c r="F13" s="35">
        <v>0.50620824793013341</v>
      </c>
      <c r="G13" s="35">
        <f>1-F13</f>
        <v>0.49379175206986659</v>
      </c>
    </row>
    <row r="14" spans="1:7" ht="15.75" x14ac:dyDescent="0.25">
      <c r="A14" s="2" t="s">
        <v>22</v>
      </c>
      <c r="B14" s="4">
        <v>0.53779999999999994</v>
      </c>
      <c r="C14" s="35">
        <v>0.49130000000000001</v>
      </c>
      <c r="D14" s="35">
        <v>0.50870000000000004</v>
      </c>
      <c r="E14" s="32">
        <v>0.4622</v>
      </c>
      <c r="F14" s="35">
        <v>0.49540000000000001</v>
      </c>
      <c r="G14" s="35">
        <v>0.50460000000000005</v>
      </c>
    </row>
    <row r="15" spans="1:7" ht="15.75" x14ac:dyDescent="0.25">
      <c r="A15" s="2" t="s">
        <v>23</v>
      </c>
      <c r="B15" s="4">
        <v>0.63290000000000002</v>
      </c>
      <c r="C15" s="35">
        <v>0.48959999999999998</v>
      </c>
      <c r="D15" s="35">
        <v>0.51039999999999996</v>
      </c>
      <c r="E15" s="32">
        <v>0.36709999999999998</v>
      </c>
      <c r="F15" s="35">
        <v>0.48430000000000001</v>
      </c>
      <c r="G15" s="35">
        <v>0.51570000000000005</v>
      </c>
    </row>
    <row r="16" spans="1:7" ht="16.5" thickBot="1" x14ac:dyDescent="0.3">
      <c r="A16" s="5" t="s">
        <v>24</v>
      </c>
      <c r="B16" s="7">
        <v>0.96030000000000004</v>
      </c>
      <c r="C16" s="36">
        <v>0.49030000000000001</v>
      </c>
      <c r="D16" s="36">
        <v>0.50970000000000004</v>
      </c>
      <c r="E16" s="34">
        <v>3.9699999999999999E-2</v>
      </c>
      <c r="F16" s="36">
        <v>0.4929</v>
      </c>
      <c r="G16" s="36">
        <v>0.5071</v>
      </c>
    </row>
    <row r="17" spans="1:10" ht="47.25" x14ac:dyDescent="0.25">
      <c r="A17" s="17" t="s">
        <v>11</v>
      </c>
      <c r="B17">
        <v>29381884</v>
      </c>
      <c r="C17">
        <v>23311893</v>
      </c>
      <c r="E17">
        <v>6069991</v>
      </c>
    </row>
    <row r="21" spans="1:10" ht="16.5" thickBot="1" x14ac:dyDescent="0.3">
      <c r="A21" s="21" t="s">
        <v>12</v>
      </c>
    </row>
    <row r="22" spans="1:10" ht="16.5" thickBot="1" x14ac:dyDescent="0.3">
      <c r="A22" s="18" t="s">
        <v>21</v>
      </c>
      <c r="B22" s="18" t="s">
        <v>1</v>
      </c>
      <c r="C22" s="18" t="s">
        <v>13</v>
      </c>
      <c r="D22" s="18" t="s">
        <v>10</v>
      </c>
    </row>
    <row r="23" spans="1:10" ht="15.75" x14ac:dyDescent="0.25">
      <c r="A23" s="19" t="s">
        <v>20</v>
      </c>
      <c r="B23" s="23">
        <f>[2]VIV19!$E$12</f>
        <v>0.11814129291197444</v>
      </c>
      <c r="C23" s="23">
        <f>[2]VIV19!$E$23</f>
        <v>3.4647612097389993E-2</v>
      </c>
      <c r="D23" s="23">
        <f>[2]VIV19!$E$34</f>
        <v>0.38883467675948968</v>
      </c>
    </row>
    <row r="24" spans="1:10" ht="15.75" x14ac:dyDescent="0.25">
      <c r="A24" s="2" t="s">
        <v>22</v>
      </c>
      <c r="B24" s="24">
        <f>[1]VIV19!$F$12</f>
        <v>0.43649510824447657</v>
      </c>
      <c r="C24" s="24">
        <f>[1]VIV19!$F$23</f>
        <v>0.19681223796572325</v>
      </c>
      <c r="D24" s="24">
        <f>[1]VIV19!$F$34</f>
        <v>0.62140307957320284</v>
      </c>
      <c r="F24" s="22">
        <f>18.7+1+1.1</f>
        <v>20.8</v>
      </c>
      <c r="G24">
        <f>4.2+42.2+5.6</f>
        <v>52.000000000000007</v>
      </c>
    </row>
    <row r="25" spans="1:10" ht="15.75" x14ac:dyDescent="0.25">
      <c r="A25" s="2" t="s">
        <v>23</v>
      </c>
      <c r="B25" s="24">
        <f>[1]VIV19!$F$45</f>
        <v>0.34690078273746561</v>
      </c>
      <c r="C25" s="24">
        <f>[1]VIV19!$F$56</f>
        <v>8.1933557297499071E-2</v>
      </c>
      <c r="D25" s="24">
        <f>[1]VIV19!$F$67</f>
        <v>0.64445043264768409</v>
      </c>
    </row>
    <row r="26" spans="1:10" ht="16.5" thickBot="1" x14ac:dyDescent="0.3">
      <c r="A26" s="5" t="s">
        <v>24</v>
      </c>
      <c r="B26" s="25">
        <f>[1]VIV19!$F$78</f>
        <v>0.12618709747844123</v>
      </c>
      <c r="C26" s="25">
        <f>[1]VIV19!$F$89</f>
        <v>8.0744980678153236E-2</v>
      </c>
      <c r="D26" s="25">
        <f>[1]VIV19!$F$100</f>
        <v>0.82846879209699142</v>
      </c>
      <c r="F26" t="s">
        <v>21</v>
      </c>
      <c r="G26" t="s">
        <v>20</v>
      </c>
      <c r="H26" t="s">
        <v>14</v>
      </c>
      <c r="I26" t="s">
        <v>15</v>
      </c>
      <c r="J26" t="s">
        <v>16</v>
      </c>
    </row>
    <row r="27" spans="1:10" x14ac:dyDescent="0.25">
      <c r="F27" t="s">
        <v>1</v>
      </c>
      <c r="G27">
        <v>0.11814129291197444</v>
      </c>
      <c r="H27">
        <v>0.43649510824447657</v>
      </c>
      <c r="I27">
        <v>0.34690078273746561</v>
      </c>
      <c r="J27">
        <v>0.12618709747844123</v>
      </c>
    </row>
    <row r="28" spans="1:10" x14ac:dyDescent="0.25">
      <c r="F28" t="s">
        <v>13</v>
      </c>
      <c r="G28">
        <v>3.4647612097389993E-2</v>
      </c>
      <c r="H28">
        <v>0.19681223796572325</v>
      </c>
      <c r="I28">
        <v>8.1933557297499071E-2</v>
      </c>
      <c r="J28">
        <v>8.0744980678153236E-2</v>
      </c>
    </row>
    <row r="29" spans="1:10" x14ac:dyDescent="0.25">
      <c r="F29" t="s">
        <v>10</v>
      </c>
      <c r="G29">
        <v>0.38883467675948968</v>
      </c>
      <c r="H29">
        <v>0.62140307957320284</v>
      </c>
      <c r="I29">
        <v>0.64445043264768409</v>
      </c>
      <c r="J29">
        <v>0.82846879209699142</v>
      </c>
    </row>
    <row r="31" spans="1:10" ht="16.5" thickBot="1" x14ac:dyDescent="0.3">
      <c r="A31" s="21" t="s">
        <v>17</v>
      </c>
    </row>
    <row r="32" spans="1:10" ht="63.75" thickBot="1" x14ac:dyDescent="0.3">
      <c r="A32" s="13" t="s">
        <v>0</v>
      </c>
      <c r="B32" s="18" t="s">
        <v>1</v>
      </c>
      <c r="C32" s="18" t="s">
        <v>13</v>
      </c>
      <c r="D32" s="18" t="s">
        <v>10</v>
      </c>
    </row>
    <row r="33" spans="1:4" ht="15.75" x14ac:dyDescent="0.25">
      <c r="A33" s="19" t="s">
        <v>20</v>
      </c>
      <c r="B33" s="31">
        <f>[2]VIV20!$F$12</f>
        <v>0.33355907986855265</v>
      </c>
      <c r="C33" s="31">
        <f>[2]VIV20!$F$23</f>
        <v>0.18015833751556973</v>
      </c>
      <c r="D33" s="31">
        <f>[2]VIV20!$F$34</f>
        <v>0.83089690983515774</v>
      </c>
    </row>
    <row r="34" spans="1:4" ht="15.75" x14ac:dyDescent="0.25">
      <c r="A34" s="2" t="s">
        <v>22</v>
      </c>
      <c r="B34" s="32">
        <f>[1]VIV20!$F$12</f>
        <v>0.6430350349521945</v>
      </c>
      <c r="C34" s="32">
        <f>[1]VIV20!$F$23</f>
        <v>0.26116726249153771</v>
      </c>
      <c r="D34" s="32">
        <f>[1]VIV20!$F$34</f>
        <v>0.93763429037415758</v>
      </c>
    </row>
    <row r="35" spans="1:4" ht="15.75" x14ac:dyDescent="0.25">
      <c r="A35" s="2" t="s">
        <v>23</v>
      </c>
      <c r="B35" s="32">
        <f>[1]VIV20!$F$45</f>
        <v>0.53199351244623083</v>
      </c>
      <c r="C35" s="32">
        <f>[1]VIV20!$F$56</f>
        <v>0.14549672052471604</v>
      </c>
      <c r="D35" s="32">
        <f>[1]VIV20!$F$68</f>
        <v>0.96601694661516813</v>
      </c>
    </row>
    <row r="36" spans="1:4" ht="16.5" thickBot="1" x14ac:dyDescent="0.3">
      <c r="A36" s="5" t="s">
        <v>24</v>
      </c>
      <c r="B36" s="33">
        <f>[1]VIV20!$F$79</f>
        <v>0.17528108285121713</v>
      </c>
      <c r="C36" s="33">
        <f>[1]VIV20!$F$90</f>
        <v>0.12243949211145655</v>
      </c>
      <c r="D36" s="33">
        <f>[1]VIV20!$F$101</f>
        <v>0.99191737763807808</v>
      </c>
    </row>
    <row r="37" spans="1:4" ht="15.75" x14ac:dyDescent="0.25">
      <c r="A37" s="12" t="s">
        <v>18</v>
      </c>
    </row>
    <row r="39" spans="1:4" ht="16.5" thickBot="1" x14ac:dyDescent="0.3">
      <c r="A39" s="21" t="s">
        <v>19</v>
      </c>
    </row>
    <row r="40" spans="1:4" ht="63.75" thickBot="1" x14ac:dyDescent="0.3">
      <c r="A40" s="13" t="s">
        <v>0</v>
      </c>
      <c r="B40" s="18" t="s">
        <v>1</v>
      </c>
      <c r="C40" s="18" t="s">
        <v>13</v>
      </c>
      <c r="D40" s="18" t="s">
        <v>10</v>
      </c>
    </row>
    <row r="41" spans="1:4" ht="15.75" x14ac:dyDescent="0.25">
      <c r="A41" s="19" t="s">
        <v>20</v>
      </c>
      <c r="B41" s="31">
        <f>[2]VIV19!$G$5</f>
        <v>0.12314876151138475</v>
      </c>
      <c r="C41" s="31">
        <f>[2]VIV19!$G$16</f>
        <v>6.3267875172947449E-2</v>
      </c>
      <c r="D41" s="31">
        <f>[2]VIV19!$G$27</f>
        <v>0.31728752258405069</v>
      </c>
    </row>
    <row r="42" spans="1:4" ht="15.75" x14ac:dyDescent="0.25">
      <c r="A42" s="2" t="s">
        <v>22</v>
      </c>
      <c r="B42" s="32">
        <f>[1]VIV19!$G$5</f>
        <v>0.2582402093769639</v>
      </c>
      <c r="C42" s="32">
        <f>[1]VIV19!$G$16</f>
        <v>0.10173759160065085</v>
      </c>
      <c r="D42" s="32">
        <f>[1]VIV19!$G$27</f>
        <v>0.37897717120906005</v>
      </c>
    </row>
    <row r="43" spans="1:4" ht="15.75" x14ac:dyDescent="0.25">
      <c r="A43" s="2" t="s">
        <v>23</v>
      </c>
      <c r="B43" s="32">
        <f>[1]VIV19!$G$38</f>
        <v>0.22618997249841338</v>
      </c>
      <c r="C43" s="32">
        <f>[1]VIV19!$G$49</f>
        <v>9.0172239108409324E-2</v>
      </c>
      <c r="D43" s="32">
        <f>[1]VIV19!$G$60</f>
        <v>0.37893350100302403</v>
      </c>
    </row>
    <row r="44" spans="1:4" ht="16.5" thickBot="1" x14ac:dyDescent="0.3">
      <c r="A44" s="5" t="s">
        <v>24</v>
      </c>
      <c r="B44" s="33">
        <f>[1]VIV19!$G$71</f>
        <v>0.10659316668485973</v>
      </c>
      <c r="C44" s="33">
        <f>[1]VIV19!$G$82</f>
        <v>7.7316442455763135E-2</v>
      </c>
      <c r="D44" s="33">
        <f>[1]VIV19!$G$93</f>
        <v>0.55904804669959585</v>
      </c>
    </row>
    <row r="45" spans="1:4" ht="15.75" x14ac:dyDescent="0.25">
      <c r="A45" s="12" t="s">
        <v>18</v>
      </c>
    </row>
    <row r="48" spans="1:4" ht="16.5" thickBot="1" x14ac:dyDescent="0.3">
      <c r="A48" s="21" t="s">
        <v>25</v>
      </c>
      <c r="B48" s="26"/>
      <c r="C48" s="26"/>
      <c r="D48" s="26"/>
    </row>
    <row r="49" spans="1:8" ht="32.25" thickBot="1" x14ac:dyDescent="0.3">
      <c r="A49" s="27" t="s">
        <v>0</v>
      </c>
      <c r="B49" s="28" t="s">
        <v>1</v>
      </c>
      <c r="C49" s="28" t="s">
        <v>3</v>
      </c>
      <c r="D49" s="28" t="s">
        <v>4</v>
      </c>
    </row>
    <row r="50" spans="1:8" ht="15.75" x14ac:dyDescent="0.25">
      <c r="A50" s="19" t="s">
        <v>20</v>
      </c>
      <c r="B50" s="29">
        <f>[3]EDUC8!$L$8</f>
        <v>0.11055036022967102</v>
      </c>
      <c r="C50" s="29">
        <f>[4]EDUC8!$L$13</f>
        <v>9.5771211808609605E-2</v>
      </c>
      <c r="D50" s="29">
        <f>[4]EDUC8!$L$18</f>
        <v>0.18174854440231772</v>
      </c>
    </row>
    <row r="51" spans="1:8" ht="15.75" x14ac:dyDescent="0.25">
      <c r="A51" s="2" t="s">
        <v>22</v>
      </c>
      <c r="B51" s="29">
        <f>[4]EDUC8!$L$8</f>
        <v>0.13939742967992241</v>
      </c>
      <c r="C51" s="29">
        <v>9.5799999999999996E-2</v>
      </c>
      <c r="D51" s="29">
        <v>0.1817</v>
      </c>
    </row>
    <row r="52" spans="1:8" ht="15.75" x14ac:dyDescent="0.25">
      <c r="A52" s="2" t="s">
        <v>23</v>
      </c>
      <c r="B52" s="29">
        <f>[4]EDUC8!$L$53</f>
        <v>0.12285151148156064</v>
      </c>
      <c r="C52" s="29">
        <f>[4]EDUC8!$L$58</f>
        <v>8.4695988136122391E-2</v>
      </c>
      <c r="D52" s="29">
        <f>[4]EDUC8!$L$63</f>
        <v>0.1590427451669921</v>
      </c>
    </row>
    <row r="53" spans="1:8" ht="16.5" thickBot="1" x14ac:dyDescent="0.3">
      <c r="A53" s="5" t="s">
        <v>24</v>
      </c>
      <c r="B53" s="29">
        <f>[4]EDUC8!$L$98</f>
        <v>8.3128434780597976E-2</v>
      </c>
      <c r="C53" s="29">
        <f>[4]EDUC8!$L$103</f>
        <v>6.6090188851612094E-2</v>
      </c>
      <c r="D53" s="29">
        <f>[4]EDUC8!$L$108</f>
        <v>9.9456603773584909E-2</v>
      </c>
    </row>
    <row r="56" spans="1:8" ht="15.75" x14ac:dyDescent="0.25">
      <c r="A56" s="30" t="s">
        <v>26</v>
      </c>
    </row>
    <row r="57" spans="1:8" ht="20.25" customHeight="1" x14ac:dyDescent="0.25">
      <c r="A57" s="39" t="s">
        <v>28</v>
      </c>
      <c r="B57" s="44" t="s">
        <v>9</v>
      </c>
      <c r="C57" s="44"/>
      <c r="D57" s="44"/>
      <c r="E57" s="48"/>
      <c r="F57" s="44" t="s">
        <v>10</v>
      </c>
      <c r="G57" s="44"/>
      <c r="H57" s="44"/>
    </row>
    <row r="58" spans="1:8" ht="15.75" x14ac:dyDescent="0.25">
      <c r="A58" s="40"/>
      <c r="B58" s="41" t="s">
        <v>1</v>
      </c>
      <c r="C58" s="42" t="s">
        <v>3</v>
      </c>
      <c r="D58" s="42" t="s">
        <v>4</v>
      </c>
      <c r="E58" s="43"/>
      <c r="F58" s="41" t="s">
        <v>1</v>
      </c>
      <c r="G58" s="42" t="s">
        <v>3</v>
      </c>
      <c r="H58" s="42" t="s">
        <v>4</v>
      </c>
    </row>
    <row r="59" spans="1:8" ht="15.75" x14ac:dyDescent="0.25">
      <c r="A59" s="45" t="s">
        <v>20</v>
      </c>
      <c r="B59" s="37">
        <f>[3]EDUC8!$L$23</f>
        <v>8.6372681246772998E-2</v>
      </c>
      <c r="C59" s="37">
        <f>[3]EDUC8!$L$28</f>
        <v>7.6492797731747234E-2</v>
      </c>
      <c r="D59" s="37">
        <f>[3]EDUC8!$L$33</f>
        <v>9.5752049627564229E-2</v>
      </c>
      <c r="F59" s="37">
        <f>[3]EDUC8!$L$38</f>
        <v>0.20422706811795854</v>
      </c>
      <c r="G59" s="37">
        <f>[3]EDUC8!$L$43</f>
        <v>0.14741111909754934</v>
      </c>
      <c r="H59" s="37">
        <f>[3]EDUC8!$L$48</f>
        <v>0.26247166594194121</v>
      </c>
    </row>
    <row r="60" spans="1:8" ht="15.75" x14ac:dyDescent="0.25">
      <c r="A60" s="46" t="s">
        <v>22</v>
      </c>
      <c r="B60" s="37">
        <f>[4]EDUC8!$L$23</f>
        <v>9.9894382302798457E-2</v>
      </c>
      <c r="C60" s="37">
        <f>[4]EDUC8!$L$28</f>
        <v>7.8882141319200738E-2</v>
      </c>
      <c r="D60" s="37">
        <f>[4]EDUC8!$L$33</f>
        <v>0.12012575741746762</v>
      </c>
      <c r="F60" s="37">
        <f>[4]EDUC8!$L$38</f>
        <v>0.18502679139217257</v>
      </c>
      <c r="G60" s="37">
        <f>[4]EDUC8!$L$43</f>
        <v>0.11510528869480835</v>
      </c>
      <c r="H60" s="37">
        <f>[4]EDUC8!$L$48</f>
        <v>0.2535510769254179</v>
      </c>
    </row>
    <row r="61" spans="1:8" ht="15.75" x14ac:dyDescent="0.25">
      <c r="A61" s="46" t="s">
        <v>23</v>
      </c>
      <c r="B61" s="37">
        <f>[4]EDUC8!$L$68</f>
        <v>8.2246695043127718E-2</v>
      </c>
      <c r="C61" s="37">
        <f>[4]EDUC8!$L$73</f>
        <v>6.5639497373191191E-2</v>
      </c>
      <c r="D61" s="37">
        <f>[4]EDUC8!$L$78</f>
        <v>9.8119246524056319E-2</v>
      </c>
      <c r="F61" s="37">
        <f>[4]EDUC8!$L$83</f>
        <v>0.19278307863367208</v>
      </c>
      <c r="G61" s="37">
        <f>[4]EDUC8!$L$88</f>
        <v>0.11786726562917803</v>
      </c>
      <c r="H61" s="37">
        <f>[4]EDUC8!$L$93</f>
        <v>0.26291679182937822</v>
      </c>
    </row>
    <row r="62" spans="1:8" ht="15.75" x14ac:dyDescent="0.25">
      <c r="A62" s="47" t="s">
        <v>24</v>
      </c>
      <c r="B62" s="38">
        <f>[4]EDUC8!$L$113</f>
        <v>7.8533485259424496E-2</v>
      </c>
      <c r="C62" s="38">
        <f>[4]EDUC8!$L$118</f>
        <v>6.377919181317239E-2</v>
      </c>
      <c r="D62" s="38">
        <f>[4]EDUC8!$L$123</f>
        <v>9.2668824435156963E-2</v>
      </c>
      <c r="E62" s="43"/>
      <c r="F62" s="38">
        <f>[4]EDUC8!$L$128</f>
        <v>0.1950361539964823</v>
      </c>
      <c r="G62" s="38">
        <f>[4]EDUC8!$L$133</f>
        <v>0.12216474333465976</v>
      </c>
      <c r="H62" s="38">
        <f>[4]EDUC8!$L$138</f>
        <v>0.26536098310291861</v>
      </c>
    </row>
    <row r="63" spans="1:8" ht="31.5" x14ac:dyDescent="0.25">
      <c r="A63" s="17" t="s">
        <v>27</v>
      </c>
    </row>
    <row r="66" spans="1:8" ht="16.5" thickBot="1" x14ac:dyDescent="0.3">
      <c r="A66" s="54" t="s">
        <v>29</v>
      </c>
    </row>
    <row r="67" spans="1:8" ht="15.75" x14ac:dyDescent="0.25">
      <c r="A67" s="49" t="s">
        <v>28</v>
      </c>
      <c r="B67" s="50" t="s">
        <v>1</v>
      </c>
      <c r="C67" s="50" t="s">
        <v>3</v>
      </c>
      <c r="D67" s="50" t="s">
        <v>4</v>
      </c>
    </row>
    <row r="68" spans="1:8" ht="15.75" x14ac:dyDescent="0.25">
      <c r="A68" s="45" t="s">
        <v>20</v>
      </c>
      <c r="B68" s="51">
        <f>[5]POB1!$L$5</f>
        <v>0.21351588618347278</v>
      </c>
      <c r="C68" s="51">
        <f>[5]POB1!$M$5</f>
        <v>0.22058186986328812</v>
      </c>
      <c r="D68" s="51">
        <f>[5]POB1!$N$5</f>
        <v>0.20667723206694311</v>
      </c>
    </row>
    <row r="69" spans="1:8" ht="15.75" x14ac:dyDescent="0.25">
      <c r="A69" s="46" t="s">
        <v>22</v>
      </c>
      <c r="B69" s="52">
        <f>[6]POB1!$M$5</f>
        <v>0.19914095456882724</v>
      </c>
      <c r="C69" s="52">
        <f>[6]POB1!$N$5</f>
        <v>0.20578751450163646</v>
      </c>
      <c r="D69" s="52">
        <f>[6]POB1!$O$5</f>
        <v>0.19267256029640897</v>
      </c>
    </row>
    <row r="70" spans="1:8" ht="15.75" x14ac:dyDescent="0.25">
      <c r="A70" s="46" t="s">
        <v>23</v>
      </c>
      <c r="B70" s="52">
        <f>[6]POB1!$M$7</f>
        <v>0.19677986642003881</v>
      </c>
      <c r="C70" s="52">
        <f>[6]POB1!$N$7</f>
        <v>0.20640719010426398</v>
      </c>
      <c r="D70" s="52">
        <f>[6]POB1!$O$7</f>
        <v>0.18761671023848903</v>
      </c>
    </row>
    <row r="71" spans="1:8" ht="15.75" x14ac:dyDescent="0.25">
      <c r="A71" s="47" t="s">
        <v>24</v>
      </c>
      <c r="B71" s="53">
        <f>[6]POB1!$M$9</f>
        <v>0.19758589084028147</v>
      </c>
      <c r="C71" s="53">
        <f>[6]POB1!$N$9</f>
        <v>0.20762424443406038</v>
      </c>
      <c r="D71" s="53">
        <f>[6]POB1!$O$9</f>
        <v>0.18792695838832726</v>
      </c>
    </row>
    <row r="73" spans="1:8" ht="15.75" x14ac:dyDescent="0.25">
      <c r="A73" s="21" t="s">
        <v>30</v>
      </c>
    </row>
    <row r="74" spans="1:8" ht="15.75" x14ac:dyDescent="0.25">
      <c r="A74" s="39" t="s">
        <v>28</v>
      </c>
      <c r="B74" s="44" t="s">
        <v>9</v>
      </c>
      <c r="C74" s="44"/>
      <c r="D74" s="44"/>
      <c r="E74" s="48"/>
      <c r="F74" s="44" t="s">
        <v>10</v>
      </c>
      <c r="G74" s="44"/>
      <c r="H74" s="44"/>
    </row>
    <row r="75" spans="1:8" ht="15.75" x14ac:dyDescent="0.25">
      <c r="A75" s="40"/>
      <c r="B75" s="41" t="s">
        <v>1</v>
      </c>
      <c r="C75" s="42" t="s">
        <v>3</v>
      </c>
      <c r="D75" s="42" t="s">
        <v>4</v>
      </c>
      <c r="E75" s="43"/>
      <c r="F75" s="41" t="s">
        <v>1</v>
      </c>
      <c r="G75" s="42" t="s">
        <v>3</v>
      </c>
      <c r="H75" s="42" t="s">
        <v>4</v>
      </c>
    </row>
    <row r="76" spans="1:8" ht="15.75" x14ac:dyDescent="0.25">
      <c r="A76" s="45" t="s">
        <v>20</v>
      </c>
      <c r="B76" s="37">
        <f>[5]POB1!$O$5</f>
        <v>0.20327212380393134</v>
      </c>
      <c r="C76" s="37">
        <f>[5]POB1!$P$5</f>
        <v>0.2116721567488635</v>
      </c>
      <c r="D76" s="37">
        <f>[5]POB1!$Q$5</f>
        <v>0.19526407973182078</v>
      </c>
      <c r="F76" s="37">
        <f>[5]POB1!$R$5</f>
        <v>0.25285721181464682</v>
      </c>
      <c r="G76" s="37">
        <f>[5]POB1!$S$5</f>
        <v>0.25356631419747883</v>
      </c>
      <c r="H76" s="37">
        <f>[5]POB1!$T$5</f>
        <v>0.25212999546170478</v>
      </c>
    </row>
    <row r="77" spans="1:8" ht="15.75" x14ac:dyDescent="0.25">
      <c r="A77" s="46" t="s">
        <v>22</v>
      </c>
      <c r="B77" s="37">
        <f>[6]POB1!$P$5</f>
        <v>0.20972555213050703</v>
      </c>
      <c r="C77" s="37">
        <f>[6]POB1!$Q$5</f>
        <v>0.217446029814715</v>
      </c>
      <c r="D77" s="37">
        <f>[6]POB1!$R$5</f>
        <v>0.20226869616989973</v>
      </c>
      <c r="F77" s="37">
        <f>[6]POB1!$S$5</f>
        <v>0.18682628323269668</v>
      </c>
      <c r="G77" s="37">
        <f>[6]POB1!$T$5</f>
        <v>0.19233547829713707</v>
      </c>
      <c r="H77" s="37">
        <f>[6]POB1!$U$5</f>
        <v>0.18141733665310242</v>
      </c>
    </row>
    <row r="78" spans="1:8" ht="15.75" x14ac:dyDescent="0.25">
      <c r="A78" s="46" t="s">
        <v>23</v>
      </c>
      <c r="B78" s="37">
        <f>[6]POB1!$P$7</f>
        <v>0.199111667818475</v>
      </c>
      <c r="C78" s="37">
        <f>[6]POB1!$Q$7</f>
        <v>0.20866355923480714</v>
      </c>
      <c r="D78" s="37">
        <f>[6]POB1!$R$7</f>
        <v>0.18994964952117682</v>
      </c>
      <c r="F78" s="37">
        <f>[6]POB1!$S$7</f>
        <v>0.19276016976495991</v>
      </c>
      <c r="G78" s="37">
        <f>[6]POB1!$T$7</f>
        <v>0.20247520947036668</v>
      </c>
      <c r="H78" s="37">
        <f>[6]POB1!$U$7</f>
        <v>0.18363614486824689</v>
      </c>
    </row>
    <row r="79" spans="1:8" ht="15.75" x14ac:dyDescent="0.25">
      <c r="A79" s="47" t="s">
        <v>24</v>
      </c>
      <c r="B79" s="38">
        <f>[6]POB1!$P$9</f>
        <v>0.19764935884607687</v>
      </c>
      <c r="C79" s="38">
        <f>[6]POB1!$Q$9</f>
        <v>0.20751695553880933</v>
      </c>
      <c r="D79" s="38">
        <f>[6]POB1!$R$9</f>
        <v>0.18815872920001209</v>
      </c>
      <c r="E79" s="43"/>
      <c r="F79" s="38">
        <f>[6]POB1!$S$9</f>
        <v>0.1960491986582184</v>
      </c>
      <c r="G79" s="38">
        <f>[6]POB1!$T$9</f>
        <v>0.21020793950850661</v>
      </c>
      <c r="H79" s="38">
        <f>[6]POB1!$U$9</f>
        <v>0.18228592429253951</v>
      </c>
    </row>
  </sheetData>
  <mergeCells count="12">
    <mergeCell ref="A74:A75"/>
    <mergeCell ref="B74:D74"/>
    <mergeCell ref="F74:H74"/>
    <mergeCell ref="E11:E12"/>
    <mergeCell ref="F11:G11"/>
    <mergeCell ref="A57:A58"/>
    <mergeCell ref="B57:D57"/>
    <mergeCell ref="F57:H57"/>
    <mergeCell ref="C1:D1"/>
    <mergeCell ref="A11:A12"/>
    <mergeCell ref="B11:B12"/>
    <mergeCell ref="C11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Hoja1!_Toc94979635</vt:lpstr>
      <vt:lpstr>Hoja1!_Toc94979638</vt:lpstr>
      <vt:lpstr>Hoja1!_Toc94979639</vt:lpstr>
      <vt:lpstr>Hoja1!_Toc94979640</vt:lpstr>
      <vt:lpstr>Hoja1!_Toc94979641</vt:lpstr>
      <vt:lpstr>Hoja1!_Toc94979643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Anhtony Charca</dc:creator>
  <cp:lastModifiedBy>Anhtony Charca</cp:lastModifiedBy>
  <dcterms:created xsi:type="dcterms:W3CDTF">2022-04-04T08:39:00Z</dcterms:created>
  <dcterms:modified xsi:type="dcterms:W3CDTF">2022-04-05T17:36:29Z</dcterms:modified>
</cp:coreProperties>
</file>