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1" sheetId="1" state="visible" r:id="rId2"/>
    <sheet name="Arkusz3" sheetId="2" state="visible" r:id="rId3"/>
    <sheet name="OSTATCZN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<sst xmlns="http://schemas.openxmlformats.org/spreadsheetml/2006/main" count="1081" uniqueCount="153">
  <si>
    <t xml:space="preserve">LP.</t>
  </si>
  <si>
    <t xml:space="preserve">IMIĘ</t>
  </si>
  <si>
    <t xml:space="preserve">NAZWISKO</t>
  </si>
  <si>
    <t xml:space="preserve">WIEK</t>
  </si>
  <si>
    <t xml:space="preserve">PŁEĆ</t>
  </si>
  <si>
    <t xml:space="preserve">DZIECI</t>
  </si>
  <si>
    <t xml:space="preserve">0-5</t>
  </si>
  <si>
    <t xml:space="preserve">6-12</t>
  </si>
  <si>
    <t xml:space="preserve">13-18</t>
  </si>
  <si>
    <t xml:space="preserve">LICZBA UBEZPIECZONYCH OS. DOROSŁYCH</t>
  </si>
  <si>
    <t xml:space="preserve">LICZBA UBEZPIECZONYCH </t>
  </si>
  <si>
    <t xml:space="preserve">Sporty ekstremalne</t>
  </si>
  <si>
    <t xml:space="preserve">Onkolog</t>
  </si>
  <si>
    <t xml:space="preserve">Ortopeda</t>
  </si>
  <si>
    <t xml:space="preserve">Poważne zachorowanie dziecka</t>
  </si>
  <si>
    <t xml:space="preserve">Niezdolność do samodzielnego życia lub pracy</t>
  </si>
  <si>
    <t xml:space="preserve">Śmierć wypadek komunikacyjny</t>
  </si>
  <si>
    <t xml:space="preserve">Śmierć NNW</t>
  </si>
  <si>
    <t xml:space="preserve">TYP SKŁADEK</t>
  </si>
  <si>
    <t xml:space="preserve">SKŁADKA dzieci </t>
  </si>
  <si>
    <t xml:space="preserve">SKŁADKA dorośli</t>
  </si>
  <si>
    <t xml:space="preserve">Czas trwania</t>
  </si>
  <si>
    <t xml:space="preserve">Czas trwania składka mies.</t>
  </si>
  <si>
    <t xml:space="preserve">SKŁADKA dorośli zniżka</t>
  </si>
  <si>
    <t xml:space="preserve">Składka </t>
  </si>
  <si>
    <t xml:space="preserve">Dod. 1</t>
  </si>
  <si>
    <t xml:space="preserve">Dod. 2</t>
  </si>
  <si>
    <t xml:space="preserve">Dod. 3</t>
  </si>
  <si>
    <t xml:space="preserve">Dod. 4</t>
  </si>
  <si>
    <t xml:space="preserve">Dod. 5</t>
  </si>
  <si>
    <t xml:space="preserve">Dod. 6</t>
  </si>
  <si>
    <t xml:space="preserve">Dod. 7</t>
  </si>
  <si>
    <t xml:space="preserve">Suma dod.</t>
  </si>
  <si>
    <t xml:space="preserve">Czas trw. Dod 1</t>
  </si>
  <si>
    <t xml:space="preserve">DODATKI 1</t>
  </si>
  <si>
    <t xml:space="preserve">SKŁADKA MIES.</t>
  </si>
  <si>
    <t xml:space="preserve">SKŁADKA KOŃCOWA</t>
  </si>
  <si>
    <t xml:space="preserve">ID PRZEDSTAWICIELA</t>
  </si>
  <si>
    <t xml:space="preserve">Beata</t>
  </si>
  <si>
    <t xml:space="preserve">Fijoł</t>
  </si>
  <si>
    <t xml:space="preserve">K</t>
  </si>
  <si>
    <t xml:space="preserve">Nie</t>
  </si>
  <si>
    <t xml:space="preserve">Tak</t>
  </si>
  <si>
    <t xml:space="preserve">Miesięczna</t>
  </si>
  <si>
    <t xml:space="preserve">1.</t>
  </si>
  <si>
    <t xml:space="preserve">Andrzej</t>
  </si>
  <si>
    <t xml:space="preserve">Bryk</t>
  </si>
  <si>
    <t xml:space="preserve">M</t>
  </si>
  <si>
    <t xml:space="preserve">Roczna</t>
  </si>
  <si>
    <t xml:space="preserve">2.</t>
  </si>
  <si>
    <t xml:space="preserve">Justyna</t>
  </si>
  <si>
    <t xml:space="preserve">Sokół</t>
  </si>
  <si>
    <t xml:space="preserve">Sękala</t>
  </si>
  <si>
    <t xml:space="preserve">Joanna</t>
  </si>
  <si>
    <t xml:space="preserve">Łopuch</t>
  </si>
  <si>
    <t xml:space="preserve">Grażyna</t>
  </si>
  <si>
    <t xml:space="preserve">Dudek</t>
  </si>
  <si>
    <t xml:space="preserve">3.</t>
  </si>
  <si>
    <t xml:space="preserve">Tomasz</t>
  </si>
  <si>
    <t xml:space="preserve">Nowakowski</t>
  </si>
  <si>
    <t xml:space="preserve">Jacek</t>
  </si>
  <si>
    <t xml:space="preserve">Orzechowski</t>
  </si>
  <si>
    <t xml:space="preserve">Dominika</t>
  </si>
  <si>
    <t xml:space="preserve">Piwowarska</t>
  </si>
  <si>
    <t xml:space="preserve">Danuta</t>
  </si>
  <si>
    <t xml:space="preserve">Kęsek</t>
  </si>
  <si>
    <t xml:space="preserve">Paweł</t>
  </si>
  <si>
    <t xml:space="preserve">Chmura</t>
  </si>
  <si>
    <t xml:space="preserve">Natalia</t>
  </si>
  <si>
    <t xml:space="preserve">Morawa</t>
  </si>
  <si>
    <t xml:space="preserve">Tadeusz</t>
  </si>
  <si>
    <t xml:space="preserve">Siwy</t>
  </si>
  <si>
    <t xml:space="preserve">Robert</t>
  </si>
  <si>
    <t xml:space="preserve">Głuszek</t>
  </si>
  <si>
    <t xml:space="preserve">Franciszek</t>
  </si>
  <si>
    <t xml:space="preserve">Tarchoł</t>
  </si>
  <si>
    <t xml:space="preserve">Roman</t>
  </si>
  <si>
    <t xml:space="preserve">Zając</t>
  </si>
  <si>
    <t xml:space="preserve">Dariusz</t>
  </si>
  <si>
    <t xml:space="preserve">Ligas</t>
  </si>
  <si>
    <t xml:space="preserve">Krystian</t>
  </si>
  <si>
    <t xml:space="preserve">Dragan</t>
  </si>
  <si>
    <t xml:space="preserve">Bożena</t>
  </si>
  <si>
    <t xml:space="preserve">Prędka</t>
  </si>
  <si>
    <t xml:space="preserve">Anna</t>
  </si>
  <si>
    <t xml:space="preserve">Wojciechowska</t>
  </si>
  <si>
    <t xml:space="preserve">Mirosław</t>
  </si>
  <si>
    <t xml:space="preserve">Kowalik</t>
  </si>
  <si>
    <t xml:space="preserve">Renata</t>
  </si>
  <si>
    <t xml:space="preserve">Patera</t>
  </si>
  <si>
    <t xml:space="preserve">Monika</t>
  </si>
  <si>
    <t xml:space="preserve">Skrzypczyk</t>
  </si>
  <si>
    <t xml:space="preserve">Ewelina</t>
  </si>
  <si>
    <t xml:space="preserve">Galowska</t>
  </si>
  <si>
    <t xml:space="preserve">Mieczysław</t>
  </si>
  <si>
    <t xml:space="preserve">Wielgus</t>
  </si>
  <si>
    <t xml:space="preserve">Krzysztof</t>
  </si>
  <si>
    <t xml:space="preserve">Kastelik</t>
  </si>
  <si>
    <t xml:space="preserve">Byczek</t>
  </si>
  <si>
    <t xml:space="preserve">Ewa</t>
  </si>
  <si>
    <t xml:space="preserve">Żak</t>
  </si>
  <si>
    <t xml:space="preserve">Łukasz</t>
  </si>
  <si>
    <t xml:space="preserve">Major</t>
  </si>
  <si>
    <t xml:space="preserve">Paulina</t>
  </si>
  <si>
    <t xml:space="preserve">Lisowska</t>
  </si>
  <si>
    <t xml:space="preserve">Urszula</t>
  </si>
  <si>
    <t xml:space="preserve">Chowaniec</t>
  </si>
  <si>
    <t xml:space="preserve">Mariusz</t>
  </si>
  <si>
    <t xml:space="preserve">Meder</t>
  </si>
  <si>
    <t xml:space="preserve">Michał</t>
  </si>
  <si>
    <t xml:space="preserve">Jankowski</t>
  </si>
  <si>
    <t xml:space="preserve">Barbara</t>
  </si>
  <si>
    <t xml:space="preserve">Cieślak</t>
  </si>
  <si>
    <t xml:space="preserve">Artur</t>
  </si>
  <si>
    <t xml:space="preserve">Bandyk</t>
  </si>
  <si>
    <t xml:space="preserve">Julia</t>
  </si>
  <si>
    <t xml:space="preserve">Mikuszewska</t>
  </si>
  <si>
    <t xml:space="preserve">Piotr</t>
  </si>
  <si>
    <t xml:space="preserve">Solich</t>
  </si>
  <si>
    <t xml:space="preserve">Czulak</t>
  </si>
  <si>
    <t xml:space="preserve">Michalik</t>
  </si>
  <si>
    <t xml:space="preserve">Anita</t>
  </si>
  <si>
    <t xml:space="preserve">Mędrzycka</t>
  </si>
  <si>
    <t xml:space="preserve">&lt;- zniżka za osobę w pak rodz.</t>
  </si>
  <si>
    <t xml:space="preserve">&lt;-</t>
  </si>
  <si>
    <t xml:space="preserve">Zniżka za składkę roczną</t>
  </si>
  <si>
    <t xml:space="preserve">&lt;- każdy kolejny rok </t>
  </si>
  <si>
    <t xml:space="preserve">Pakiet rodzinny (os.dorosła)</t>
  </si>
  <si>
    <t xml:space="preserve">Pakiet ogólny</t>
  </si>
  <si>
    <t xml:space="preserve">LOGIN</t>
  </si>
  <si>
    <t xml:space="preserve">HASŁO</t>
  </si>
  <si>
    <t xml:space="preserve">Składka mies.</t>
  </si>
  <si>
    <t xml:space="preserve">Pies</t>
  </si>
  <si>
    <t xml:space="preserve">a123</t>
  </si>
  <si>
    <t xml:space="preserve">qwerty</t>
  </si>
  <si>
    <t xml:space="preserve">Kot</t>
  </si>
  <si>
    <t xml:space="preserve">a234</t>
  </si>
  <si>
    <t xml:space="preserve">asdfgh</t>
  </si>
  <si>
    <t xml:space="preserve">Kaczka</t>
  </si>
  <si>
    <t xml:space="preserve">a345</t>
  </si>
  <si>
    <t xml:space="preserve">zxcvb</t>
  </si>
  <si>
    <t xml:space="preserve">Lata</t>
  </si>
  <si>
    <t xml:space="preserve">Wiek</t>
  </si>
  <si>
    <t xml:space="preserve">Składka miesięczna</t>
  </si>
  <si>
    <t xml:space="preserve">składka mies</t>
  </si>
  <si>
    <t xml:space="preserve">Czas trwania pakietu podst.</t>
  </si>
  <si>
    <t xml:space="preserve">Czas trwania dod. 1</t>
  </si>
  <si>
    <t xml:space="preserve">Czas trwania dod. 2</t>
  </si>
  <si>
    <t xml:space="preserve">Czas trwania dod. 3</t>
  </si>
  <si>
    <t xml:space="preserve">Czas trwania dod. 4</t>
  </si>
  <si>
    <t xml:space="preserve">Czas trwania dod. 5</t>
  </si>
  <si>
    <t xml:space="preserve">Czas trwania dod. 6</t>
  </si>
  <si>
    <t xml:space="preserve">Czas trwania dod. 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</si>
</sst>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\-MMM"/>
    <numFmt numFmtId="167" formatCode="#,##0.00&quot; zł&quot;"/>
  </numFmts>
  <fonts count="5">
    <font>
      <sz val="11"/>
      <color rgb="FF000000"/>
      <name val="Calibri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BDD6EE"/>
      </patternFill>
    </fill>
    <fill>
      <patternFill patternType="solid">
        <fgColor rgb="FFBDD6EE"/>
        <bgColor rgb="FFC5E0B3"/>
      </patternFill>
    </fill>
    <fill>
      <patternFill patternType="solid">
        <fgColor rgb="FF8EAADB"/>
        <bgColor rgb="FF969696"/>
      </patternFill>
    </fill>
    <fill>
      <patternFill patternType="solid">
        <fgColor rgb="FFFFFFFF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D965"/>
      </patternFill>
    </fill>
    <fill>
      <patternFill patternType="solid">
        <fgColor rgb="FFC0504D"/>
        <bgColor rgb="FF993366"/>
      </patternFill>
    </fill>
    <fill>
      <patternFill patternType="solid">
        <fgColor rgb="FFEFD3D3"/>
        <bgColor rgb="FFFEF2CB"/>
      </patternFill>
    </fill>
    <fill>
      <patternFill patternType="solid">
        <fgColor rgb="FFFEF2CB"/>
        <bgColor rgb="FFFFE598"/>
      </patternFill>
    </fill>
    <fill>
      <patternFill patternType="solid">
        <fgColor rgb="FFFFD965"/>
        <bgColor rgb="FFFFE598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>
        <color rgb="FFCF7B79"/>
      </left>
      <right/>
      <top style="medium">
        <color rgb="FFCF7B79"/>
      </top>
      <bottom style="medium">
        <color rgb="FFCF7B79"/>
      </bottom>
      <diagonal/>
    </border>
    <border diagonalUp="false" diagonalDown="false">
      <left/>
      <right style="medium">
        <color rgb="FFCF7B79"/>
      </right>
      <top style="medium">
        <color rgb="FFCF7B79"/>
      </top>
      <bottom style="medium">
        <color rgb="FFCF7B7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8EAADB"/>
      <rgbColor rgb="FFC0504D"/>
      <rgbColor rgb="FFFEF2CB"/>
      <rgbColor rgb="FFCCFFFF"/>
      <rgbColor rgb="FF660066"/>
      <rgbColor rgb="FFCF7B79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FD3D3"/>
      <rgbColor rgb="FFFFD965"/>
      <rgbColor rgb="FF99CCFF"/>
      <rgbColor rgb="FFFF99CC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3"/>
  <sheetViews>
    <sheetView showFormulas="false" showGridLines="true" showRowColHeaders="true" showZeros="true" rightToLeft="false" tabSelected="false" showOutlineSymbols="true" defaultGridColor="true" view="normal" topLeftCell="AL1" colorId="64" zoomScale="100" zoomScaleNormal="100" zoomScalePageLayoutView="100" workbookViewId="0">
      <pane xSplit="0" ySplit="1" topLeftCell="A11" activePane="bottomLeft" state="frozen"/>
      <selection pane="topLeft" activeCell="AL1" activeCellId="0" sqref="AL1"/>
      <selection pane="bottomLeft" activeCell="AX42" activeCellId="0" sqref="AX42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3.43"/>
    <col collapsed="false" customWidth="true" hidden="false" outlineLevel="0" max="3" min="3" style="0" width="14.29"/>
    <col collapsed="false" customWidth="true" hidden="false" outlineLevel="0" max="5" min="4" style="0" width="8.71"/>
    <col collapsed="false" customWidth="true" hidden="false" outlineLevel="0" max="9" min="6" style="0" width="13.29"/>
    <col collapsed="false" customWidth="true" hidden="false" outlineLevel="0" max="10" min="10" style="0" width="23.01"/>
    <col collapsed="false" customWidth="true" hidden="false" outlineLevel="0" max="14" min="11" style="0" width="18.43"/>
    <col collapsed="false" customWidth="true" hidden="false" outlineLevel="0" max="15" min="15" style="0" width="22.29"/>
    <col collapsed="false" customWidth="true" hidden="false" outlineLevel="0" max="16" min="16" style="0" width="31.43"/>
    <col collapsed="false" customWidth="true" hidden="false" outlineLevel="0" max="18" min="17" style="0" width="18.43"/>
    <col collapsed="false" customWidth="true" hidden="false" outlineLevel="0" max="19" min="19" style="0" width="22.14"/>
    <col collapsed="false" customWidth="true" hidden="false" outlineLevel="0" max="20" min="20" style="0" width="13.57"/>
    <col collapsed="false" customWidth="true" hidden="false" outlineLevel="0" max="25" min="21" style="0" width="12.57"/>
    <col collapsed="false" customWidth="true" hidden="false" outlineLevel="0" max="47" min="26" style="0" width="9.71"/>
    <col collapsed="false" customWidth="true" hidden="false" outlineLevel="0" max="49" min="48" style="0" width="22.14"/>
    <col collapsed="false" customWidth="true" hidden="false" outlineLevel="0" max="50" min="50" style="0" width="19.86"/>
    <col collapsed="false" customWidth="true" hidden="false" outlineLevel="0" max="1025" min="51" style="0" width="14.43"/>
  </cols>
  <sheetData>
    <row r="1" customFormat="false" ht="41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n">
        <v>2</v>
      </c>
      <c r="AJ1" s="3" t="n">
        <v>3</v>
      </c>
      <c r="AK1" s="3" t="n">
        <v>4</v>
      </c>
      <c r="AL1" s="3" t="n">
        <v>5</v>
      </c>
      <c r="AM1" s="3" t="n">
        <v>6</v>
      </c>
      <c r="AN1" s="3" t="n">
        <v>7</v>
      </c>
      <c r="AO1" s="5" t="s">
        <v>34</v>
      </c>
      <c r="AP1" s="5" t="n">
        <v>2</v>
      </c>
      <c r="AQ1" s="5" t="n">
        <v>3</v>
      </c>
      <c r="AR1" s="5" t="n">
        <v>4</v>
      </c>
      <c r="AS1" s="5" t="n">
        <v>5</v>
      </c>
      <c r="AT1" s="5" t="n">
        <v>6</v>
      </c>
      <c r="AU1" s="5" t="n">
        <v>7</v>
      </c>
      <c r="AV1" s="3" t="s">
        <v>35</v>
      </c>
      <c r="AW1" s="6" t="s">
        <v>36</v>
      </c>
      <c r="AX1" s="3" t="s">
        <v>37</v>
      </c>
    </row>
    <row r="2" customFormat="false" ht="15" hidden="false" customHeight="false" outlineLevel="0" collapsed="false">
      <c r="A2" s="1" t="n">
        <v>1</v>
      </c>
      <c r="B2" s="1" t="s">
        <v>38</v>
      </c>
      <c r="C2" s="1" t="s">
        <v>39</v>
      </c>
      <c r="D2" s="1" t="n">
        <v>42</v>
      </c>
      <c r="E2" s="1" t="s">
        <v>40</v>
      </c>
      <c r="F2" s="1" t="n">
        <v>3</v>
      </c>
      <c r="G2" s="1" t="n">
        <v>0</v>
      </c>
      <c r="H2" s="1" t="n">
        <v>1</v>
      </c>
      <c r="I2" s="1" t="n">
        <v>2</v>
      </c>
      <c r="J2" s="1" t="n">
        <f aca="false">K2-F2</f>
        <v>2</v>
      </c>
      <c r="K2" s="1" t="n">
        <v>5</v>
      </c>
      <c r="L2" s="1" t="s">
        <v>41</v>
      </c>
      <c r="M2" s="1" t="s">
        <v>42</v>
      </c>
      <c r="N2" s="1" t="s">
        <v>41</v>
      </c>
      <c r="O2" s="1" t="s">
        <v>42</v>
      </c>
      <c r="P2" s="1" t="s">
        <v>41</v>
      </c>
      <c r="Q2" s="1" t="s">
        <v>42</v>
      </c>
      <c r="R2" s="1" t="s">
        <v>41</v>
      </c>
      <c r="S2" s="7" t="s">
        <v>43</v>
      </c>
      <c r="T2" s="7" t="n">
        <f aca="false">G2*Arkusz3!$B$13+H2*Arkusz3!$B$14+I2*Arkusz3!$B$15</f>
        <v>80</v>
      </c>
      <c r="U2" s="7" t="n">
        <f aca="false">IF((J2+F2)=1, Arkusz3!$C$5, Arkusz3!$B$5*J2)</f>
        <v>110</v>
      </c>
      <c r="V2" s="7" t="n">
        <v>10</v>
      </c>
      <c r="W2" s="7" t="n">
        <f aca="false">IF(V2&lt;10,T2+U2,0.2*(V2-10)*(T2+U2)+(T2+U2))</f>
        <v>190</v>
      </c>
      <c r="X2" s="7" t="n">
        <f aca="false">IF(J2&gt;1,(U2/J2)*(J2-1)*10%,0)</f>
        <v>5.5</v>
      </c>
      <c r="Y2" s="8" t="n">
        <f aca="false">W2-X2</f>
        <v>184.5</v>
      </c>
      <c r="Z2" s="7" t="n">
        <f aca="false">IF(L2="TAK",Arkusz3!$B$19*J2,0)</f>
        <v>0</v>
      </c>
      <c r="AA2" s="7" t="n">
        <f aca="false">IF(M2="TAK",Arkusz3!$B$19*J2,0)</f>
        <v>10</v>
      </c>
      <c r="AB2" s="7" t="n">
        <f aca="false">IF(N2="TAK",Arkusz3!$B$19*J2,0)</f>
        <v>0</v>
      </c>
      <c r="AC2" s="7" t="n">
        <f aca="false">IF(O2="TAK",Arkusz3!$B$19*J2,0)</f>
        <v>10</v>
      </c>
      <c r="AD2" s="7" t="n">
        <f aca="false">IF(P2="TAK",Arkusz3!$B$19*J2,0)</f>
        <v>0</v>
      </c>
      <c r="AE2" s="7" t="n">
        <f aca="false">IF(Q2="TAK",Arkusz3!$B$19*J2,0)</f>
        <v>10</v>
      </c>
      <c r="AF2" s="7" t="n">
        <f aca="false">IF(R2="TAK",Arkusz3!$B$19*J2,0)</f>
        <v>0</v>
      </c>
      <c r="AG2" s="7" t="n">
        <f aca="false">SUM(Z2:AF2)</f>
        <v>30</v>
      </c>
      <c r="AH2" s="7" t="n">
        <f aca="false">IF(L2="Nie",0,5)</f>
        <v>0</v>
      </c>
      <c r="AI2" s="7" t="n">
        <f aca="false">IF(M2="Nie",0,5)</f>
        <v>5</v>
      </c>
      <c r="AJ2" s="7" t="n">
        <f aca="false">IF(N2="Nie",0,5)</f>
        <v>0</v>
      </c>
      <c r="AK2" s="7" t="n">
        <f aca="false">IF(O2="Nie",0,5)</f>
        <v>5</v>
      </c>
      <c r="AL2" s="7" t="n">
        <f aca="false">IF(P2="Nie",0,5)</f>
        <v>0</v>
      </c>
      <c r="AM2" s="7" t="n">
        <f aca="false">IF(Q2="Nie",0,5)</f>
        <v>5</v>
      </c>
      <c r="AN2" s="7" t="n">
        <f aca="false">IF(R2="Nie",0,5)</f>
        <v>0</v>
      </c>
      <c r="AO2" s="7" t="n">
        <f aca="false">IF(AH2&gt;5,Z2*0.2*(AH2-5)+Z2,Z2)</f>
        <v>0</v>
      </c>
      <c r="AP2" s="7" t="n">
        <f aca="false">IF(AI2&gt;5,AA2*0.2*(AI2-5)+AA2,AA2)</f>
        <v>10</v>
      </c>
      <c r="AQ2" s="7" t="n">
        <f aca="false">IF(AJ2&gt;5,AB2*0.2*(AJ2-5)+AB2,AB2)</f>
        <v>0</v>
      </c>
      <c r="AR2" s="7" t="n">
        <f aca="false">IF(AK2&gt;5,AC2*0.2*(AK2-5)+AC2,AC2)</f>
        <v>10</v>
      </c>
      <c r="AS2" s="7" t="n">
        <f aca="false">IF(AL2&gt;5,AD2*0.2*(AL2-5)+AD2,AD2)</f>
        <v>0</v>
      </c>
      <c r="AT2" s="7" t="n">
        <f aca="false">IF(AM2&gt;5,AE2*0.2*(AM2-5)+AE2,AE2)</f>
        <v>10</v>
      </c>
      <c r="AU2" s="7" t="n">
        <f aca="false">IF(AN2&gt;5,AF2*0.2*(AN2-5)+AF2,AF2)</f>
        <v>0</v>
      </c>
      <c r="AV2" s="7" t="n">
        <f aca="false">SUM(AO2:AU2)+Y2</f>
        <v>214.5</v>
      </c>
      <c r="AW2" s="7" t="n">
        <f aca="false">IF(S2="Roczna",AV2*12*0.95,AV2)</f>
        <v>214.5</v>
      </c>
      <c r="AX2" s="7" t="s">
        <v>44</v>
      </c>
    </row>
    <row r="3" customFormat="false" ht="15" hidden="false" customHeight="false" outlineLevel="0" collapsed="false">
      <c r="A3" s="1" t="n">
        <v>2</v>
      </c>
      <c r="B3" s="1" t="s">
        <v>45</v>
      </c>
      <c r="C3" s="1" t="s">
        <v>46</v>
      </c>
      <c r="D3" s="1" t="n">
        <v>47</v>
      </c>
      <c r="E3" s="1" t="s">
        <v>47</v>
      </c>
      <c r="F3" s="1" t="n">
        <v>1</v>
      </c>
      <c r="G3" s="1" t="n">
        <v>1</v>
      </c>
      <c r="H3" s="1" t="n">
        <v>0</v>
      </c>
      <c r="I3" s="1" t="n">
        <v>0</v>
      </c>
      <c r="J3" s="1" t="n">
        <f aca="false">K3-F3</f>
        <v>2</v>
      </c>
      <c r="K3" s="1" t="n">
        <v>3</v>
      </c>
      <c r="L3" s="1" t="s">
        <v>41</v>
      </c>
      <c r="M3" s="1" t="s">
        <v>42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7" t="s">
        <v>48</v>
      </c>
      <c r="T3" s="7" t="n">
        <f aca="false">G3*Arkusz3!$B$13+H3*Arkusz3!$B$14+I3*Arkusz3!$B$15</f>
        <v>15</v>
      </c>
      <c r="U3" s="7" t="n">
        <f aca="false">IF((J3+F3)=1, Arkusz3!$C$5, Arkusz3!$B$5*J3)</f>
        <v>110</v>
      </c>
      <c r="V3" s="7" t="n">
        <v>12</v>
      </c>
      <c r="W3" s="7" t="n">
        <f aca="false">IF(V3&lt;10,T3+U3,0.2*(V3-10)*(T3+U3)+(T3+U3))</f>
        <v>175</v>
      </c>
      <c r="X3" s="7" t="n">
        <f aca="false">IF(J3&gt;1,(U3/J3)*(J3-1)*10%,0)</f>
        <v>5.5</v>
      </c>
      <c r="Y3" s="8" t="n">
        <f aca="false">W3-X3</f>
        <v>169.5</v>
      </c>
      <c r="Z3" s="7" t="n">
        <f aca="false">IF(L3="TAK",Arkusz3!$B$19*J3,0)</f>
        <v>0</v>
      </c>
      <c r="AA3" s="7" t="n">
        <f aca="false">IF(M3="TAK",Arkusz3!$B$19*J3,0)</f>
        <v>10</v>
      </c>
      <c r="AB3" s="7" t="n">
        <f aca="false">IF(N3="TAK",Arkusz3!$B$19*J3,0)</f>
        <v>0</v>
      </c>
      <c r="AC3" s="7" t="n">
        <f aca="false">IF(O3="TAK",Arkusz3!$B$19*J3,0)</f>
        <v>0</v>
      </c>
      <c r="AD3" s="7" t="n">
        <f aca="false">IF(P3="TAK",Arkusz3!$B$19*J3,0)</f>
        <v>0</v>
      </c>
      <c r="AE3" s="7" t="n">
        <f aca="false">IF(Q3="TAK",Arkusz3!$B$19*J3,0)</f>
        <v>0</v>
      </c>
      <c r="AF3" s="7" t="n">
        <f aca="false">IF(R3="TAK",Arkusz3!$B$19*J3,0)</f>
        <v>0</v>
      </c>
      <c r="AG3" s="7" t="n">
        <f aca="false">SUM(Z3:AF3)</f>
        <v>10</v>
      </c>
      <c r="AH3" s="7" t="n">
        <f aca="false">IF(L3="Nie",0,5)</f>
        <v>0</v>
      </c>
      <c r="AI3" s="7" t="n">
        <v>8</v>
      </c>
      <c r="AJ3" s="7" t="n">
        <f aca="false">IF(N3="Nie",0,5)</f>
        <v>0</v>
      </c>
      <c r="AK3" s="7" t="n">
        <f aca="false">IF(O3="Nie",0,5)</f>
        <v>0</v>
      </c>
      <c r="AL3" s="7" t="n">
        <f aca="false">IF(P3="Nie",0,5)</f>
        <v>0</v>
      </c>
      <c r="AM3" s="7" t="n">
        <f aca="false">IF(Q3="Nie",0,5)</f>
        <v>0</v>
      </c>
      <c r="AN3" s="7" t="n">
        <f aca="false">IF(R3="Nie",0,5)</f>
        <v>0</v>
      </c>
      <c r="AO3" s="7" t="n">
        <f aca="false">IF(AH3&gt;5,Z3*0.2*(AH3-5)+Z3,Z3)</f>
        <v>0</v>
      </c>
      <c r="AP3" s="7" t="n">
        <f aca="false">IF(AI3&gt;5,AA3*0.2*(AI3-5)+AA3,AA3)</f>
        <v>16</v>
      </c>
      <c r="AQ3" s="7" t="n">
        <f aca="false">IF(AJ3&gt;5,AB3*0.2*(AJ3-5)+AB3,AB3)</f>
        <v>0</v>
      </c>
      <c r="AR3" s="7" t="n">
        <f aca="false">IF(AK3&gt;5,AC3*0.2*(AK3-5)+AC3,AC3)</f>
        <v>0</v>
      </c>
      <c r="AS3" s="7" t="n">
        <f aca="false">IF(AL3&gt;5,AD3*0.2*(AL3-5)+AD3,AD3)</f>
        <v>0</v>
      </c>
      <c r="AT3" s="7" t="n">
        <f aca="false">IF(AM3&gt;5,AE3*0.2*(AM3-5)+AE3,AE3)</f>
        <v>0</v>
      </c>
      <c r="AU3" s="7" t="n">
        <f aca="false">IF(AN3&gt;5,AF3*0.2*(AN3-5)+AF3,AF3)</f>
        <v>0</v>
      </c>
      <c r="AV3" s="7" t="n">
        <f aca="false">SUM(AO3:AU3)+Y3</f>
        <v>185.5</v>
      </c>
      <c r="AW3" s="7" t="n">
        <f aca="false">IF(S3="Roczna",AV3*12*0.95,AV3)</f>
        <v>2114.7</v>
      </c>
      <c r="AX3" s="7" t="s">
        <v>49</v>
      </c>
    </row>
    <row r="4" customFormat="false" ht="15" hidden="false" customHeight="false" outlineLevel="0" collapsed="false">
      <c r="A4" s="1" t="n">
        <v>3</v>
      </c>
      <c r="B4" s="1" t="s">
        <v>50</v>
      </c>
      <c r="C4" s="1" t="s">
        <v>51</v>
      </c>
      <c r="D4" s="1" t="n">
        <v>33</v>
      </c>
      <c r="E4" s="1" t="s">
        <v>40</v>
      </c>
      <c r="F4" s="1" t="n">
        <v>2</v>
      </c>
      <c r="G4" s="1" t="n">
        <v>1</v>
      </c>
      <c r="H4" s="1" t="n">
        <v>1</v>
      </c>
      <c r="I4" s="1" t="n">
        <v>0</v>
      </c>
      <c r="J4" s="1" t="n">
        <f aca="false">K4-F4</f>
        <v>1</v>
      </c>
      <c r="K4" s="1" t="n">
        <v>3</v>
      </c>
      <c r="L4" s="1" t="s">
        <v>41</v>
      </c>
      <c r="M4" s="1" t="s">
        <v>42</v>
      </c>
      <c r="N4" s="1" t="s">
        <v>41</v>
      </c>
      <c r="O4" s="1" t="s">
        <v>42</v>
      </c>
      <c r="P4" s="1" t="s">
        <v>41</v>
      </c>
      <c r="Q4" s="1" t="s">
        <v>42</v>
      </c>
      <c r="R4" s="1" t="s">
        <v>42</v>
      </c>
      <c r="S4" s="7" t="s">
        <v>48</v>
      </c>
      <c r="T4" s="7" t="n">
        <f aca="false">G4*Arkusz3!$B$13+H4*Arkusz3!$B$14+I4*Arkusz3!$B$15</f>
        <v>35</v>
      </c>
      <c r="U4" s="7" t="n">
        <f aca="false">IF((J4+F4)=1, Arkusz3!$C$5, Arkusz3!$B$5*J4)</f>
        <v>55</v>
      </c>
      <c r="V4" s="7" t="n">
        <v>5</v>
      </c>
      <c r="W4" s="7" t="n">
        <f aca="false">IF(V4&lt;10,T4+U4,0.2*(V4-10)*(T4+U4)+(T4+U4))</f>
        <v>90</v>
      </c>
      <c r="X4" s="7" t="n">
        <f aca="false">IF(J4&gt;1,(U4/J4)*(J4-1)*10%,0)</f>
        <v>0</v>
      </c>
      <c r="Y4" s="8" t="n">
        <f aca="false">W4-X4</f>
        <v>90</v>
      </c>
      <c r="Z4" s="7" t="n">
        <f aca="false">IF(L4="TAK",Arkusz3!$B$19*J4,0)</f>
        <v>0</v>
      </c>
      <c r="AA4" s="7" t="n">
        <f aca="false">IF(M4="TAK",Arkusz3!$B$19*J4,0)</f>
        <v>5</v>
      </c>
      <c r="AB4" s="7" t="n">
        <f aca="false">IF(N4="TAK",Arkusz3!$B$19*J4,0)</f>
        <v>0</v>
      </c>
      <c r="AC4" s="7" t="n">
        <f aca="false">IF(O4="TAK",Arkusz3!$B$19*J4,0)</f>
        <v>5</v>
      </c>
      <c r="AD4" s="7" t="n">
        <f aca="false">IF(P4="TAK",Arkusz3!$B$19*J4,0)</f>
        <v>0</v>
      </c>
      <c r="AE4" s="7" t="n">
        <f aca="false">IF(Q4="TAK",Arkusz3!$B$19*J4,0)</f>
        <v>5</v>
      </c>
      <c r="AF4" s="7" t="n">
        <f aca="false">IF(R4="TAK",Arkusz3!$B$19*J4,0)</f>
        <v>5</v>
      </c>
      <c r="AG4" s="7" t="n">
        <f aca="false">SUM(Z4:AF4)</f>
        <v>20</v>
      </c>
      <c r="AH4" s="7" t="n">
        <f aca="false">IF(L4="Nie",0,5)</f>
        <v>0</v>
      </c>
      <c r="AI4" s="7" t="n">
        <v>10</v>
      </c>
      <c r="AJ4" s="7" t="n">
        <f aca="false">IF(N4="Nie",0,5)</f>
        <v>0</v>
      </c>
      <c r="AK4" s="7" t="n">
        <v>10</v>
      </c>
      <c r="AL4" s="7" t="n">
        <f aca="false">IF(P4="Nie",0,5)</f>
        <v>0</v>
      </c>
      <c r="AM4" s="7" t="n">
        <f aca="false">IF(Q4="Nie",0,5)</f>
        <v>5</v>
      </c>
      <c r="AN4" s="7" t="n">
        <f aca="false">IF(R4="Nie",0,5)</f>
        <v>5</v>
      </c>
      <c r="AO4" s="7" t="n">
        <f aca="false">IF(AH4&gt;5,Z4*0.2*(AH4-5)+Z4,Z4)</f>
        <v>0</v>
      </c>
      <c r="AP4" s="7" t="n">
        <f aca="false">IF(AI4&gt;5,AA4*0.2*(AI4-5)+AA4,AA4)</f>
        <v>10</v>
      </c>
      <c r="AQ4" s="7" t="n">
        <f aca="false">IF(AJ4&gt;5,AB4*0.2*(AJ4-5)+AB4,AB4)</f>
        <v>0</v>
      </c>
      <c r="AR4" s="7" t="n">
        <f aca="false">IF(AK4&gt;5,AC4*0.2*(AK4-5)+AC4,AC4)</f>
        <v>10</v>
      </c>
      <c r="AS4" s="7" t="n">
        <f aca="false">IF(AL4&gt;5,AD4*0.2*(AL4-5)+AD4,AD4)</f>
        <v>0</v>
      </c>
      <c r="AT4" s="7" t="n">
        <f aca="false">IF(AM4&gt;5,AE4*0.2*(AM4-5)+AE4,AE4)</f>
        <v>5</v>
      </c>
      <c r="AU4" s="7" t="n">
        <f aca="false">IF(AN4&gt;5,AF4*0.2*(AN4-5)+AF4,AF4)</f>
        <v>5</v>
      </c>
      <c r="AV4" s="7" t="n">
        <f aca="false">SUM(AO4:AU4)+Y4</f>
        <v>120</v>
      </c>
      <c r="AW4" s="7" t="n">
        <f aca="false">IF(S4="Roczna",AV4*12*0.95,AV4)</f>
        <v>1368</v>
      </c>
      <c r="AX4" s="7" t="s">
        <v>44</v>
      </c>
    </row>
    <row r="5" customFormat="false" ht="15" hidden="false" customHeight="false" outlineLevel="0" collapsed="false">
      <c r="A5" s="1" t="n">
        <v>4</v>
      </c>
      <c r="B5" s="1" t="s">
        <v>45</v>
      </c>
      <c r="C5" s="1" t="s">
        <v>52</v>
      </c>
      <c r="D5" s="1" t="n">
        <v>40</v>
      </c>
      <c r="E5" s="1" t="s">
        <v>47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f aca="false">K5-F5</f>
        <v>2</v>
      </c>
      <c r="K5" s="1" t="n">
        <v>2</v>
      </c>
      <c r="L5" s="1" t="s">
        <v>42</v>
      </c>
      <c r="M5" s="1" t="s">
        <v>42</v>
      </c>
      <c r="N5" s="1" t="s">
        <v>42</v>
      </c>
      <c r="O5" s="1" t="s">
        <v>41</v>
      </c>
      <c r="P5" s="1" t="s">
        <v>42</v>
      </c>
      <c r="Q5" s="1" t="s">
        <v>42</v>
      </c>
      <c r="R5" s="1" t="s">
        <v>41</v>
      </c>
      <c r="S5" s="7" t="s">
        <v>43</v>
      </c>
      <c r="T5" s="7" t="n">
        <f aca="false">G5*Arkusz3!$B$13+H5*Arkusz3!$B$14+I5*Arkusz3!$B$15</f>
        <v>0</v>
      </c>
      <c r="U5" s="7" t="n">
        <f aca="false">IF((J5+F5)=1, Arkusz3!$C$5, Arkusz3!$B$5*J5)</f>
        <v>110</v>
      </c>
      <c r="V5" s="7" t="n">
        <v>10</v>
      </c>
      <c r="W5" s="7" t="n">
        <f aca="false">IF(V5&lt;10,T5+U5,0.2*(V5-10)*(T5+U5)+(T5+U5))</f>
        <v>110</v>
      </c>
      <c r="X5" s="7" t="n">
        <f aca="false">IF(J5&gt;1,(U5/J5)*(J5-1)*10%,0)</f>
        <v>5.5</v>
      </c>
      <c r="Y5" s="8" t="n">
        <f aca="false">W5-X5</f>
        <v>104.5</v>
      </c>
      <c r="Z5" s="7" t="n">
        <f aca="false">IF(L5="TAK",Arkusz3!$B$19*J5,0)</f>
        <v>10</v>
      </c>
      <c r="AA5" s="7" t="n">
        <f aca="false">IF(M5="TAK",Arkusz3!$B$19*J5,0)</f>
        <v>10</v>
      </c>
      <c r="AB5" s="7" t="n">
        <f aca="false">IF(N5="TAK",Arkusz3!$B$19*J5,0)</f>
        <v>10</v>
      </c>
      <c r="AC5" s="7" t="n">
        <f aca="false">IF(O5="TAK",Arkusz3!$B$19*J5,0)</f>
        <v>0</v>
      </c>
      <c r="AD5" s="7" t="n">
        <f aca="false">IF(P5="TAK",Arkusz3!$B$19*J5,0)</f>
        <v>10</v>
      </c>
      <c r="AE5" s="7" t="n">
        <f aca="false">IF(Q5="TAK",Arkusz3!$B$19*J5,0)</f>
        <v>10</v>
      </c>
      <c r="AF5" s="7" t="n">
        <f aca="false">IF(R5="TAK",Arkusz3!$B$19*J5,0)</f>
        <v>0</v>
      </c>
      <c r="AG5" s="7" t="n">
        <f aca="false">SUM(Z5:AF5)</f>
        <v>50</v>
      </c>
      <c r="AH5" s="7" t="n">
        <f aca="false">IF(L5="Nie",0,5)</f>
        <v>5</v>
      </c>
      <c r="AI5" s="7" t="n">
        <f aca="false">IF(M5="Nie",0,5)</f>
        <v>5</v>
      </c>
      <c r="AJ5" s="7" t="n">
        <f aca="false">IF(N5="Nie",0,5)</f>
        <v>5</v>
      </c>
      <c r="AK5" s="7" t="n">
        <f aca="false">IF(O5="Nie",0,5)</f>
        <v>0</v>
      </c>
      <c r="AL5" s="7" t="n">
        <f aca="false">IF(P5="Nie",0,5)</f>
        <v>5</v>
      </c>
      <c r="AM5" s="7" t="n">
        <f aca="false">IF(Q5="Nie",0,5)</f>
        <v>5</v>
      </c>
      <c r="AN5" s="7" t="n">
        <f aca="false">IF(R5="Nie",0,5)</f>
        <v>0</v>
      </c>
      <c r="AO5" s="7" t="n">
        <f aca="false">IF(AH5&gt;5,Z5*0.2*(AH5-5)+Z5,Z5)</f>
        <v>10</v>
      </c>
      <c r="AP5" s="7" t="n">
        <f aca="false">IF(AI5&gt;5,AA5*0.2*(AI5-5)+AA5,AA5)</f>
        <v>10</v>
      </c>
      <c r="AQ5" s="7" t="n">
        <f aca="false">IF(AJ5&gt;5,AB5*0.2*(AJ5-5)+AB5,AB5)</f>
        <v>10</v>
      </c>
      <c r="AR5" s="7" t="n">
        <f aca="false">IF(AK5&gt;5,AC5*0.2*(AK5-5)+AC5,AC5)</f>
        <v>0</v>
      </c>
      <c r="AS5" s="7" t="n">
        <f aca="false">IF(AL5&gt;5,AD5*0.2*(AL5-5)+AD5,AD5)</f>
        <v>10</v>
      </c>
      <c r="AT5" s="7" t="n">
        <f aca="false">IF(AM5&gt;5,AE5*0.2*(AM5-5)+AE5,AE5)</f>
        <v>10</v>
      </c>
      <c r="AU5" s="7" t="n">
        <f aca="false">IF(AN5&gt;5,AF5*0.2*(AN5-5)+AF5,AF5)</f>
        <v>0</v>
      </c>
      <c r="AV5" s="7" t="n">
        <f aca="false">SUM(AO5:AU5)+Y5</f>
        <v>154.5</v>
      </c>
      <c r="AW5" s="7" t="n">
        <f aca="false">IF(S5="Roczna",AV5*12*0.95,AV5)</f>
        <v>154.5</v>
      </c>
      <c r="AX5" s="7" t="s">
        <v>49</v>
      </c>
    </row>
    <row r="6" customFormat="false" ht="15" hidden="false" customHeight="false" outlineLevel="0" collapsed="false">
      <c r="A6" s="1" t="n">
        <v>5</v>
      </c>
      <c r="B6" s="1" t="s">
        <v>53</v>
      </c>
      <c r="C6" s="1" t="s">
        <v>54</v>
      </c>
      <c r="D6" s="1" t="n">
        <v>28</v>
      </c>
      <c r="E6" s="1" t="s">
        <v>40</v>
      </c>
      <c r="F6" s="1" t="n">
        <v>2</v>
      </c>
      <c r="G6" s="1" t="n">
        <v>2</v>
      </c>
      <c r="H6" s="1" t="n">
        <v>0</v>
      </c>
      <c r="I6" s="1" t="n">
        <v>0</v>
      </c>
      <c r="J6" s="1" t="n">
        <f aca="false">K6-F6</f>
        <v>1</v>
      </c>
      <c r="K6" s="1" t="n">
        <v>3</v>
      </c>
      <c r="L6" s="1" t="s">
        <v>41</v>
      </c>
      <c r="M6" s="1" t="s">
        <v>41</v>
      </c>
      <c r="N6" s="1" t="s">
        <v>41</v>
      </c>
      <c r="O6" s="1" t="s">
        <v>42</v>
      </c>
      <c r="P6" s="1" t="s">
        <v>41</v>
      </c>
      <c r="Q6" s="1" t="s">
        <v>42</v>
      </c>
      <c r="R6" s="1" t="s">
        <v>42</v>
      </c>
      <c r="S6" s="7" t="s">
        <v>43</v>
      </c>
      <c r="T6" s="7" t="n">
        <f aca="false">G6*Arkusz3!$B$13+H6*Arkusz3!$B$14+I6*Arkusz3!$B$15</f>
        <v>30</v>
      </c>
      <c r="U6" s="7" t="n">
        <f aca="false">IF((J6+F6)=1, Arkusz3!$C$5, Arkusz3!$B$5*J6)</f>
        <v>55</v>
      </c>
      <c r="V6" s="7" t="n">
        <v>11</v>
      </c>
      <c r="W6" s="7" t="n">
        <f aca="false">IF(V6&lt;10,T6+U6,0.2*(V6-10)*(T6+U6)+(T6+U6))</f>
        <v>102</v>
      </c>
      <c r="X6" s="7" t="n">
        <f aca="false">IF(J6&gt;1,(U6/J6)*(J6-1)*10%,0)</f>
        <v>0</v>
      </c>
      <c r="Y6" s="8" t="n">
        <f aca="false">W6-X6</f>
        <v>102</v>
      </c>
      <c r="Z6" s="7" t="n">
        <f aca="false">IF(L6="TAK",Arkusz3!$B$19*J6,0)</f>
        <v>0</v>
      </c>
      <c r="AA6" s="7" t="n">
        <f aca="false">IF(M6="TAK",Arkusz3!$B$19*J6,0)</f>
        <v>0</v>
      </c>
      <c r="AB6" s="7" t="n">
        <f aca="false">IF(N6="TAK",Arkusz3!$B$19*J6,0)</f>
        <v>0</v>
      </c>
      <c r="AC6" s="7" t="n">
        <f aca="false">IF(O6="TAK",Arkusz3!$B$19*J6,0)</f>
        <v>5</v>
      </c>
      <c r="AD6" s="7" t="n">
        <f aca="false">IF(P6="TAK",Arkusz3!$B$19*J6,0)</f>
        <v>0</v>
      </c>
      <c r="AE6" s="7" t="n">
        <f aca="false">IF(Q6="TAK",Arkusz3!$B$19*J6,0)</f>
        <v>5</v>
      </c>
      <c r="AF6" s="7" t="n">
        <f aca="false">IF(R6="TAK",Arkusz3!$B$19*J6,0)</f>
        <v>5</v>
      </c>
      <c r="AG6" s="7" t="n">
        <f aca="false">SUM(Z6:AF6)</f>
        <v>15</v>
      </c>
      <c r="AH6" s="7" t="n">
        <f aca="false">IF(L6="Nie",0,5)</f>
        <v>0</v>
      </c>
      <c r="AI6" s="7" t="n">
        <f aca="false">IF(M6="Nie",0,5)</f>
        <v>0</v>
      </c>
      <c r="AJ6" s="7" t="n">
        <f aca="false">IF(N6="Nie",0,5)</f>
        <v>0</v>
      </c>
      <c r="AK6" s="7" t="n">
        <f aca="false">IF(O6="Nie",0,5)</f>
        <v>5</v>
      </c>
      <c r="AL6" s="7" t="n">
        <f aca="false">IF(P6="Nie",0,5)</f>
        <v>0</v>
      </c>
      <c r="AM6" s="7" t="n">
        <f aca="false">IF(Q6="Nie",0,5)</f>
        <v>5</v>
      </c>
      <c r="AN6" s="7" t="n">
        <f aca="false">IF(R6="Nie",0,5)</f>
        <v>5</v>
      </c>
      <c r="AO6" s="7" t="n">
        <f aca="false">IF(AH6&gt;5,Z6*0.2*(AH6-5)+Z6,Z6)</f>
        <v>0</v>
      </c>
      <c r="AP6" s="7" t="n">
        <f aca="false">IF(AI6&gt;5,AA6*0.2*(AI6-5)+AA6,AA6)</f>
        <v>0</v>
      </c>
      <c r="AQ6" s="7" t="n">
        <f aca="false">IF(AJ6&gt;5,AB6*0.2*(AJ6-5)+AB6,AB6)</f>
        <v>0</v>
      </c>
      <c r="AR6" s="7" t="n">
        <f aca="false">IF(AK6&gt;5,AC6*0.2*(AK6-5)+AC6,AC6)</f>
        <v>5</v>
      </c>
      <c r="AS6" s="7" t="n">
        <f aca="false">IF(AL6&gt;5,AD6*0.2*(AL6-5)+AD6,AD6)</f>
        <v>0</v>
      </c>
      <c r="AT6" s="7" t="n">
        <f aca="false">IF(AM6&gt;5,AE6*0.2*(AM6-5)+AE6,AE6)</f>
        <v>5</v>
      </c>
      <c r="AU6" s="7" t="n">
        <f aca="false">IF(AN6&gt;5,AF6*0.2*(AN6-5)+AF6,AF6)</f>
        <v>5</v>
      </c>
      <c r="AV6" s="7" t="n">
        <f aca="false">SUM(AO6:AU6)+Y6</f>
        <v>117</v>
      </c>
      <c r="AW6" s="7" t="n">
        <f aca="false">IF(S6="Roczna",AV6*12*0.95,AV6)</f>
        <v>117</v>
      </c>
      <c r="AX6" s="7" t="s">
        <v>49</v>
      </c>
    </row>
    <row r="7" customFormat="false" ht="15" hidden="false" customHeight="false" outlineLevel="0" collapsed="false">
      <c r="A7" s="1" t="n">
        <v>6</v>
      </c>
      <c r="B7" s="1" t="s">
        <v>55</v>
      </c>
      <c r="C7" s="1" t="s">
        <v>56</v>
      </c>
      <c r="D7" s="1" t="n">
        <v>39</v>
      </c>
      <c r="E7" s="1" t="s">
        <v>40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f aca="false">K7-F7</f>
        <v>2</v>
      </c>
      <c r="K7" s="1" t="n">
        <v>2</v>
      </c>
      <c r="L7" s="1" t="s">
        <v>41</v>
      </c>
      <c r="M7" s="1" t="s">
        <v>42</v>
      </c>
      <c r="N7" s="1" t="s">
        <v>41</v>
      </c>
      <c r="O7" s="1" t="s">
        <v>42</v>
      </c>
      <c r="P7" s="1" t="s">
        <v>42</v>
      </c>
      <c r="Q7" s="1" t="s">
        <v>42</v>
      </c>
      <c r="R7" s="1" t="s">
        <v>42</v>
      </c>
      <c r="S7" s="7" t="s">
        <v>43</v>
      </c>
      <c r="T7" s="7" t="n">
        <f aca="false">G7*Arkusz3!$B$13+H7*Arkusz3!$B$14+I7*Arkusz3!$B$15</f>
        <v>0</v>
      </c>
      <c r="U7" s="7" t="n">
        <f aca="false">IF((J7+F7)=1, Arkusz3!$C$5, Arkusz3!$B$5*J7)</f>
        <v>110</v>
      </c>
      <c r="V7" s="7" t="n">
        <v>10</v>
      </c>
      <c r="W7" s="7" t="n">
        <f aca="false">IF(V7&lt;10,T7+U7,0.2*(V7-10)*(T7+U7)+(T7+U7))</f>
        <v>110</v>
      </c>
      <c r="X7" s="7" t="n">
        <f aca="false">IF(J7&gt;1,(U7/J7)*(J7-1)*10%,0)</f>
        <v>5.5</v>
      </c>
      <c r="Y7" s="8" t="n">
        <f aca="false">W7-X7</f>
        <v>104.5</v>
      </c>
      <c r="Z7" s="7" t="n">
        <f aca="false">IF(L7="TAK",Arkusz3!$B$19*J7,0)</f>
        <v>0</v>
      </c>
      <c r="AA7" s="7" t="n">
        <f aca="false">IF(M7="TAK",Arkusz3!$B$19*J7,0)</f>
        <v>10</v>
      </c>
      <c r="AB7" s="7" t="n">
        <f aca="false">IF(N7="TAK",Arkusz3!$B$19*J7,0)</f>
        <v>0</v>
      </c>
      <c r="AC7" s="7" t="n">
        <f aca="false">IF(O7="TAK",Arkusz3!$B$19*J7,0)</f>
        <v>10</v>
      </c>
      <c r="AD7" s="7" t="n">
        <f aca="false">IF(P7="TAK",Arkusz3!$B$19*J7,0)</f>
        <v>10</v>
      </c>
      <c r="AE7" s="7" t="n">
        <f aca="false">IF(Q7="TAK",Arkusz3!$B$19*J7,0)</f>
        <v>10</v>
      </c>
      <c r="AF7" s="7" t="n">
        <f aca="false">IF(R7="TAK",Arkusz3!$B$19*J7,0)</f>
        <v>10</v>
      </c>
      <c r="AG7" s="7" t="n">
        <f aca="false">SUM(Z7:AF7)</f>
        <v>50</v>
      </c>
      <c r="AH7" s="7" t="n">
        <f aca="false">IF(L7="Nie",0,5)</f>
        <v>0</v>
      </c>
      <c r="AI7" s="7" t="n">
        <f aca="false">IF(M7="Nie",0,5)</f>
        <v>5</v>
      </c>
      <c r="AJ7" s="7" t="n">
        <f aca="false">IF(N7="Nie",0,5)</f>
        <v>0</v>
      </c>
      <c r="AK7" s="7" t="n">
        <f aca="false">IF(O7="Nie",0,5)</f>
        <v>5</v>
      </c>
      <c r="AL7" s="7" t="n">
        <f aca="false">IF(P7="Nie",0,5)</f>
        <v>5</v>
      </c>
      <c r="AM7" s="7" t="n">
        <f aca="false">IF(Q7="Nie",0,5)</f>
        <v>5</v>
      </c>
      <c r="AN7" s="7" t="n">
        <f aca="false">IF(R7="Nie",0,5)</f>
        <v>5</v>
      </c>
      <c r="AO7" s="7" t="n">
        <f aca="false">IF(AH7&gt;5,Z7*0.2*(AH7-5)+Z7,Z7)</f>
        <v>0</v>
      </c>
      <c r="AP7" s="7" t="n">
        <f aca="false">IF(AI7&gt;5,AA7*0.2*(AI7-5)+AA7,AA7)</f>
        <v>10</v>
      </c>
      <c r="AQ7" s="7" t="n">
        <f aca="false">IF(AJ7&gt;5,AB7*0.2*(AJ7-5)+AB7,AB7)</f>
        <v>0</v>
      </c>
      <c r="AR7" s="7" t="n">
        <f aca="false">IF(AK7&gt;5,AC7*0.2*(AK7-5)+AC7,AC7)</f>
        <v>10</v>
      </c>
      <c r="AS7" s="7" t="n">
        <f aca="false">IF(AL7&gt;5,AD7*0.2*(AL7-5)+AD7,AD7)</f>
        <v>10</v>
      </c>
      <c r="AT7" s="7" t="n">
        <f aca="false">IF(AM7&gt;5,AE7*0.2*(AM7-5)+AE7,AE7)</f>
        <v>10</v>
      </c>
      <c r="AU7" s="7" t="n">
        <f aca="false">IF(AN7&gt;5,AF7*0.2*(AN7-5)+AF7,AF7)</f>
        <v>10</v>
      </c>
      <c r="AV7" s="7" t="n">
        <f aca="false">SUM(AO7:AU7)+Y7</f>
        <v>154.5</v>
      </c>
      <c r="AW7" s="7" t="n">
        <f aca="false">IF(S7="Roczna",AV7*12*0.95,AV7)</f>
        <v>154.5</v>
      </c>
      <c r="AX7" s="7" t="s">
        <v>57</v>
      </c>
    </row>
    <row r="8" customFormat="false" ht="15" hidden="false" customHeight="false" outlineLevel="0" collapsed="false">
      <c r="A8" s="1" t="n">
        <v>7</v>
      </c>
      <c r="B8" s="1" t="s">
        <v>58</v>
      </c>
      <c r="C8" s="1" t="s">
        <v>59</v>
      </c>
      <c r="D8" s="1" t="n">
        <v>24</v>
      </c>
      <c r="E8" s="1" t="s">
        <v>47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f aca="false">K8-F8</f>
        <v>1</v>
      </c>
      <c r="K8" s="1" t="n">
        <v>1</v>
      </c>
      <c r="L8" s="1" t="s">
        <v>42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42</v>
      </c>
      <c r="R8" s="1" t="s">
        <v>42</v>
      </c>
      <c r="S8" s="7" t="s">
        <v>43</v>
      </c>
      <c r="T8" s="7" t="n">
        <f aca="false">G8*Arkusz3!$B$13+H8*Arkusz3!$B$14+I8*Arkusz3!$B$15</f>
        <v>0</v>
      </c>
      <c r="U8" s="7" t="n">
        <f aca="false">IF((J8+F8)=1, Arkusz3!$C$5, Arkusz3!$B$5*J8)</f>
        <v>40</v>
      </c>
      <c r="V8" s="7" t="n">
        <v>20</v>
      </c>
      <c r="W8" s="7" t="n">
        <f aca="false">IF(V8&lt;10,T8+U8,0.2*(V8-10)*(T8+U8)+(T8+U8))</f>
        <v>120</v>
      </c>
      <c r="X8" s="7" t="n">
        <f aca="false">IF(J8&gt;1,(U8/J8)*(J8-1)*10%,0)</f>
        <v>0</v>
      </c>
      <c r="Y8" s="8" t="n">
        <f aca="false">W8-X8</f>
        <v>120</v>
      </c>
      <c r="Z8" s="7" t="n">
        <f aca="false">IF(L8="TAK",Arkusz3!$B$19*J8,0)</f>
        <v>5</v>
      </c>
      <c r="AA8" s="7" t="n">
        <f aca="false">IF(M8="TAK",Arkusz3!$B$19*J8,0)</f>
        <v>0</v>
      </c>
      <c r="AB8" s="7" t="n">
        <f aca="false">IF(N8="TAK",Arkusz3!$B$19*J8,0)</f>
        <v>0</v>
      </c>
      <c r="AC8" s="7" t="n">
        <f aca="false">IF(O8="TAK",Arkusz3!$B$19*J8,0)</f>
        <v>0</v>
      </c>
      <c r="AD8" s="7" t="n">
        <f aca="false">IF(P8="TAK",Arkusz3!$B$19*J8,0)</f>
        <v>0</v>
      </c>
      <c r="AE8" s="7" t="n">
        <f aca="false">IF(Q8="TAK",Arkusz3!$B$19*J8,0)</f>
        <v>5</v>
      </c>
      <c r="AF8" s="7" t="n">
        <f aca="false">IF(R8="TAK",Arkusz3!$B$19*J8,0)</f>
        <v>5</v>
      </c>
      <c r="AG8" s="7" t="n">
        <f aca="false">SUM(Z8:AF8)</f>
        <v>15</v>
      </c>
      <c r="AH8" s="7" t="n">
        <f aca="false">IF(L8="Nie",0,5)</f>
        <v>5</v>
      </c>
      <c r="AI8" s="7" t="n">
        <f aca="false">IF(M8="Nie",0,5)</f>
        <v>0</v>
      </c>
      <c r="AJ8" s="7" t="n">
        <f aca="false">IF(N8="Nie",0,5)</f>
        <v>0</v>
      </c>
      <c r="AK8" s="7" t="n">
        <f aca="false">IF(O8="Nie",0,5)</f>
        <v>0</v>
      </c>
      <c r="AL8" s="7" t="n">
        <f aca="false">IF(P8="Nie",0,5)</f>
        <v>0</v>
      </c>
      <c r="AM8" s="7" t="n">
        <f aca="false">IF(Q8="Nie",0,5)</f>
        <v>5</v>
      </c>
      <c r="AN8" s="7" t="n">
        <f aca="false">IF(R8="Nie",0,5)</f>
        <v>5</v>
      </c>
      <c r="AO8" s="7" t="n">
        <f aca="false">IF(AH8&gt;5,Z8*0.2*(AH8-5)+Z8,Z8)</f>
        <v>5</v>
      </c>
      <c r="AP8" s="7" t="n">
        <f aca="false">IF(AI8&gt;5,AA8*0.2*(AI8-5)+AA8,AA8)</f>
        <v>0</v>
      </c>
      <c r="AQ8" s="7" t="n">
        <f aca="false">IF(AJ8&gt;5,AB8*0.2*(AJ8-5)+AB8,AB8)</f>
        <v>0</v>
      </c>
      <c r="AR8" s="7" t="n">
        <f aca="false">IF(AK8&gt;5,AC8*0.2*(AK8-5)+AC8,AC8)</f>
        <v>0</v>
      </c>
      <c r="AS8" s="7" t="n">
        <f aca="false">IF(AL8&gt;5,AD8*0.2*(AL8-5)+AD8,AD8)</f>
        <v>0</v>
      </c>
      <c r="AT8" s="7" t="n">
        <f aca="false">IF(AM8&gt;5,AE8*0.2*(AM8-5)+AE8,AE8)</f>
        <v>5</v>
      </c>
      <c r="AU8" s="7" t="n">
        <f aca="false">IF(AN8&gt;5,AF8*0.2*(AN8-5)+AF8,AF8)</f>
        <v>5</v>
      </c>
      <c r="AV8" s="7" t="n">
        <f aca="false">SUM(AO8:AU8)+Y8</f>
        <v>135</v>
      </c>
      <c r="AW8" s="7" t="n">
        <f aca="false">IF(S8="Roczna",AV8*12*0.95,AV8)</f>
        <v>135</v>
      </c>
      <c r="AX8" s="7" t="s">
        <v>44</v>
      </c>
    </row>
    <row r="9" customFormat="false" ht="15" hidden="false" customHeight="false" outlineLevel="0" collapsed="false">
      <c r="A9" s="1" t="n">
        <v>8</v>
      </c>
      <c r="B9" s="1" t="s">
        <v>60</v>
      </c>
      <c r="C9" s="1" t="s">
        <v>61</v>
      </c>
      <c r="D9" s="1" t="n">
        <v>36</v>
      </c>
      <c r="E9" s="1" t="s">
        <v>47</v>
      </c>
      <c r="F9" s="1" t="n">
        <v>2</v>
      </c>
      <c r="G9" s="1" t="n">
        <v>0</v>
      </c>
      <c r="H9" s="1" t="n">
        <v>1</v>
      </c>
      <c r="I9" s="1" t="n">
        <v>1</v>
      </c>
      <c r="J9" s="1" t="n">
        <f aca="false">K9-F9</f>
        <v>1</v>
      </c>
      <c r="K9" s="1" t="n">
        <v>3</v>
      </c>
      <c r="L9" s="1" t="s">
        <v>42</v>
      </c>
      <c r="M9" s="1" t="s">
        <v>42</v>
      </c>
      <c r="N9" s="1" t="s">
        <v>41</v>
      </c>
      <c r="O9" s="1" t="s">
        <v>42</v>
      </c>
      <c r="P9" s="1" t="s">
        <v>41</v>
      </c>
      <c r="Q9" s="1" t="s">
        <v>41</v>
      </c>
      <c r="R9" s="1" t="s">
        <v>42</v>
      </c>
      <c r="S9" s="7" t="s">
        <v>43</v>
      </c>
      <c r="T9" s="7" t="n">
        <f aca="false">G9*Arkusz3!$B$13+H9*Arkusz3!$B$14+I9*Arkusz3!$B$15</f>
        <v>50</v>
      </c>
      <c r="U9" s="7" t="n">
        <f aca="false">IF((J9+F9)=1, Arkusz3!$C$5, Arkusz3!$B$5*J9)</f>
        <v>55</v>
      </c>
      <c r="V9" s="7" t="n">
        <v>10</v>
      </c>
      <c r="W9" s="7" t="n">
        <f aca="false">IF(V9&lt;10,T9+U9,0.2*(V9-10)*(T9+U9)+(T9+U9))</f>
        <v>105</v>
      </c>
      <c r="X9" s="7" t="n">
        <f aca="false">IF(J9&gt;1,(U9/J9)*(J9-1)*10%,0)</f>
        <v>0</v>
      </c>
      <c r="Y9" s="8" t="n">
        <f aca="false">W9-X9</f>
        <v>105</v>
      </c>
      <c r="Z9" s="7" t="n">
        <f aca="false">IF(L9="TAK",Arkusz3!$B$19*J9,0)</f>
        <v>5</v>
      </c>
      <c r="AA9" s="7" t="n">
        <f aca="false">IF(M9="TAK",Arkusz3!$B$19*J9,0)</f>
        <v>5</v>
      </c>
      <c r="AB9" s="7" t="n">
        <f aca="false">IF(N9="TAK",Arkusz3!$B$19*J9,0)</f>
        <v>0</v>
      </c>
      <c r="AC9" s="7" t="n">
        <f aca="false">IF(O9="TAK",Arkusz3!$B$19*J9,0)</f>
        <v>5</v>
      </c>
      <c r="AD9" s="7" t="n">
        <f aca="false">IF(P9="TAK",Arkusz3!$B$19*J9,0)</f>
        <v>0</v>
      </c>
      <c r="AE9" s="7" t="n">
        <f aca="false">IF(Q9="TAK",Arkusz3!$B$19*J9,0)</f>
        <v>0</v>
      </c>
      <c r="AF9" s="7" t="n">
        <f aca="false">IF(R9="TAK",Arkusz3!$B$19*J9,0)</f>
        <v>5</v>
      </c>
      <c r="AG9" s="7" t="n">
        <f aca="false">SUM(Z9:AF9)</f>
        <v>20</v>
      </c>
      <c r="AH9" s="7" t="n">
        <f aca="false">IF(L9="Nie",0,5)</f>
        <v>5</v>
      </c>
      <c r="AI9" s="7" t="n">
        <f aca="false">IF(M9="Nie",0,5)</f>
        <v>5</v>
      </c>
      <c r="AJ9" s="7" t="n">
        <f aca="false">IF(N9="Nie",0,5)</f>
        <v>0</v>
      </c>
      <c r="AK9" s="7" t="n">
        <f aca="false">IF(O9="Nie",0,5)</f>
        <v>5</v>
      </c>
      <c r="AL9" s="7" t="n">
        <f aca="false">IF(P9="Nie",0,5)</f>
        <v>0</v>
      </c>
      <c r="AM9" s="7" t="n">
        <f aca="false">IF(Q9="Nie",0,5)</f>
        <v>0</v>
      </c>
      <c r="AN9" s="7" t="n">
        <f aca="false">IF(R9="Nie",0,5)</f>
        <v>5</v>
      </c>
      <c r="AO9" s="7" t="n">
        <f aca="false">IF(AH9&gt;5,Z9*0.2*(AH9-5)+Z9,Z9)</f>
        <v>5</v>
      </c>
      <c r="AP9" s="7" t="n">
        <f aca="false">IF(AI9&gt;5,AA9*0.2*(AI9-5)+AA9,AA9)</f>
        <v>5</v>
      </c>
      <c r="AQ9" s="7" t="n">
        <f aca="false">IF(AJ9&gt;5,AB9*0.2*(AJ9-5)+AB9,AB9)</f>
        <v>0</v>
      </c>
      <c r="AR9" s="7" t="n">
        <f aca="false">IF(AK9&gt;5,AC9*0.2*(AK9-5)+AC9,AC9)</f>
        <v>5</v>
      </c>
      <c r="AS9" s="7" t="n">
        <f aca="false">IF(AL9&gt;5,AD9*0.2*(AL9-5)+AD9,AD9)</f>
        <v>0</v>
      </c>
      <c r="AT9" s="7" t="n">
        <f aca="false">IF(AM9&gt;5,AE9*0.2*(AM9-5)+AE9,AE9)</f>
        <v>0</v>
      </c>
      <c r="AU9" s="7" t="n">
        <f aca="false">IF(AN9&gt;5,AF9*0.2*(AN9-5)+AF9,AF9)</f>
        <v>5</v>
      </c>
      <c r="AV9" s="7" t="n">
        <f aca="false">SUM(AO9:AU9)+Y9</f>
        <v>125</v>
      </c>
      <c r="AW9" s="7" t="n">
        <f aca="false">IF(S9="Roczna",AV9*12*0.95,AV9)</f>
        <v>125</v>
      </c>
      <c r="AX9" s="7" t="s">
        <v>57</v>
      </c>
    </row>
    <row r="10" customFormat="false" ht="15" hidden="false" customHeight="false" outlineLevel="0" collapsed="false">
      <c r="A10" s="1" t="n">
        <v>9</v>
      </c>
      <c r="B10" s="1" t="s">
        <v>62</v>
      </c>
      <c r="C10" s="1" t="s">
        <v>63</v>
      </c>
      <c r="D10" s="1" t="n">
        <v>34</v>
      </c>
      <c r="E10" s="1" t="s">
        <v>40</v>
      </c>
      <c r="F10" s="1" t="n">
        <v>2</v>
      </c>
      <c r="G10" s="1" t="n">
        <v>0</v>
      </c>
      <c r="H10" s="1" t="n">
        <v>2</v>
      </c>
      <c r="I10" s="1" t="n">
        <v>0</v>
      </c>
      <c r="J10" s="1" t="n">
        <f aca="false">K10-F10</f>
        <v>1</v>
      </c>
      <c r="K10" s="1" t="n">
        <v>3</v>
      </c>
      <c r="L10" s="1" t="s">
        <v>41</v>
      </c>
      <c r="M10" s="1" t="s">
        <v>41</v>
      </c>
      <c r="N10" s="1" t="s">
        <v>41</v>
      </c>
      <c r="O10" s="1" t="s">
        <v>42</v>
      </c>
      <c r="P10" s="1" t="s">
        <v>41</v>
      </c>
      <c r="Q10" s="1" t="s">
        <v>42</v>
      </c>
      <c r="R10" s="1" t="s">
        <v>42</v>
      </c>
      <c r="S10" s="7" t="s">
        <v>43</v>
      </c>
      <c r="T10" s="7" t="n">
        <f aca="false">G10*Arkusz3!$B$13+H10*Arkusz3!$B$14+I10*Arkusz3!$B$15</f>
        <v>40</v>
      </c>
      <c r="U10" s="7" t="n">
        <f aca="false">IF((J10+F10)=1, Arkusz3!$C$5, Arkusz3!$B$5*J10)</f>
        <v>55</v>
      </c>
      <c r="V10" s="7" t="n">
        <v>5</v>
      </c>
      <c r="W10" s="7" t="n">
        <f aca="false">IF(V10&lt;10,T10+U10,0.2*(V10-10)*(T10+U10)+(T10+U10))</f>
        <v>95</v>
      </c>
      <c r="X10" s="7" t="n">
        <f aca="false">IF(J10&gt;1,(U10/J10)*(J10-1)*10%,0)</f>
        <v>0</v>
      </c>
      <c r="Y10" s="8" t="n">
        <f aca="false">W10-X10</f>
        <v>95</v>
      </c>
      <c r="Z10" s="7" t="n">
        <f aca="false">IF(L10="TAK",Arkusz3!$B$19*J10,0)</f>
        <v>0</v>
      </c>
      <c r="AA10" s="7" t="n">
        <f aca="false">IF(M10="TAK",Arkusz3!$B$19*J10,0)</f>
        <v>0</v>
      </c>
      <c r="AB10" s="7" t="n">
        <f aca="false">IF(N10="TAK",Arkusz3!$B$19*J10,0)</f>
        <v>0</v>
      </c>
      <c r="AC10" s="7" t="n">
        <f aca="false">IF(O10="TAK",Arkusz3!$B$19*J10,0)</f>
        <v>5</v>
      </c>
      <c r="AD10" s="7" t="n">
        <f aca="false">IF(P10="TAK",Arkusz3!$B$19*J10,0)</f>
        <v>0</v>
      </c>
      <c r="AE10" s="7" t="n">
        <f aca="false">IF(Q10="TAK",Arkusz3!$B$19*J10,0)</f>
        <v>5</v>
      </c>
      <c r="AF10" s="7" t="n">
        <f aca="false">IF(R10="TAK",Arkusz3!$B$19*J10,0)</f>
        <v>5</v>
      </c>
      <c r="AG10" s="7" t="n">
        <f aca="false">SUM(Z10:AF10)</f>
        <v>15</v>
      </c>
      <c r="AH10" s="7" t="n">
        <f aca="false">IF(L10="Nie",0,5)</f>
        <v>0</v>
      </c>
      <c r="AI10" s="7" t="n">
        <f aca="false">IF(M10="Nie",0,5)</f>
        <v>0</v>
      </c>
      <c r="AJ10" s="7" t="n">
        <f aca="false">IF(N10="Nie",0,5)</f>
        <v>0</v>
      </c>
      <c r="AK10" s="7" t="n">
        <f aca="false">IF(O10="Nie",0,5)</f>
        <v>5</v>
      </c>
      <c r="AL10" s="7" t="n">
        <f aca="false">IF(P10="Nie",0,5)</f>
        <v>0</v>
      </c>
      <c r="AM10" s="7" t="n">
        <f aca="false">IF(Q10="Nie",0,5)</f>
        <v>5</v>
      </c>
      <c r="AN10" s="7" t="n">
        <f aca="false">IF(R10="Nie",0,5)</f>
        <v>5</v>
      </c>
      <c r="AO10" s="7" t="n">
        <f aca="false">IF(AH10&gt;5,Z10*0.2*(AH10-5)+Z10,Z10)</f>
        <v>0</v>
      </c>
      <c r="AP10" s="7" t="n">
        <f aca="false">IF(AI10&gt;5,AA10*0.2*(AI10-5)+AA10,AA10)</f>
        <v>0</v>
      </c>
      <c r="AQ10" s="7" t="n">
        <f aca="false">IF(AJ10&gt;5,AB10*0.2*(AJ10-5)+AB10,AB10)</f>
        <v>0</v>
      </c>
      <c r="AR10" s="7" t="n">
        <f aca="false">IF(AK10&gt;5,AC10*0.2*(AK10-5)+AC10,AC10)</f>
        <v>5</v>
      </c>
      <c r="AS10" s="7" t="n">
        <f aca="false">IF(AL10&gt;5,AD10*0.2*(AL10-5)+AD10,AD10)</f>
        <v>0</v>
      </c>
      <c r="AT10" s="7" t="n">
        <f aca="false">IF(AM10&gt;5,AE10*0.2*(AM10-5)+AE10,AE10)</f>
        <v>5</v>
      </c>
      <c r="AU10" s="7" t="n">
        <f aca="false">IF(AN10&gt;5,AF10*0.2*(AN10-5)+AF10,AF10)</f>
        <v>5</v>
      </c>
      <c r="AV10" s="7" t="n">
        <f aca="false">SUM(AO10:AU10)+Y10</f>
        <v>110</v>
      </c>
      <c r="AW10" s="7" t="n">
        <f aca="false">IF(S10="Roczna",AV10*12*0.95,AV10)</f>
        <v>110</v>
      </c>
      <c r="AX10" s="7" t="s">
        <v>57</v>
      </c>
    </row>
    <row r="11" customFormat="false" ht="15" hidden="false" customHeight="false" outlineLevel="0" collapsed="false">
      <c r="A11" s="1" t="n">
        <v>10</v>
      </c>
      <c r="B11" s="1" t="s">
        <v>64</v>
      </c>
      <c r="C11" s="1" t="s">
        <v>65</v>
      </c>
      <c r="D11" s="1" t="n">
        <v>49</v>
      </c>
      <c r="E11" s="1" t="s">
        <v>40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f aca="false">K11-F11</f>
        <v>1</v>
      </c>
      <c r="K11" s="1" t="n">
        <v>1</v>
      </c>
      <c r="L11" s="1" t="s">
        <v>41</v>
      </c>
      <c r="M11" s="1" t="s">
        <v>42</v>
      </c>
      <c r="N11" s="1" t="s">
        <v>42</v>
      </c>
      <c r="O11" s="1" t="s">
        <v>41</v>
      </c>
      <c r="P11" s="1" t="s">
        <v>42</v>
      </c>
      <c r="Q11" s="1" t="s">
        <v>41</v>
      </c>
      <c r="R11" s="1" t="s">
        <v>41</v>
      </c>
      <c r="S11" s="7" t="s">
        <v>43</v>
      </c>
      <c r="T11" s="7" t="n">
        <f aca="false">G11*Arkusz3!$B$13+H11*Arkusz3!$B$14+I11*Arkusz3!$B$15</f>
        <v>0</v>
      </c>
      <c r="U11" s="7" t="n">
        <f aca="false">IF((J11+F11)=1, Arkusz3!$C$5, Arkusz3!$B$5*J11)</f>
        <v>40</v>
      </c>
      <c r="V11" s="7" t="n">
        <v>10</v>
      </c>
      <c r="W11" s="7" t="n">
        <f aca="false">IF(V11&lt;10,T11+U11,0.2*(V11-10)*(T11+U11)+(T11+U11))</f>
        <v>40</v>
      </c>
      <c r="X11" s="7" t="n">
        <f aca="false">IF(J11&gt;1,(U11/J11)*(J11-1)*10%,0)</f>
        <v>0</v>
      </c>
      <c r="Y11" s="8" t="n">
        <f aca="false">W11-X11</f>
        <v>40</v>
      </c>
      <c r="Z11" s="7" t="n">
        <f aca="false">IF(L11="TAK",Arkusz3!$B$19*J11,0)</f>
        <v>0</v>
      </c>
      <c r="AA11" s="7" t="n">
        <f aca="false">IF(M11="TAK",Arkusz3!$B$19*J11,0)</f>
        <v>5</v>
      </c>
      <c r="AB11" s="7" t="n">
        <f aca="false">IF(N11="TAK",Arkusz3!$B$19*J11,0)</f>
        <v>5</v>
      </c>
      <c r="AC11" s="7" t="n">
        <f aca="false">IF(O11="TAK",Arkusz3!$B$19*J11,0)</f>
        <v>0</v>
      </c>
      <c r="AD11" s="7" t="n">
        <f aca="false">IF(P11="TAK",Arkusz3!$B$19*J11,0)</f>
        <v>5</v>
      </c>
      <c r="AE11" s="7" t="n">
        <f aca="false">IF(Q11="TAK",Arkusz3!$B$19*J11,0)</f>
        <v>0</v>
      </c>
      <c r="AF11" s="7" t="n">
        <f aca="false">IF(R11="TAK",Arkusz3!$B$19*J11,0)</f>
        <v>0</v>
      </c>
      <c r="AG11" s="7" t="n">
        <f aca="false">SUM(Z11:AF11)</f>
        <v>15</v>
      </c>
      <c r="AH11" s="7" t="n">
        <f aca="false">IF(L11="Nie",0,5)</f>
        <v>0</v>
      </c>
      <c r="AI11" s="7" t="n">
        <f aca="false">IF(M11="Nie",0,5)</f>
        <v>5</v>
      </c>
      <c r="AJ11" s="7" t="n">
        <f aca="false">IF(N11="Nie",0,5)</f>
        <v>5</v>
      </c>
      <c r="AK11" s="7" t="n">
        <f aca="false">IF(O11="Nie",0,5)</f>
        <v>0</v>
      </c>
      <c r="AL11" s="7" t="n">
        <f aca="false">IF(P11="Nie",0,5)</f>
        <v>5</v>
      </c>
      <c r="AM11" s="7" t="n">
        <f aca="false">IF(Q11="Nie",0,5)</f>
        <v>0</v>
      </c>
      <c r="AN11" s="7" t="n">
        <f aca="false">IF(R11="Nie",0,5)</f>
        <v>0</v>
      </c>
      <c r="AO11" s="7" t="n">
        <f aca="false">IF(AH11&gt;5,Z11*0.2*(AH11-5)+Z11,Z11)</f>
        <v>0</v>
      </c>
      <c r="AP11" s="7" t="n">
        <f aca="false">IF(AI11&gt;5,AA11*0.2*(AI11-5)+AA11,AA11)</f>
        <v>5</v>
      </c>
      <c r="AQ11" s="7" t="n">
        <f aca="false">IF(AJ11&gt;5,AB11*0.2*(AJ11-5)+AB11,AB11)</f>
        <v>5</v>
      </c>
      <c r="AR11" s="7" t="n">
        <f aca="false">IF(AK11&gt;5,AC11*0.2*(AK11-5)+AC11,AC11)</f>
        <v>0</v>
      </c>
      <c r="AS11" s="7" t="n">
        <f aca="false">IF(AL11&gt;5,AD11*0.2*(AL11-5)+AD11,AD11)</f>
        <v>5</v>
      </c>
      <c r="AT11" s="7" t="n">
        <f aca="false">IF(AM11&gt;5,AE11*0.2*(AM11-5)+AE11,AE11)</f>
        <v>0</v>
      </c>
      <c r="AU11" s="7" t="n">
        <f aca="false">IF(AN11&gt;5,AF11*0.2*(AN11-5)+AF11,AF11)</f>
        <v>0</v>
      </c>
      <c r="AV11" s="7" t="n">
        <f aca="false">SUM(AO11:AU11)+Y11</f>
        <v>55</v>
      </c>
      <c r="AW11" s="7" t="n">
        <f aca="false">IF(S11="Roczna",AV11*12*0.95,AV11)</f>
        <v>55</v>
      </c>
      <c r="AX11" s="7" t="s">
        <v>57</v>
      </c>
    </row>
    <row r="12" customFormat="false" ht="15" hidden="false" customHeight="false" outlineLevel="0" collapsed="false">
      <c r="A12" s="1" t="n">
        <v>11</v>
      </c>
      <c r="B12" s="1" t="s">
        <v>66</v>
      </c>
      <c r="C12" s="1" t="s">
        <v>67</v>
      </c>
      <c r="D12" s="1" t="n">
        <v>34</v>
      </c>
      <c r="E12" s="1" t="s">
        <v>47</v>
      </c>
      <c r="F12" s="1" t="n">
        <v>1</v>
      </c>
      <c r="G12" s="1" t="n">
        <v>0</v>
      </c>
      <c r="H12" s="1" t="n">
        <v>1</v>
      </c>
      <c r="I12" s="1" t="n">
        <v>0</v>
      </c>
      <c r="J12" s="1" t="n">
        <f aca="false">K12-F12</f>
        <v>2</v>
      </c>
      <c r="K12" s="1" t="n">
        <v>3</v>
      </c>
      <c r="L12" s="1" t="s">
        <v>41</v>
      </c>
      <c r="M12" s="1" t="s">
        <v>41</v>
      </c>
      <c r="N12" s="1" t="s">
        <v>42</v>
      </c>
      <c r="O12" s="1" t="s">
        <v>41</v>
      </c>
      <c r="P12" s="1" t="s">
        <v>41</v>
      </c>
      <c r="Q12" s="1" t="s">
        <v>42</v>
      </c>
      <c r="R12" s="1" t="s">
        <v>42</v>
      </c>
      <c r="S12" s="7" t="s">
        <v>43</v>
      </c>
      <c r="T12" s="7" t="n">
        <f aca="false">G12*Arkusz3!$B$13+H12*Arkusz3!$B$14+I12*Arkusz3!$B$15</f>
        <v>20</v>
      </c>
      <c r="U12" s="7" t="n">
        <f aca="false">IF((J12+F12)=1, Arkusz3!$C$5, Arkusz3!$B$5*J12)</f>
        <v>110</v>
      </c>
      <c r="V12" s="7" t="n">
        <v>10</v>
      </c>
      <c r="W12" s="7" t="n">
        <f aca="false">IF(V12&lt;10,T12+U12,0.2*(V12-10)*(T12+U12)+(T12+U12))</f>
        <v>130</v>
      </c>
      <c r="X12" s="7" t="n">
        <f aca="false">IF(J12&gt;1,(U12/J12)*(J12-1)*10%,0)</f>
        <v>5.5</v>
      </c>
      <c r="Y12" s="8" t="n">
        <f aca="false">W12-X12</f>
        <v>124.5</v>
      </c>
      <c r="Z12" s="7" t="n">
        <f aca="false">IF(L12="TAK",Arkusz3!$B$19*J12,0)</f>
        <v>0</v>
      </c>
      <c r="AA12" s="7" t="n">
        <f aca="false">IF(M12="TAK",Arkusz3!$B$19*J12,0)</f>
        <v>0</v>
      </c>
      <c r="AB12" s="7" t="n">
        <f aca="false">IF(N12="TAK",Arkusz3!$B$19*J12,0)</f>
        <v>10</v>
      </c>
      <c r="AC12" s="7" t="n">
        <f aca="false">IF(O12="TAK",Arkusz3!$B$19*J12,0)</f>
        <v>0</v>
      </c>
      <c r="AD12" s="7" t="n">
        <f aca="false">IF(P12="TAK",Arkusz3!$B$19*J12,0)</f>
        <v>0</v>
      </c>
      <c r="AE12" s="7" t="n">
        <f aca="false">IF(Q12="TAK",Arkusz3!$B$19*J12,0)</f>
        <v>10</v>
      </c>
      <c r="AF12" s="7" t="n">
        <f aca="false">IF(R12="TAK",Arkusz3!$B$19*J12,0)</f>
        <v>10</v>
      </c>
      <c r="AG12" s="7" t="n">
        <f aca="false">SUM(Z12:AF12)</f>
        <v>30</v>
      </c>
      <c r="AH12" s="7" t="n">
        <f aca="false">IF(L12="Nie",0,5)</f>
        <v>0</v>
      </c>
      <c r="AI12" s="7" t="n">
        <f aca="false">IF(M12="Nie",0,5)</f>
        <v>0</v>
      </c>
      <c r="AJ12" s="7" t="n">
        <f aca="false">IF(N12="Nie",0,5)</f>
        <v>5</v>
      </c>
      <c r="AK12" s="7" t="n">
        <f aca="false">IF(O12="Nie",0,5)</f>
        <v>0</v>
      </c>
      <c r="AL12" s="7" t="n">
        <f aca="false">IF(P12="Nie",0,5)</f>
        <v>0</v>
      </c>
      <c r="AM12" s="7" t="n">
        <f aca="false">IF(Q12="Nie",0,5)</f>
        <v>5</v>
      </c>
      <c r="AN12" s="7" t="n">
        <f aca="false">IF(R12="Nie",0,5)</f>
        <v>5</v>
      </c>
      <c r="AO12" s="7" t="n">
        <f aca="false">IF(AH12&gt;5,Z12*0.2*(AH12-5)+Z12,Z12)</f>
        <v>0</v>
      </c>
      <c r="AP12" s="7" t="n">
        <f aca="false">IF(AI12&gt;5,AA12*0.2*(AI12-5)+AA12,AA12)</f>
        <v>0</v>
      </c>
      <c r="AQ12" s="7" t="n">
        <f aca="false">IF(AJ12&gt;5,AB12*0.2*(AJ12-5)+AB12,AB12)</f>
        <v>10</v>
      </c>
      <c r="AR12" s="7" t="n">
        <f aca="false">IF(AK12&gt;5,AC12*0.2*(AK12-5)+AC12,AC12)</f>
        <v>0</v>
      </c>
      <c r="AS12" s="7" t="n">
        <f aca="false">IF(AL12&gt;5,AD12*0.2*(AL12-5)+AD12,AD12)</f>
        <v>0</v>
      </c>
      <c r="AT12" s="7" t="n">
        <f aca="false">IF(AM12&gt;5,AE12*0.2*(AM12-5)+AE12,AE12)</f>
        <v>10</v>
      </c>
      <c r="AU12" s="7" t="n">
        <f aca="false">IF(AN12&gt;5,AF12*0.2*(AN12-5)+AF12,AF12)</f>
        <v>10</v>
      </c>
      <c r="AV12" s="7" t="n">
        <f aca="false">SUM(AO12:AU12)+Y12</f>
        <v>154.5</v>
      </c>
      <c r="AW12" s="7" t="n">
        <f aca="false">IF(S12="Roczna",AV12*12*0.95,AV12)</f>
        <v>154.5</v>
      </c>
      <c r="AX12" s="7" t="s">
        <v>44</v>
      </c>
    </row>
    <row r="13" customFormat="false" ht="15" hidden="false" customHeight="false" outlineLevel="0" collapsed="false">
      <c r="A13" s="1" t="n">
        <v>12</v>
      </c>
      <c r="B13" s="1" t="s">
        <v>68</v>
      </c>
      <c r="C13" s="1" t="s">
        <v>69</v>
      </c>
      <c r="D13" s="1" t="n">
        <v>28</v>
      </c>
      <c r="E13" s="1" t="s">
        <v>40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f aca="false">K13-F13</f>
        <v>2</v>
      </c>
      <c r="K13" s="1" t="n">
        <v>2</v>
      </c>
      <c r="L13" s="1" t="s">
        <v>42</v>
      </c>
      <c r="M13" s="1" t="s">
        <v>41</v>
      </c>
      <c r="N13" s="1" t="s">
        <v>41</v>
      </c>
      <c r="O13" s="1" t="s">
        <v>41</v>
      </c>
      <c r="P13" s="1" t="s">
        <v>41</v>
      </c>
      <c r="Q13" s="1" t="s">
        <v>42</v>
      </c>
      <c r="R13" s="1" t="s">
        <v>42</v>
      </c>
      <c r="S13" s="7" t="s">
        <v>43</v>
      </c>
      <c r="T13" s="7" t="n">
        <f aca="false">G13*Arkusz3!$B$13+H13*Arkusz3!$B$14+I13*Arkusz3!$B$15</f>
        <v>0</v>
      </c>
      <c r="U13" s="7" t="n">
        <f aca="false">IF((J13+F13)=1, Arkusz3!$C$5, Arkusz3!$B$5*J13)</f>
        <v>110</v>
      </c>
      <c r="V13" s="7" t="n">
        <v>10</v>
      </c>
      <c r="W13" s="7" t="n">
        <f aca="false">IF(V13&lt;10,T13+U13,0.2*(V13-10)*(T13+U13)+(T13+U13))</f>
        <v>110</v>
      </c>
      <c r="X13" s="7" t="n">
        <f aca="false">IF(J13&gt;1,(U13/J13)*(J13-1)*10%,0)</f>
        <v>5.5</v>
      </c>
      <c r="Y13" s="8" t="n">
        <f aca="false">W13-X13</f>
        <v>104.5</v>
      </c>
      <c r="Z13" s="7" t="n">
        <f aca="false">IF(L13="TAK",Arkusz3!$B$19*J13,0)</f>
        <v>10</v>
      </c>
      <c r="AA13" s="7" t="n">
        <f aca="false">IF(M13="TAK",Arkusz3!$B$19*J13,0)</f>
        <v>0</v>
      </c>
      <c r="AB13" s="7" t="n">
        <f aca="false">IF(N13="TAK",Arkusz3!$B$19*J13,0)</f>
        <v>0</v>
      </c>
      <c r="AC13" s="7" t="n">
        <f aca="false">IF(O13="TAK",Arkusz3!$B$19*J13,0)</f>
        <v>0</v>
      </c>
      <c r="AD13" s="7" t="n">
        <f aca="false">IF(P13="TAK",Arkusz3!$B$19*J13,0)</f>
        <v>0</v>
      </c>
      <c r="AE13" s="7" t="n">
        <f aca="false">IF(Q13="TAK",Arkusz3!$B$19*J13,0)</f>
        <v>10</v>
      </c>
      <c r="AF13" s="7" t="n">
        <f aca="false">IF(R13="TAK",Arkusz3!$B$19*J13,0)</f>
        <v>10</v>
      </c>
      <c r="AG13" s="7" t="n">
        <f aca="false">SUM(Z13:AF13)</f>
        <v>30</v>
      </c>
      <c r="AH13" s="7" t="n">
        <f aca="false">IF(L13="Nie",0,5)</f>
        <v>5</v>
      </c>
      <c r="AI13" s="7" t="n">
        <f aca="false">IF(M13="Nie",0,5)</f>
        <v>0</v>
      </c>
      <c r="AJ13" s="7" t="n">
        <f aca="false">IF(N13="Nie",0,5)</f>
        <v>0</v>
      </c>
      <c r="AK13" s="7" t="n">
        <f aca="false">IF(O13="Nie",0,5)</f>
        <v>0</v>
      </c>
      <c r="AL13" s="7" t="n">
        <f aca="false">IF(P13="Nie",0,5)</f>
        <v>0</v>
      </c>
      <c r="AM13" s="7" t="n">
        <f aca="false">IF(Q13="Nie",0,5)</f>
        <v>5</v>
      </c>
      <c r="AN13" s="7" t="n">
        <f aca="false">IF(R13="Nie",0,5)</f>
        <v>5</v>
      </c>
      <c r="AO13" s="7" t="n">
        <f aca="false">IF(AH13&gt;5,Z13*0.2*(AH13-5)+Z13,Z13)</f>
        <v>10</v>
      </c>
      <c r="AP13" s="7" t="n">
        <f aca="false">IF(AI13&gt;5,AA13*0.2*(AI13-5)+AA13,AA13)</f>
        <v>0</v>
      </c>
      <c r="AQ13" s="7" t="n">
        <f aca="false">IF(AJ13&gt;5,AB13*0.2*(AJ13-5)+AB13,AB13)</f>
        <v>0</v>
      </c>
      <c r="AR13" s="7" t="n">
        <f aca="false">IF(AK13&gt;5,AC13*0.2*(AK13-5)+AC13,AC13)</f>
        <v>0</v>
      </c>
      <c r="AS13" s="7" t="n">
        <f aca="false">IF(AL13&gt;5,AD13*0.2*(AL13-5)+AD13,AD13)</f>
        <v>0</v>
      </c>
      <c r="AT13" s="7" t="n">
        <f aca="false">IF(AM13&gt;5,AE13*0.2*(AM13-5)+AE13,AE13)</f>
        <v>10</v>
      </c>
      <c r="AU13" s="7" t="n">
        <f aca="false">IF(AN13&gt;5,AF13*0.2*(AN13-5)+AF13,AF13)</f>
        <v>10</v>
      </c>
      <c r="AV13" s="7" t="n">
        <f aca="false">SUM(AO13:AU13)+Y13</f>
        <v>134.5</v>
      </c>
      <c r="AW13" s="7" t="n">
        <f aca="false">IF(S13="Roczna",AV13*12*0.95,AV13)</f>
        <v>134.5</v>
      </c>
      <c r="AX13" s="7" t="s">
        <v>49</v>
      </c>
    </row>
    <row r="14" customFormat="false" ht="15" hidden="false" customHeight="false" outlineLevel="0" collapsed="false">
      <c r="A14" s="1" t="n">
        <v>13</v>
      </c>
      <c r="B14" s="1" t="s">
        <v>70</v>
      </c>
      <c r="C14" s="1" t="s">
        <v>71</v>
      </c>
      <c r="D14" s="1" t="n">
        <v>52</v>
      </c>
      <c r="E14" s="1" t="s">
        <v>47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f aca="false">K14-F14</f>
        <v>1</v>
      </c>
      <c r="K14" s="1" t="n">
        <v>1</v>
      </c>
      <c r="L14" s="1" t="s">
        <v>41</v>
      </c>
      <c r="M14" s="1" t="s">
        <v>42</v>
      </c>
      <c r="N14" s="1" t="s">
        <v>42</v>
      </c>
      <c r="O14" s="1" t="s">
        <v>41</v>
      </c>
      <c r="P14" s="1" t="s">
        <v>42</v>
      </c>
      <c r="Q14" s="1" t="s">
        <v>41</v>
      </c>
      <c r="R14" s="1" t="s">
        <v>41</v>
      </c>
      <c r="S14" s="7" t="s">
        <v>48</v>
      </c>
      <c r="T14" s="7" t="n">
        <f aca="false">G14*Arkusz3!$B$13+H14*Arkusz3!$B$14+I14*Arkusz3!$B$15</f>
        <v>0</v>
      </c>
      <c r="U14" s="7" t="n">
        <f aca="false">IF((J14+F14)=1, Arkusz3!$C$5, Arkusz3!$B$5*J14)</f>
        <v>40</v>
      </c>
      <c r="V14" s="7" t="n">
        <v>10</v>
      </c>
      <c r="W14" s="7" t="n">
        <f aca="false">IF(V14&lt;10,T14+U14,0.2*(V14-10)*(T14+U14)+(T14+U14))</f>
        <v>40</v>
      </c>
      <c r="X14" s="7" t="n">
        <f aca="false">IF(J14&gt;1,(U14/J14)*(J14-1)*10%,0)</f>
        <v>0</v>
      </c>
      <c r="Y14" s="8" t="n">
        <f aca="false">W14-X14</f>
        <v>40</v>
      </c>
      <c r="Z14" s="7" t="n">
        <f aca="false">IF(L14="TAK",Arkusz3!$B$19*J14,0)</f>
        <v>0</v>
      </c>
      <c r="AA14" s="7" t="n">
        <f aca="false">IF(M14="TAK",Arkusz3!$B$19*J14,0)</f>
        <v>5</v>
      </c>
      <c r="AB14" s="7" t="n">
        <f aca="false">IF(N14="TAK",Arkusz3!$B$19*J14,0)</f>
        <v>5</v>
      </c>
      <c r="AC14" s="7" t="n">
        <f aca="false">IF(O14="TAK",Arkusz3!$B$19*J14,0)</f>
        <v>0</v>
      </c>
      <c r="AD14" s="7" t="n">
        <f aca="false">IF(P14="TAK",Arkusz3!$B$19*J14,0)</f>
        <v>5</v>
      </c>
      <c r="AE14" s="7" t="n">
        <f aca="false">IF(Q14="TAK",Arkusz3!$B$19*J14,0)</f>
        <v>0</v>
      </c>
      <c r="AF14" s="7" t="n">
        <f aca="false">IF(R14="TAK",Arkusz3!$B$19*J14,0)</f>
        <v>0</v>
      </c>
      <c r="AG14" s="7" t="n">
        <f aca="false">SUM(Z14:AF14)</f>
        <v>15</v>
      </c>
      <c r="AH14" s="7" t="n">
        <f aca="false">IF(L14="Nie",0,5)</f>
        <v>0</v>
      </c>
      <c r="AI14" s="7" t="n">
        <f aca="false">IF(M14="Nie",0,5)</f>
        <v>5</v>
      </c>
      <c r="AJ14" s="7" t="n">
        <f aca="false">IF(N14="Nie",0,5)</f>
        <v>5</v>
      </c>
      <c r="AK14" s="7" t="n">
        <f aca="false">IF(O14="Nie",0,5)</f>
        <v>0</v>
      </c>
      <c r="AL14" s="7" t="n">
        <f aca="false">IF(P14="Nie",0,5)</f>
        <v>5</v>
      </c>
      <c r="AM14" s="7" t="n">
        <f aca="false">IF(Q14="Nie",0,5)</f>
        <v>0</v>
      </c>
      <c r="AN14" s="7" t="n">
        <f aca="false">IF(R14="Nie",0,5)</f>
        <v>0</v>
      </c>
      <c r="AO14" s="7" t="n">
        <f aca="false">IF(AH14&gt;5,Z14*0.2*(AH14-5)+Z14,Z14)</f>
        <v>0</v>
      </c>
      <c r="AP14" s="7" t="n">
        <f aca="false">IF(AI14&gt;5,AA14*0.2*(AI14-5)+AA14,AA14)</f>
        <v>5</v>
      </c>
      <c r="AQ14" s="7" t="n">
        <f aca="false">IF(AJ14&gt;5,AB14*0.2*(AJ14-5)+AB14,AB14)</f>
        <v>5</v>
      </c>
      <c r="AR14" s="7" t="n">
        <f aca="false">IF(AK14&gt;5,AC14*0.2*(AK14-5)+AC14,AC14)</f>
        <v>0</v>
      </c>
      <c r="AS14" s="7" t="n">
        <f aca="false">IF(AL14&gt;5,AD14*0.2*(AL14-5)+AD14,AD14)</f>
        <v>5</v>
      </c>
      <c r="AT14" s="7" t="n">
        <f aca="false">IF(AM14&gt;5,AE14*0.2*(AM14-5)+AE14,AE14)</f>
        <v>0</v>
      </c>
      <c r="AU14" s="7" t="n">
        <f aca="false">IF(AN14&gt;5,AF14*0.2*(AN14-5)+AF14,AF14)</f>
        <v>0</v>
      </c>
      <c r="AV14" s="7" t="n">
        <f aca="false">SUM(AO14:AU14)+Y14</f>
        <v>55</v>
      </c>
      <c r="AW14" s="7" t="n">
        <f aca="false">IF(S14="Roczna",AV14*12*0.95,AV14)</f>
        <v>627</v>
      </c>
      <c r="AX14" s="7" t="s">
        <v>44</v>
      </c>
    </row>
    <row r="15" customFormat="false" ht="15" hidden="false" customHeight="false" outlineLevel="0" collapsed="false">
      <c r="A15" s="1" t="n">
        <v>14</v>
      </c>
      <c r="B15" s="1" t="s">
        <v>72</v>
      </c>
      <c r="C15" s="1" t="s">
        <v>73</v>
      </c>
      <c r="D15" s="1" t="n">
        <v>38</v>
      </c>
      <c r="E15" s="1" t="s">
        <v>47</v>
      </c>
      <c r="F15" s="1" t="n">
        <v>3</v>
      </c>
      <c r="G15" s="1" t="n">
        <v>1</v>
      </c>
      <c r="H15" s="1" t="n">
        <v>2</v>
      </c>
      <c r="I15" s="1" t="n">
        <v>0</v>
      </c>
      <c r="J15" s="1" t="n">
        <f aca="false">K15-F15</f>
        <v>2</v>
      </c>
      <c r="K15" s="1" t="n">
        <v>5</v>
      </c>
      <c r="L15" s="1" t="s">
        <v>41</v>
      </c>
      <c r="M15" s="1" t="s">
        <v>42</v>
      </c>
      <c r="N15" s="1" t="s">
        <v>41</v>
      </c>
      <c r="O15" s="1" t="s">
        <v>42</v>
      </c>
      <c r="P15" s="1" t="s">
        <v>41</v>
      </c>
      <c r="Q15" s="1" t="s">
        <v>42</v>
      </c>
      <c r="R15" s="1" t="s">
        <v>42</v>
      </c>
      <c r="S15" s="7" t="s">
        <v>43</v>
      </c>
      <c r="T15" s="7" t="n">
        <f aca="false">G15*Arkusz3!$B$13+H15*Arkusz3!$B$14+I15*Arkusz3!$B$15</f>
        <v>55</v>
      </c>
      <c r="U15" s="7" t="n">
        <f aca="false">IF((J15+F15)=1, Arkusz3!$C$5, Arkusz3!$B$5*J15)</f>
        <v>110</v>
      </c>
      <c r="V15" s="7" t="n">
        <v>14</v>
      </c>
      <c r="W15" s="7" t="n">
        <f aca="false">IF(V15&lt;10,T15+U15,0.2*(V15-10)*(T15+U15)+(T15+U15))</f>
        <v>297</v>
      </c>
      <c r="X15" s="7" t="n">
        <f aca="false">IF(J15&gt;1,(U15/J15)*(J15-1)*10%,0)</f>
        <v>5.5</v>
      </c>
      <c r="Y15" s="8" t="n">
        <f aca="false">W15-X15</f>
        <v>291.5</v>
      </c>
      <c r="Z15" s="7" t="n">
        <f aca="false">IF(L15="TAK",Arkusz3!$B$19*J15,0)</f>
        <v>0</v>
      </c>
      <c r="AA15" s="7" t="n">
        <f aca="false">IF(M15="TAK",Arkusz3!$B$19*J15,0)</f>
        <v>10</v>
      </c>
      <c r="AB15" s="7" t="n">
        <f aca="false">IF(N15="TAK",Arkusz3!$B$19*J15,0)</f>
        <v>0</v>
      </c>
      <c r="AC15" s="7" t="n">
        <f aca="false">IF(O15="TAK",Arkusz3!$B$19*J15,0)</f>
        <v>10</v>
      </c>
      <c r="AD15" s="7" t="n">
        <f aca="false">IF(P15="TAK",Arkusz3!$B$19*J15,0)</f>
        <v>0</v>
      </c>
      <c r="AE15" s="7" t="n">
        <f aca="false">IF(Q15="TAK",Arkusz3!$B$19*J15,0)</f>
        <v>10</v>
      </c>
      <c r="AF15" s="7" t="n">
        <f aca="false">IF(R15="TAK",Arkusz3!$B$19*J15,0)</f>
        <v>10</v>
      </c>
      <c r="AG15" s="7" t="n">
        <f aca="false">SUM(Z15:AF15)</f>
        <v>40</v>
      </c>
      <c r="AH15" s="7" t="n">
        <f aca="false">IF(L15="Nie",0,5)</f>
        <v>0</v>
      </c>
      <c r="AI15" s="7" t="n">
        <f aca="false">IF(M15="Nie",0,5)</f>
        <v>5</v>
      </c>
      <c r="AJ15" s="7" t="n">
        <f aca="false">IF(N15="Nie",0,5)</f>
        <v>0</v>
      </c>
      <c r="AK15" s="7" t="n">
        <f aca="false">IF(O15="Nie",0,5)</f>
        <v>5</v>
      </c>
      <c r="AL15" s="7" t="n">
        <f aca="false">IF(P15="Nie",0,5)</f>
        <v>0</v>
      </c>
      <c r="AM15" s="7" t="n">
        <f aca="false">IF(Q15="Nie",0,5)</f>
        <v>5</v>
      </c>
      <c r="AN15" s="7" t="n">
        <f aca="false">IF(R15="Nie",0,5)</f>
        <v>5</v>
      </c>
      <c r="AO15" s="7" t="n">
        <f aca="false">IF(AH15&gt;5,Z15*0.2*(AH15-5)+Z15,Z15)</f>
        <v>0</v>
      </c>
      <c r="AP15" s="7" t="n">
        <f aca="false">IF(AI15&gt;5,AA15*0.2*(AI15-5)+AA15,AA15)</f>
        <v>10</v>
      </c>
      <c r="AQ15" s="7" t="n">
        <f aca="false">IF(AJ15&gt;5,AB15*0.2*(AJ15-5)+AB15,AB15)</f>
        <v>0</v>
      </c>
      <c r="AR15" s="7" t="n">
        <f aca="false">IF(AK15&gt;5,AC15*0.2*(AK15-5)+AC15,AC15)</f>
        <v>10</v>
      </c>
      <c r="AS15" s="7" t="n">
        <f aca="false">IF(AL15&gt;5,AD15*0.2*(AL15-5)+AD15,AD15)</f>
        <v>0</v>
      </c>
      <c r="AT15" s="7" t="n">
        <f aca="false">IF(AM15&gt;5,AE15*0.2*(AM15-5)+AE15,AE15)</f>
        <v>10</v>
      </c>
      <c r="AU15" s="7" t="n">
        <f aca="false">IF(AN15&gt;5,AF15*0.2*(AN15-5)+AF15,AF15)</f>
        <v>10</v>
      </c>
      <c r="AV15" s="7" t="n">
        <f aca="false">SUM(AO15:AU15)+Y15</f>
        <v>331.5</v>
      </c>
      <c r="AW15" s="7" t="n">
        <f aca="false">IF(S15="Roczna",AV15*12*0.95,AV15)</f>
        <v>331.5</v>
      </c>
      <c r="AX15" s="7" t="s">
        <v>49</v>
      </c>
    </row>
    <row r="16" customFormat="false" ht="15" hidden="false" customHeight="false" outlineLevel="0" collapsed="false">
      <c r="A16" s="1" t="n">
        <v>15</v>
      </c>
      <c r="B16" s="1" t="s">
        <v>74</v>
      </c>
      <c r="C16" s="1" t="s">
        <v>75</v>
      </c>
      <c r="D16" s="1" t="n">
        <v>52</v>
      </c>
      <c r="E16" s="1" t="s">
        <v>47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f aca="false">K16-F16</f>
        <v>1</v>
      </c>
      <c r="K16" s="1" t="n">
        <v>1</v>
      </c>
      <c r="L16" s="1" t="s">
        <v>41</v>
      </c>
      <c r="M16" s="1" t="s">
        <v>42</v>
      </c>
      <c r="N16" s="1" t="s">
        <v>42</v>
      </c>
      <c r="O16" s="1" t="s">
        <v>41</v>
      </c>
      <c r="P16" s="1" t="s">
        <v>42</v>
      </c>
      <c r="Q16" s="1" t="s">
        <v>41</v>
      </c>
      <c r="R16" s="1" t="s">
        <v>41</v>
      </c>
      <c r="S16" s="7" t="s">
        <v>43</v>
      </c>
      <c r="T16" s="7" t="n">
        <f aca="false">G16*Arkusz3!$B$13+H16*Arkusz3!$B$14+I16*Arkusz3!$B$15</f>
        <v>0</v>
      </c>
      <c r="U16" s="7" t="n">
        <f aca="false">IF((J16+F16)=1, Arkusz3!$C$5, Arkusz3!$B$5*J16)</f>
        <v>40</v>
      </c>
      <c r="V16" s="7" t="n">
        <v>10</v>
      </c>
      <c r="W16" s="7" t="n">
        <f aca="false">IF(V16&lt;10,T16+U16,0.2*(V16-10)*(T16+U16)+(T16+U16))</f>
        <v>40</v>
      </c>
      <c r="X16" s="7" t="n">
        <f aca="false">IF(J16&gt;1,(U16/J16)*(J16-1)*10%,0)</f>
        <v>0</v>
      </c>
      <c r="Y16" s="8" t="n">
        <f aca="false">W16-X16</f>
        <v>40</v>
      </c>
      <c r="Z16" s="7" t="n">
        <f aca="false">IF(L16="TAK",Arkusz3!$B$19*J16,0)</f>
        <v>0</v>
      </c>
      <c r="AA16" s="7" t="n">
        <f aca="false">IF(M16="TAK",Arkusz3!$B$19*J16,0)</f>
        <v>5</v>
      </c>
      <c r="AB16" s="7" t="n">
        <f aca="false">IF(N16="TAK",Arkusz3!$B$19*J16,0)</f>
        <v>5</v>
      </c>
      <c r="AC16" s="7" t="n">
        <f aca="false">IF(O16="TAK",Arkusz3!$B$19*J16,0)</f>
        <v>0</v>
      </c>
      <c r="AD16" s="7" t="n">
        <f aca="false">IF(P16="TAK",Arkusz3!$B$19*J16,0)</f>
        <v>5</v>
      </c>
      <c r="AE16" s="7" t="n">
        <f aca="false">IF(Q16="TAK",Arkusz3!$B$19*J16,0)</f>
        <v>0</v>
      </c>
      <c r="AF16" s="7" t="n">
        <f aca="false">IF(R16="TAK",Arkusz3!$B$19*J16,0)</f>
        <v>0</v>
      </c>
      <c r="AG16" s="7" t="n">
        <f aca="false">SUM(Z16:AF16)</f>
        <v>15</v>
      </c>
      <c r="AH16" s="7" t="n">
        <f aca="false">IF(L16="Nie",0,5)</f>
        <v>0</v>
      </c>
      <c r="AI16" s="7" t="n">
        <v>10</v>
      </c>
      <c r="AJ16" s="7" t="n">
        <v>10</v>
      </c>
      <c r="AK16" s="7" t="n">
        <f aca="false">IF(O16="Nie",0,5)</f>
        <v>0</v>
      </c>
      <c r="AL16" s="7" t="n">
        <v>10</v>
      </c>
      <c r="AM16" s="7" t="n">
        <f aca="false">IF(Q16="Nie",0,5)</f>
        <v>0</v>
      </c>
      <c r="AN16" s="7" t="n">
        <f aca="false">IF(R16="Nie",0,5)</f>
        <v>0</v>
      </c>
      <c r="AO16" s="7" t="n">
        <f aca="false">IF(AH16&gt;5,Z16*0.2*(AH16-5)+Z16,Z16)</f>
        <v>0</v>
      </c>
      <c r="AP16" s="7" t="n">
        <f aca="false">IF(AI16&gt;5,AA16*0.2*(AI16-5)+AA16,AA16)</f>
        <v>10</v>
      </c>
      <c r="AQ16" s="7" t="n">
        <f aca="false">IF(AJ16&gt;5,AB16*0.2*(AJ16-5)+AB16,AB16)</f>
        <v>10</v>
      </c>
      <c r="AR16" s="7" t="n">
        <f aca="false">IF(AK16&gt;5,AC16*0.2*(AK16-5)+AC16,AC16)</f>
        <v>0</v>
      </c>
      <c r="AS16" s="7" t="n">
        <f aca="false">IF(AL16&gt;5,AD16*0.2*(AL16-5)+AD16,AD16)</f>
        <v>10</v>
      </c>
      <c r="AT16" s="7" t="n">
        <f aca="false">IF(AM16&gt;5,AE16*0.2*(AM16-5)+AE16,AE16)</f>
        <v>0</v>
      </c>
      <c r="AU16" s="7" t="n">
        <f aca="false">IF(AN16&gt;5,AF16*0.2*(AN16-5)+AF16,AF16)</f>
        <v>0</v>
      </c>
      <c r="AV16" s="7" t="n">
        <f aca="false">SUM(AO16:AU16)+Y16</f>
        <v>70</v>
      </c>
      <c r="AW16" s="7" t="n">
        <f aca="false">IF(S16="Roczna",AV16*12*0.95,AV16)</f>
        <v>70</v>
      </c>
      <c r="AX16" s="7" t="s">
        <v>44</v>
      </c>
    </row>
    <row r="17" customFormat="false" ht="13.8" hidden="false" customHeight="false" outlineLevel="0" collapsed="false">
      <c r="A17" s="1" t="n">
        <v>16</v>
      </c>
      <c r="B17" s="1" t="s">
        <v>76</v>
      </c>
      <c r="C17" s="1" t="s">
        <v>77</v>
      </c>
      <c r="D17" s="1" t="n">
        <v>41</v>
      </c>
      <c r="E17" s="1" t="s">
        <v>47</v>
      </c>
      <c r="F17" s="1" t="n">
        <v>2</v>
      </c>
      <c r="G17" s="1" t="n">
        <v>1</v>
      </c>
      <c r="H17" s="1" t="n">
        <v>1</v>
      </c>
      <c r="I17" s="1" t="n">
        <v>0</v>
      </c>
      <c r="J17" s="1" t="n">
        <f aca="false">K17-F17</f>
        <v>1</v>
      </c>
      <c r="K17" s="1" t="n">
        <v>3</v>
      </c>
      <c r="L17" s="1" t="s">
        <v>41</v>
      </c>
      <c r="M17" s="1" t="s">
        <v>42</v>
      </c>
      <c r="N17" s="1" t="s">
        <v>41</v>
      </c>
      <c r="O17" s="1" t="s">
        <v>41</v>
      </c>
      <c r="P17" s="1" t="s">
        <v>41</v>
      </c>
      <c r="Q17" s="1" t="s">
        <v>42</v>
      </c>
      <c r="R17" s="1" t="s">
        <v>41</v>
      </c>
      <c r="S17" s="7" t="s">
        <v>43</v>
      </c>
      <c r="T17" s="7" t="n">
        <f aca="false">G17*Arkusz3!$B$13+H17*Arkusz3!$B$14+I17*Arkusz3!$B$15</f>
        <v>35</v>
      </c>
      <c r="U17" s="7" t="n">
        <f aca="false">IF((J17+F17)=1, Arkusz3!$C$5, Arkusz3!$B$5*J17)</f>
        <v>55</v>
      </c>
      <c r="V17" s="7" t="n">
        <v>10</v>
      </c>
      <c r="W17" s="7" t="n">
        <f aca="false">IF(V17&lt;10,T17+U17,0.2*(V17-10)*(T17+U17)+(T17+U17))</f>
        <v>90</v>
      </c>
      <c r="X17" s="7" t="n">
        <f aca="false">IF(J17&gt;1,(U17/J17)*(J17-1)*10%,0)</f>
        <v>0</v>
      </c>
      <c r="Y17" s="8" t="n">
        <f aca="false">W17-X17</f>
        <v>90</v>
      </c>
      <c r="Z17" s="7" t="n">
        <f aca="false">IF(L17="TAK",Arkusz3!$B$19*J17,0)</f>
        <v>0</v>
      </c>
      <c r="AA17" s="7" t="n">
        <f aca="false">IF(M17="TAK",Arkusz3!$B$20*J17,0)</f>
        <v>10</v>
      </c>
      <c r="AB17" s="7" t="n">
        <f aca="false">IF(N17="TAK",Arkusz3!$B$21*J17,0)</f>
        <v>0</v>
      </c>
      <c r="AC17" s="7" t="n">
        <f aca="false">IF(O17="TAK",Arkusz3!$B$22*J17,0)</f>
        <v>0</v>
      </c>
      <c r="AD17" s="7" t="n">
        <f aca="false">IF(P17="TAK",Arkusz3!$B$23*J17,0)</f>
        <v>0</v>
      </c>
      <c r="AE17" s="7" t="n">
        <f aca="false">IF(Q17="TAK",Arkusz3!$B$24*J17,0)</f>
        <v>5</v>
      </c>
      <c r="AF17" s="7" t="n">
        <f aca="false">IF(R17="TAK",Arkusz3!$B$25*J17,0)</f>
        <v>0</v>
      </c>
      <c r="AG17" s="7" t="n">
        <f aca="false">SUM(Z17:AF17)</f>
        <v>15</v>
      </c>
      <c r="AH17" s="7" t="n">
        <f aca="false">IF(L17="Nie",0,5)</f>
        <v>0</v>
      </c>
      <c r="AI17" s="7" t="n">
        <f aca="false">IF(M17="Nie",0,5)</f>
        <v>5</v>
      </c>
      <c r="AJ17" s="7" t="n">
        <f aca="false">IF(N17="Nie",0,5)</f>
        <v>0</v>
      </c>
      <c r="AK17" s="7" t="n">
        <f aca="false">IF(O17="Nie",0,5)</f>
        <v>0</v>
      </c>
      <c r="AL17" s="7" t="n">
        <f aca="false">IF(P17="Nie",0,5)</f>
        <v>0</v>
      </c>
      <c r="AM17" s="7" t="n">
        <f aca="false">IF(Q17="Nie",0,5)</f>
        <v>5</v>
      </c>
      <c r="AN17" s="7" t="n">
        <f aca="false">IF(R17="Nie",0,5)</f>
        <v>0</v>
      </c>
      <c r="AO17" s="7" t="n">
        <f aca="false">IF(AH17&gt;5,Z17*0.2*(AH17-5)+Z17,Z17)</f>
        <v>0</v>
      </c>
      <c r="AP17" s="7" t="n">
        <f aca="false">IF(AI17&gt;5,AA17*0.2*(AI17-5)+AA17,AA17)</f>
        <v>10</v>
      </c>
      <c r="AQ17" s="7" t="n">
        <f aca="false">IF(AJ17&gt;5,AB17*0.2*(AJ17-5)+AB17,AB17)</f>
        <v>0</v>
      </c>
      <c r="AR17" s="7" t="n">
        <f aca="false">IF(AK17&gt;5,AC17*0.2*(AK17-5)+AC17,AC17)</f>
        <v>0</v>
      </c>
      <c r="AS17" s="7" t="n">
        <f aca="false">IF(AL17&gt;5,AD17*0.2*(AL17-5)+AD17,AD17)</f>
        <v>0</v>
      </c>
      <c r="AT17" s="7" t="n">
        <f aca="false">IF(AM17&gt;5,AE17*0.2*(AM17-5)+AE17,AE17)</f>
        <v>5</v>
      </c>
      <c r="AU17" s="7" t="n">
        <f aca="false">IF(AN17&gt;5,AF17*0.2*(AN17-5)+AF17,AF17)</f>
        <v>0</v>
      </c>
      <c r="AV17" s="7" t="n">
        <f aca="false">SUM(AO17:AU17)+Y17</f>
        <v>105</v>
      </c>
      <c r="AW17" s="7" t="n">
        <f aca="false">IF(S17="Roczna",AV17*12*0.95,AV17)</f>
        <v>105</v>
      </c>
      <c r="AX17" s="7" t="s">
        <v>57</v>
      </c>
    </row>
    <row r="18" customFormat="false" ht="13.8" hidden="false" customHeight="false" outlineLevel="0" collapsed="false">
      <c r="A18" s="1" t="n">
        <v>17</v>
      </c>
      <c r="B18" s="1" t="s">
        <v>78</v>
      </c>
      <c r="C18" s="1" t="s">
        <v>79</v>
      </c>
      <c r="D18" s="1" t="n">
        <v>37</v>
      </c>
      <c r="E18" s="1" t="s">
        <v>47</v>
      </c>
      <c r="F18" s="1" t="n">
        <v>2</v>
      </c>
      <c r="G18" s="1" t="n">
        <v>0</v>
      </c>
      <c r="H18" s="1" t="n">
        <v>2</v>
      </c>
      <c r="I18" s="1" t="n">
        <v>0</v>
      </c>
      <c r="J18" s="1" t="n">
        <f aca="false">K18-F18</f>
        <v>2</v>
      </c>
      <c r="K18" s="1" t="n">
        <v>4</v>
      </c>
      <c r="L18" s="1" t="s">
        <v>41</v>
      </c>
      <c r="M18" s="1" t="s">
        <v>42</v>
      </c>
      <c r="N18" s="1" t="s">
        <v>41</v>
      </c>
      <c r="O18" s="1" t="s">
        <v>42</v>
      </c>
      <c r="P18" s="1" t="s">
        <v>41</v>
      </c>
      <c r="Q18" s="1" t="s">
        <v>42</v>
      </c>
      <c r="R18" s="1" t="s">
        <v>42</v>
      </c>
      <c r="S18" s="7" t="s">
        <v>48</v>
      </c>
      <c r="T18" s="7" t="n">
        <f aca="false">G18*Arkusz3!$B$13+H18*Arkusz3!$B$14+I18*Arkusz3!$B$15</f>
        <v>40</v>
      </c>
      <c r="U18" s="7" t="n">
        <f aca="false">IF((J18+F18)=1, Arkusz3!$C$5, Arkusz3!$B$5*J18)</f>
        <v>110</v>
      </c>
      <c r="V18" s="7" t="n">
        <v>10</v>
      </c>
      <c r="W18" s="7" t="n">
        <f aca="false">IF(V18&lt;10,T18+U18,0.2*(V18-10)*(T18+U18)+(T18+U18))</f>
        <v>150</v>
      </c>
      <c r="X18" s="7" t="n">
        <f aca="false">IF(J18&gt;1,(U18/J18)*(J18-1)*10%,0)</f>
        <v>5.5</v>
      </c>
      <c r="Y18" s="8" t="n">
        <f aca="false">W18-X18</f>
        <v>144.5</v>
      </c>
      <c r="Z18" s="7" t="n">
        <f aca="false">IF(L18="TAK",Arkusz3!$B$19*J18,0)</f>
        <v>0</v>
      </c>
      <c r="AA18" s="7" t="n">
        <f aca="false">IF(M18="TAK",Arkusz3!$B$20*J18,0)</f>
        <v>20</v>
      </c>
      <c r="AB18" s="7" t="n">
        <f aca="false">IF(N18="TAK",Arkusz3!$B$21*J18,0)</f>
        <v>0</v>
      </c>
      <c r="AC18" s="7" t="n">
        <f aca="false">IF(O18="TAK",Arkusz3!$B$22*J18,0)</f>
        <v>20</v>
      </c>
      <c r="AD18" s="7" t="n">
        <f aca="false">IF(P18="TAK",Arkusz3!$B$23*J18,0)</f>
        <v>0</v>
      </c>
      <c r="AE18" s="7" t="n">
        <f aca="false">IF(Q18="TAK",Arkusz3!$B$24*J18,0)</f>
        <v>10</v>
      </c>
      <c r="AF18" s="7" t="n">
        <f aca="false">IF(R18="TAK",Arkusz3!$B$25*J18,0)</f>
        <v>24</v>
      </c>
      <c r="AG18" s="7" t="n">
        <f aca="false">SUM(Z18:AF18)</f>
        <v>74</v>
      </c>
      <c r="AH18" s="7" t="n">
        <f aca="false">IF(L18="Nie",0,5)</f>
        <v>0</v>
      </c>
      <c r="AI18" s="7" t="n">
        <f aca="false">IF(M18="Nie",0,5)</f>
        <v>5</v>
      </c>
      <c r="AJ18" s="7" t="n">
        <f aca="false">IF(N18="Nie",0,5)</f>
        <v>0</v>
      </c>
      <c r="AK18" s="7" t="n">
        <v>2</v>
      </c>
      <c r="AL18" s="7" t="n">
        <f aca="false">IF(P18="Nie",0,5)</f>
        <v>0</v>
      </c>
      <c r="AM18" s="7" t="n">
        <v>2</v>
      </c>
      <c r="AN18" s="7" t="n">
        <v>2</v>
      </c>
      <c r="AO18" s="7" t="n">
        <f aca="false">IF(AH18&gt;5,Z18*0.2*(AH18-5)+Z18,Z18)</f>
        <v>0</v>
      </c>
      <c r="AP18" s="7" t="n">
        <f aca="false">IF(AI18&gt;5,AA18*0.2*(AI18-5)+AA18,AA18)</f>
        <v>20</v>
      </c>
      <c r="AQ18" s="7" t="n">
        <f aca="false">IF(AJ18&gt;5,AB18*0.2*(AJ18-5)+AB18,AB18)</f>
        <v>0</v>
      </c>
      <c r="AR18" s="7" t="n">
        <f aca="false">IF(AK18&gt;5,AC18*0.2*(AK18-5)+AC18,AC18)</f>
        <v>20</v>
      </c>
      <c r="AS18" s="7" t="n">
        <f aca="false">IF(AL18&gt;5,AD18*0.2*(AL18-5)+AD18,AD18)</f>
        <v>0</v>
      </c>
      <c r="AT18" s="7" t="n">
        <f aca="false">IF(AM18&gt;5,AE18*0.2*(AM18-5)+AE18,AE18)</f>
        <v>10</v>
      </c>
      <c r="AU18" s="7" t="n">
        <f aca="false">IF(AN18&gt;5,AF18*0.2*(AN18-5)+AF18,AF18)</f>
        <v>24</v>
      </c>
      <c r="AV18" s="7" t="n">
        <f aca="false">SUM(AO18:AU18)+Y18</f>
        <v>218.5</v>
      </c>
      <c r="AW18" s="7" t="n">
        <f aca="false">IF(S18="Roczna",AV18*12*0.95,AV18)</f>
        <v>2490.9</v>
      </c>
      <c r="AX18" s="7" t="s">
        <v>49</v>
      </c>
    </row>
    <row r="19" customFormat="false" ht="13.8" hidden="false" customHeight="false" outlineLevel="0" collapsed="false">
      <c r="A19" s="1" t="n">
        <v>18</v>
      </c>
      <c r="B19" s="1" t="s">
        <v>80</v>
      </c>
      <c r="C19" s="1" t="s">
        <v>81</v>
      </c>
      <c r="D19" s="1" t="n">
        <v>33</v>
      </c>
      <c r="E19" s="1" t="s">
        <v>47</v>
      </c>
      <c r="F19" s="1" t="n">
        <v>1</v>
      </c>
      <c r="G19" s="1" t="n">
        <v>0</v>
      </c>
      <c r="H19" s="1" t="n">
        <v>1</v>
      </c>
      <c r="I19" s="1" t="n">
        <v>0</v>
      </c>
      <c r="J19" s="1" t="n">
        <f aca="false">K19-F19</f>
        <v>2</v>
      </c>
      <c r="K19" s="1" t="n">
        <v>3</v>
      </c>
      <c r="L19" s="1" t="s">
        <v>41</v>
      </c>
      <c r="M19" s="1" t="s">
        <v>41</v>
      </c>
      <c r="N19" s="1" t="s">
        <v>41</v>
      </c>
      <c r="O19" s="1" t="s">
        <v>41</v>
      </c>
      <c r="P19" s="1" t="s">
        <v>41</v>
      </c>
      <c r="Q19" s="1" t="s">
        <v>41</v>
      </c>
      <c r="R19" s="1" t="s">
        <v>42</v>
      </c>
      <c r="S19" s="7" t="s">
        <v>48</v>
      </c>
      <c r="T19" s="7" t="n">
        <f aca="false">G19*Arkusz3!$B$13+H19*Arkusz3!$B$14+I19*Arkusz3!$B$15</f>
        <v>20</v>
      </c>
      <c r="U19" s="7" t="n">
        <f aca="false">IF((J19+F19)=1, Arkusz3!$C$5, Arkusz3!$B$5*J19)</f>
        <v>110</v>
      </c>
      <c r="V19" s="7" t="n">
        <v>10</v>
      </c>
      <c r="W19" s="7" t="n">
        <f aca="false">IF(V19&lt;10,T19+U19,0.2*(V19-10)*(T19+U19)+(T19+U19))</f>
        <v>130</v>
      </c>
      <c r="X19" s="7" t="n">
        <f aca="false">IF(J19&gt;1,(U19/J19)*(J19-1)*10%,0)</f>
        <v>5.5</v>
      </c>
      <c r="Y19" s="8" t="n">
        <f aca="false">W19-X19</f>
        <v>124.5</v>
      </c>
      <c r="Z19" s="7" t="n">
        <f aca="false">IF(L19="TAK",Arkusz3!$B$19*J19,0)</f>
        <v>0</v>
      </c>
      <c r="AA19" s="7" t="n">
        <f aca="false">IF(M19="TAK",Arkusz3!$B$20*J19,0)</f>
        <v>0</v>
      </c>
      <c r="AB19" s="7" t="n">
        <f aca="false">IF(N19="TAK",Arkusz3!$B$21*J19,0)</f>
        <v>0</v>
      </c>
      <c r="AC19" s="7" t="n">
        <f aca="false">IF(O19="TAK",Arkusz3!$B$22*J19,0)</f>
        <v>0</v>
      </c>
      <c r="AD19" s="7" t="n">
        <f aca="false">IF(P19="TAK",Arkusz3!$B$23*J19,0)</f>
        <v>0</v>
      </c>
      <c r="AE19" s="7" t="n">
        <f aca="false">IF(Q19="TAK",Arkusz3!$B$24*J19,0)</f>
        <v>0</v>
      </c>
      <c r="AF19" s="7" t="n">
        <f aca="false">IF(R19="TAK",Arkusz3!$B$25*J19,0)</f>
        <v>24</v>
      </c>
      <c r="AG19" s="7" t="n">
        <f aca="false">SUM(Z19:AF19)</f>
        <v>24</v>
      </c>
      <c r="AH19" s="7" t="n">
        <f aca="false">IF(L19="Nie",0,5)</f>
        <v>0</v>
      </c>
      <c r="AI19" s="7" t="n">
        <f aca="false">IF(M19="Nie",0,5)</f>
        <v>0</v>
      </c>
      <c r="AJ19" s="7" t="n">
        <f aca="false">IF(N19="Nie",0,5)</f>
        <v>0</v>
      </c>
      <c r="AK19" s="7" t="n">
        <f aca="false">IF(O19="Nie",0,5)</f>
        <v>0</v>
      </c>
      <c r="AL19" s="7" t="n">
        <f aca="false">IF(P19="Nie",0,5)</f>
        <v>0</v>
      </c>
      <c r="AM19" s="7" t="n">
        <f aca="false">IF(Q19="Nie",0,5)</f>
        <v>0</v>
      </c>
      <c r="AN19" s="7" t="n">
        <v>2</v>
      </c>
      <c r="AO19" s="7" t="n">
        <f aca="false">IF(AH19&gt;5,Z19*0.2*(AH19-5)+Z19,Z19)</f>
        <v>0</v>
      </c>
      <c r="AP19" s="7" t="n">
        <f aca="false">IF(AI19&gt;5,AA19*0.2*(AI19-5)+AA19,AA19)</f>
        <v>0</v>
      </c>
      <c r="AQ19" s="7" t="n">
        <f aca="false">IF(AJ19&gt;5,AB19*0.2*(AJ19-5)+AB19,AB19)</f>
        <v>0</v>
      </c>
      <c r="AR19" s="7" t="n">
        <f aca="false">IF(AK19&gt;5,AC19*0.2*(AK19-5)+AC19,AC19)</f>
        <v>0</v>
      </c>
      <c r="AS19" s="7" t="n">
        <f aca="false">IF(AL19&gt;5,AD19*0.2*(AL19-5)+AD19,AD19)</f>
        <v>0</v>
      </c>
      <c r="AT19" s="7" t="n">
        <f aca="false">IF(AM19&gt;5,AE19*0.2*(AM19-5)+AE19,AE19)</f>
        <v>0</v>
      </c>
      <c r="AU19" s="7" t="n">
        <f aca="false">IF(AN19&gt;5,AF19*0.2*(AN19-5)+AF19,AF19)</f>
        <v>24</v>
      </c>
      <c r="AV19" s="7" t="n">
        <f aca="false">SUM(AO19:AU19)+Y19</f>
        <v>148.5</v>
      </c>
      <c r="AW19" s="7" t="n">
        <f aca="false">IF(S19="Roczna",AV19*12*0.95,AV19)</f>
        <v>1692.9</v>
      </c>
      <c r="AX19" s="7" t="s">
        <v>44</v>
      </c>
    </row>
    <row r="20" customFormat="false" ht="13.8" hidden="false" customHeight="false" outlineLevel="0" collapsed="false">
      <c r="A20" s="1" t="n">
        <v>19</v>
      </c>
      <c r="B20" s="1" t="s">
        <v>82</v>
      </c>
      <c r="C20" s="1" t="s">
        <v>83</v>
      </c>
      <c r="D20" s="1" t="n">
        <v>40</v>
      </c>
      <c r="E20" s="1" t="s">
        <v>40</v>
      </c>
      <c r="F20" s="1" t="n">
        <v>2</v>
      </c>
      <c r="G20" s="1" t="n">
        <v>0</v>
      </c>
      <c r="H20" s="1" t="n">
        <v>0</v>
      </c>
      <c r="I20" s="1" t="n">
        <v>2</v>
      </c>
      <c r="J20" s="1" t="n">
        <f aca="false">K20-F20</f>
        <v>2</v>
      </c>
      <c r="K20" s="1" t="n">
        <v>4</v>
      </c>
      <c r="L20" s="1" t="s">
        <v>41</v>
      </c>
      <c r="M20" s="1" t="s">
        <v>42</v>
      </c>
      <c r="N20" s="1" t="s">
        <v>42</v>
      </c>
      <c r="O20" s="1" t="s">
        <v>42</v>
      </c>
      <c r="P20" s="1" t="s">
        <v>41</v>
      </c>
      <c r="Q20" s="1" t="s">
        <v>41</v>
      </c>
      <c r="R20" s="1" t="s">
        <v>42</v>
      </c>
      <c r="S20" s="7" t="s">
        <v>43</v>
      </c>
      <c r="T20" s="7" t="n">
        <f aca="false">G20*Arkusz3!$B$13+H20*Arkusz3!$B$14+I20*Arkusz3!$B$15</f>
        <v>60</v>
      </c>
      <c r="U20" s="7" t="n">
        <f aca="false">IF((J20+F20)=1, Arkusz3!$C$5, Arkusz3!$B$5*J20)</f>
        <v>110</v>
      </c>
      <c r="V20" s="7" t="n">
        <v>10</v>
      </c>
      <c r="W20" s="7" t="n">
        <f aca="false">IF(V20&lt;10,T20+U20,0.2*(V20-10)*(T20+U20)+(T20+U20))</f>
        <v>170</v>
      </c>
      <c r="X20" s="7" t="n">
        <f aca="false">IF(J20&gt;1,(U20/J20)*(J20-1)*10%,0)</f>
        <v>5.5</v>
      </c>
      <c r="Y20" s="8" t="n">
        <f aca="false">W20-X20</f>
        <v>164.5</v>
      </c>
      <c r="Z20" s="7" t="n">
        <f aca="false">IF(L20="TAK",Arkusz3!$B$19*J20,0)</f>
        <v>0</v>
      </c>
      <c r="AA20" s="7" t="n">
        <f aca="false">IF(M20="TAK",Arkusz3!$B$20*J20,0)</f>
        <v>20</v>
      </c>
      <c r="AB20" s="7" t="n">
        <f aca="false">IF(N20="TAK",Arkusz3!$B$21*J20,0)</f>
        <v>16</v>
      </c>
      <c r="AC20" s="7" t="n">
        <f aca="false">IF(O20="TAK",Arkusz3!$B$22*J20,0)</f>
        <v>20</v>
      </c>
      <c r="AD20" s="7" t="n">
        <f aca="false">IF(P20="TAK",Arkusz3!$B$23*J20,0)</f>
        <v>0</v>
      </c>
      <c r="AE20" s="7" t="n">
        <f aca="false">IF(Q20="TAK",Arkusz3!$B$24*J20,0)</f>
        <v>0</v>
      </c>
      <c r="AF20" s="7" t="n">
        <f aca="false">IF(R20="TAK",Arkusz3!$B$25*J20,0)</f>
        <v>24</v>
      </c>
      <c r="AG20" s="7" t="n">
        <f aca="false">SUM(Z20:AF20)</f>
        <v>80</v>
      </c>
      <c r="AH20" s="7" t="n">
        <f aca="false">IF(L20="Nie",0,5)</f>
        <v>0</v>
      </c>
      <c r="AI20" s="7" t="n">
        <f aca="false">IF(M20="Nie",0,5)</f>
        <v>5</v>
      </c>
      <c r="AJ20" s="7" t="n">
        <f aca="false">IF(N20="Nie",0,5)</f>
        <v>5</v>
      </c>
      <c r="AK20" s="7" t="n">
        <f aca="false">IF(O20="Nie",0,5)</f>
        <v>5</v>
      </c>
      <c r="AL20" s="7" t="n">
        <f aca="false">IF(P20="Nie",0,5)</f>
        <v>0</v>
      </c>
      <c r="AM20" s="7" t="n">
        <f aca="false">IF(Q20="Nie",0,5)</f>
        <v>0</v>
      </c>
      <c r="AN20" s="7" t="n">
        <f aca="false">IF(R20="Nie",0,5)</f>
        <v>5</v>
      </c>
      <c r="AO20" s="7" t="n">
        <f aca="false">IF(AH20&gt;5,Z20*0.2*(AH20-5)+Z20,Z20)</f>
        <v>0</v>
      </c>
      <c r="AP20" s="7" t="n">
        <f aca="false">IF(AI20&gt;5,AA20*0.2*(AI20-5)+AA20,AA20)</f>
        <v>20</v>
      </c>
      <c r="AQ20" s="7" t="n">
        <f aca="false">IF(AJ20&gt;5,AB20*0.2*(AJ20-5)+AB20,AB20)</f>
        <v>16</v>
      </c>
      <c r="AR20" s="7" t="n">
        <f aca="false">IF(AK20&gt;5,AC20*0.2*(AK20-5)+AC20,AC20)</f>
        <v>20</v>
      </c>
      <c r="AS20" s="7" t="n">
        <f aca="false">IF(AL20&gt;5,AD20*0.2*(AL20-5)+AD20,AD20)</f>
        <v>0</v>
      </c>
      <c r="AT20" s="7" t="n">
        <f aca="false">IF(AM20&gt;5,AE20*0.2*(AM20-5)+AE20,AE20)</f>
        <v>0</v>
      </c>
      <c r="AU20" s="7" t="n">
        <f aca="false">IF(AN20&gt;5,AF20*0.2*(AN20-5)+AF20,AF20)</f>
        <v>24</v>
      </c>
      <c r="AV20" s="7" t="n">
        <f aca="false">SUM(AO20:AU20)+Y20</f>
        <v>244.5</v>
      </c>
      <c r="AW20" s="7" t="n">
        <f aca="false">IF(S20="Roczna",AV20*12*0.95,AV20)</f>
        <v>244.5</v>
      </c>
      <c r="AX20" s="7" t="s">
        <v>44</v>
      </c>
    </row>
    <row r="21" customFormat="false" ht="15" hidden="false" customHeight="true" outlineLevel="0" collapsed="false">
      <c r="A21" s="1" t="n">
        <v>20</v>
      </c>
      <c r="B21" s="1" t="s">
        <v>84</v>
      </c>
      <c r="C21" s="1" t="s">
        <v>85</v>
      </c>
      <c r="D21" s="1" t="n">
        <v>27</v>
      </c>
      <c r="E21" s="1" t="s">
        <v>40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f aca="false">K21-F21</f>
        <v>1</v>
      </c>
      <c r="K21" s="1" t="n">
        <v>1</v>
      </c>
      <c r="L21" s="1" t="s">
        <v>42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42</v>
      </c>
      <c r="R21" s="1" t="s">
        <v>42</v>
      </c>
      <c r="S21" s="7" t="s">
        <v>43</v>
      </c>
      <c r="T21" s="7" t="n">
        <f aca="false">G21*Arkusz3!$B$13+H21*Arkusz3!$B$14+I21*Arkusz3!$B$15</f>
        <v>0</v>
      </c>
      <c r="U21" s="7" t="n">
        <f aca="false">IF((J21+F21)=1, Arkusz3!$C$5, Arkusz3!$B$5*J21)</f>
        <v>40</v>
      </c>
      <c r="V21" s="7" t="n">
        <v>12</v>
      </c>
      <c r="W21" s="7" t="n">
        <f aca="false">IF(V21&lt;10,T21+U21,0.2*(V21-10)*(T21+U21)+(T21+U21))</f>
        <v>56</v>
      </c>
      <c r="X21" s="7" t="n">
        <f aca="false">IF(J21&gt;1,(U21/J21)*(J21-1)*10%,0)</f>
        <v>0</v>
      </c>
      <c r="Y21" s="8" t="n">
        <f aca="false">W21-X21</f>
        <v>56</v>
      </c>
      <c r="Z21" s="7" t="n">
        <f aca="false">IF(L21="TAK",Arkusz3!$B$19*J21,0)</f>
        <v>5</v>
      </c>
      <c r="AA21" s="7" t="n">
        <f aca="false">IF(M21="TAK",Arkusz3!$B$20*J21,0)</f>
        <v>0</v>
      </c>
      <c r="AB21" s="7" t="n">
        <f aca="false">IF(N21="TAK",Arkusz3!$B$21*J21,0)</f>
        <v>0</v>
      </c>
      <c r="AC21" s="7" t="n">
        <f aca="false">IF(O21="TAK",Arkusz3!$B$22*J21,0)</f>
        <v>0</v>
      </c>
      <c r="AD21" s="7" t="n">
        <f aca="false">IF(P21="TAK",Arkusz3!$B$23*J21,0)</f>
        <v>0</v>
      </c>
      <c r="AE21" s="7" t="n">
        <f aca="false">IF(Q21="TAK",Arkusz3!$B$24*J21,0)</f>
        <v>5</v>
      </c>
      <c r="AF21" s="7" t="n">
        <f aca="false">IF(R21="TAK",Arkusz3!$B$25*J21,0)</f>
        <v>12</v>
      </c>
      <c r="AG21" s="7" t="n">
        <f aca="false">SUM(Z21:AF21)</f>
        <v>22</v>
      </c>
      <c r="AH21" s="7" t="n">
        <f aca="false">IF(L21="Nie",0,5)</f>
        <v>5</v>
      </c>
      <c r="AI21" s="7" t="n">
        <f aca="false">IF(M21="Nie",0,5)</f>
        <v>0</v>
      </c>
      <c r="AJ21" s="7" t="n">
        <f aca="false">IF(N21="Nie",0,5)</f>
        <v>0</v>
      </c>
      <c r="AK21" s="7" t="n">
        <f aca="false">IF(O21="Nie",0,5)</f>
        <v>0</v>
      </c>
      <c r="AL21" s="7" t="n">
        <f aca="false">IF(P21="Nie",0,5)</f>
        <v>0</v>
      </c>
      <c r="AM21" s="7" t="n">
        <f aca="false">IF(Q21="Nie",0,5)</f>
        <v>5</v>
      </c>
      <c r="AN21" s="7" t="n">
        <f aca="false">IF(R21="Nie",0,5)</f>
        <v>5</v>
      </c>
      <c r="AO21" s="7" t="n">
        <f aca="false">IF(AH21&gt;5,Z21*0.2*(AH21-5)+Z21,Z21)</f>
        <v>5</v>
      </c>
      <c r="AP21" s="7" t="n">
        <f aca="false">IF(AI21&gt;5,AA21*0.2*(AI21-5)+AA21,AA21)</f>
        <v>0</v>
      </c>
      <c r="AQ21" s="7" t="n">
        <f aca="false">IF(AJ21&gt;5,AB21*0.2*(AJ21-5)+AB21,AB21)</f>
        <v>0</v>
      </c>
      <c r="AR21" s="7" t="n">
        <f aca="false">IF(AK21&gt;5,AC21*0.2*(AK21-5)+AC21,AC21)</f>
        <v>0</v>
      </c>
      <c r="AS21" s="7" t="n">
        <f aca="false">IF(AL21&gt;5,AD21*0.2*(AL21-5)+AD21,AD21)</f>
        <v>0</v>
      </c>
      <c r="AT21" s="7" t="n">
        <f aca="false">IF(AM21&gt;5,AE21*0.2*(AM21-5)+AE21,AE21)</f>
        <v>5</v>
      </c>
      <c r="AU21" s="7" t="n">
        <f aca="false">IF(AN21&gt;5,AF21*0.2*(AN21-5)+AF21,AF21)</f>
        <v>12</v>
      </c>
      <c r="AV21" s="7" t="n">
        <f aca="false">SUM(AO21:AU21)+Y21</f>
        <v>78</v>
      </c>
      <c r="AW21" s="7" t="n">
        <f aca="false">IF(S21="Roczna",AV21*12*0.95,AV21)</f>
        <v>78</v>
      </c>
      <c r="AX21" s="7" t="s">
        <v>57</v>
      </c>
    </row>
    <row r="22" customFormat="false" ht="15.75" hidden="false" customHeight="true" outlineLevel="0" collapsed="false">
      <c r="A22" s="1" t="n">
        <v>21</v>
      </c>
      <c r="B22" s="1" t="s">
        <v>86</v>
      </c>
      <c r="C22" s="1" t="s">
        <v>87</v>
      </c>
      <c r="D22" s="1" t="n">
        <v>59</v>
      </c>
      <c r="E22" s="1" t="s">
        <v>47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f aca="false">K22-F22</f>
        <v>2</v>
      </c>
      <c r="K22" s="1" t="n">
        <v>2</v>
      </c>
      <c r="L22" s="1" t="s">
        <v>41</v>
      </c>
      <c r="M22" s="1" t="s">
        <v>42</v>
      </c>
      <c r="N22" s="1" t="s">
        <v>42</v>
      </c>
      <c r="O22" s="1" t="s">
        <v>41</v>
      </c>
      <c r="P22" s="1" t="s">
        <v>42</v>
      </c>
      <c r="Q22" s="1" t="s">
        <v>41</v>
      </c>
      <c r="R22" s="1" t="s">
        <v>41</v>
      </c>
      <c r="S22" s="7" t="s">
        <v>43</v>
      </c>
      <c r="T22" s="7" t="n">
        <f aca="false">G22*Arkusz3!$B$13+H22*Arkusz3!$B$14+I22*Arkusz3!$B$15</f>
        <v>0</v>
      </c>
      <c r="U22" s="7" t="n">
        <f aca="false">IF((J22+F22)=1, Arkusz3!$C$5, Arkusz3!$B$5*J22)</f>
        <v>110</v>
      </c>
      <c r="V22" s="7" t="n">
        <v>10</v>
      </c>
      <c r="W22" s="7" t="n">
        <f aca="false">IF(V22&lt;10,T22+U22,0.2*(V22-10)*(T22+U22)+(T22+U22))</f>
        <v>110</v>
      </c>
      <c r="X22" s="7" t="n">
        <f aca="false">IF(J22&gt;1,(U22/J22)*(J22-1)*10%,0)</f>
        <v>5.5</v>
      </c>
      <c r="Y22" s="8" t="n">
        <f aca="false">W22-X22</f>
        <v>104.5</v>
      </c>
      <c r="Z22" s="7" t="n">
        <f aca="false">IF(L22="TAK",Arkusz3!$B$19*J22,0)</f>
        <v>0</v>
      </c>
      <c r="AA22" s="7" t="n">
        <f aca="false">IF(M22="TAK",Arkusz3!$B$20*J22,0)</f>
        <v>20</v>
      </c>
      <c r="AB22" s="7" t="n">
        <f aca="false">IF(N22="TAK",Arkusz3!$B$21*J22,0)</f>
        <v>16</v>
      </c>
      <c r="AC22" s="7" t="n">
        <f aca="false">IF(O22="TAK",Arkusz3!$B$22*J22,0)</f>
        <v>0</v>
      </c>
      <c r="AD22" s="7" t="n">
        <f aca="false">IF(P22="TAK",Arkusz3!$B$23*J22,0)</f>
        <v>24</v>
      </c>
      <c r="AE22" s="7" t="n">
        <f aca="false">IF(Q22="TAK",Arkusz3!$B$24*J22,0)</f>
        <v>0</v>
      </c>
      <c r="AF22" s="7" t="n">
        <f aca="false">IF(R22="TAK",Arkusz3!$B$25*J22,0)</f>
        <v>0</v>
      </c>
      <c r="AG22" s="7" t="n">
        <f aca="false">SUM(Z22:AF22)</f>
        <v>60</v>
      </c>
      <c r="AH22" s="7" t="n">
        <f aca="false">IF(L22="Nie",0,5)</f>
        <v>0</v>
      </c>
      <c r="AI22" s="7" t="n">
        <f aca="false">IF(M22="Nie",0,5)</f>
        <v>5</v>
      </c>
      <c r="AJ22" s="7" t="n">
        <v>10</v>
      </c>
      <c r="AK22" s="7" t="n">
        <f aca="false">IF(O22="Nie",0,5)</f>
        <v>0</v>
      </c>
      <c r="AL22" s="7" t="n">
        <v>10</v>
      </c>
      <c r="AM22" s="7" t="n">
        <f aca="false">IF(Q22="Nie",0,5)</f>
        <v>0</v>
      </c>
      <c r="AN22" s="7" t="n">
        <f aca="false">IF(R22="Nie",0,5)</f>
        <v>0</v>
      </c>
      <c r="AO22" s="7" t="n">
        <f aca="false">IF(AH22&gt;5,Z22*0.2*(AH22-5)+Z22,Z22)</f>
        <v>0</v>
      </c>
      <c r="AP22" s="7" t="n">
        <f aca="false">IF(AI22&gt;5,AA22*0.2*(AI22-5)+AA22,AA22)</f>
        <v>20</v>
      </c>
      <c r="AQ22" s="7" t="n">
        <f aca="false">IF(AJ22&gt;5,AB22*0.2*(AJ22-5)+AB22,AB22)</f>
        <v>32</v>
      </c>
      <c r="AR22" s="7" t="n">
        <f aca="false">IF(AK22&gt;5,AC22*0.2*(AK22-5)+AC22,AC22)</f>
        <v>0</v>
      </c>
      <c r="AS22" s="7" t="n">
        <f aca="false">IF(AL22&gt;5,AD22*0.2*(AL22-5)+AD22,AD22)</f>
        <v>48</v>
      </c>
      <c r="AT22" s="7" t="n">
        <f aca="false">IF(AM22&gt;5,AE22*0.2*(AM22-5)+AE22,AE22)</f>
        <v>0</v>
      </c>
      <c r="AU22" s="7" t="n">
        <f aca="false">IF(AN22&gt;5,AF22*0.2*(AN22-5)+AF22,AF22)</f>
        <v>0</v>
      </c>
      <c r="AV22" s="7" t="n">
        <f aca="false">SUM(AO22:AU22)+Y22</f>
        <v>204.5</v>
      </c>
      <c r="AW22" s="7" t="n">
        <f aca="false">IF(S22="Roczna",AV22*12*0.95,AV22)</f>
        <v>204.5</v>
      </c>
      <c r="AX22" s="7" t="s">
        <v>44</v>
      </c>
    </row>
    <row r="23" customFormat="false" ht="15.75" hidden="false" customHeight="true" outlineLevel="0" collapsed="false">
      <c r="A23" s="1" t="n">
        <v>22</v>
      </c>
      <c r="B23" s="1" t="s">
        <v>88</v>
      </c>
      <c r="C23" s="1" t="s">
        <v>89</v>
      </c>
      <c r="D23" s="1" t="n">
        <v>35</v>
      </c>
      <c r="E23" s="1" t="s">
        <v>40</v>
      </c>
      <c r="F23" s="1" t="n">
        <v>2</v>
      </c>
      <c r="G23" s="1" t="n">
        <v>0</v>
      </c>
      <c r="H23" s="1" t="n">
        <v>2</v>
      </c>
      <c r="I23" s="1" t="n">
        <v>0</v>
      </c>
      <c r="J23" s="1" t="n">
        <f aca="false">K23-F23</f>
        <v>1</v>
      </c>
      <c r="K23" s="1" t="n">
        <v>3</v>
      </c>
      <c r="L23" s="1" t="s">
        <v>41</v>
      </c>
      <c r="M23" s="1" t="s">
        <v>41</v>
      </c>
      <c r="N23" s="1" t="s">
        <v>41</v>
      </c>
      <c r="O23" s="1" t="s">
        <v>42</v>
      </c>
      <c r="P23" s="1" t="s">
        <v>41</v>
      </c>
      <c r="Q23" s="1" t="s">
        <v>42</v>
      </c>
      <c r="R23" s="1" t="s">
        <v>42</v>
      </c>
      <c r="S23" s="7" t="s">
        <v>43</v>
      </c>
      <c r="T23" s="7" t="n">
        <f aca="false">G23*Arkusz3!$B$13+H23*Arkusz3!$B$14+I23*Arkusz3!$B$15</f>
        <v>40</v>
      </c>
      <c r="U23" s="7" t="n">
        <f aca="false">IF((J23+F23)=1, Arkusz3!$C$5, Arkusz3!$B$5*J23)</f>
        <v>55</v>
      </c>
      <c r="V23" s="7" t="n">
        <v>20</v>
      </c>
      <c r="W23" s="7" t="n">
        <f aca="false">IF(V23&lt;10,T23+U23,0.2*(V23-10)*(T23+U23)+(T23+U23))</f>
        <v>285</v>
      </c>
      <c r="X23" s="7" t="n">
        <f aca="false">IF(J23&gt;1,(U23/J23)*(J23-1)*10%,0)</f>
        <v>0</v>
      </c>
      <c r="Y23" s="8" t="n">
        <f aca="false">W23-X23</f>
        <v>285</v>
      </c>
      <c r="Z23" s="7" t="n">
        <f aca="false">IF(L23="TAK",Arkusz3!$B$19*J23,0)</f>
        <v>0</v>
      </c>
      <c r="AA23" s="7" t="n">
        <f aca="false">IF(M23="TAK",Arkusz3!$B$20*J23,0)</f>
        <v>0</v>
      </c>
      <c r="AB23" s="7" t="n">
        <f aca="false">IF(N23="TAK",Arkusz3!$B$21*J23,0)</f>
        <v>0</v>
      </c>
      <c r="AC23" s="7" t="n">
        <f aca="false">IF(O23="TAK",Arkusz3!$B$22*J23,0)</f>
        <v>10</v>
      </c>
      <c r="AD23" s="7" t="n">
        <f aca="false">IF(P23="TAK",Arkusz3!$B$23*J23,0)</f>
        <v>0</v>
      </c>
      <c r="AE23" s="7" t="n">
        <f aca="false">IF(Q23="TAK",Arkusz3!$B$24*J23,0)</f>
        <v>5</v>
      </c>
      <c r="AF23" s="7" t="n">
        <f aca="false">IF(R23="TAK",Arkusz3!$B$25*J23,0)</f>
        <v>12</v>
      </c>
      <c r="AG23" s="7" t="n">
        <f aca="false">SUM(Z23:AF23)</f>
        <v>27</v>
      </c>
      <c r="AH23" s="7" t="n">
        <f aca="false">IF(L23="Nie",0,5)</f>
        <v>0</v>
      </c>
      <c r="AI23" s="7" t="n">
        <f aca="false">IF(M23="Nie",0,5)</f>
        <v>0</v>
      </c>
      <c r="AJ23" s="7" t="n">
        <f aca="false">IF(N23="Nie",0,5)</f>
        <v>0</v>
      </c>
      <c r="AK23" s="7" t="n">
        <f aca="false">IF(O23="Nie",0,5)</f>
        <v>5</v>
      </c>
      <c r="AL23" s="7" t="n">
        <f aca="false">IF(P23="Nie",0,5)</f>
        <v>0</v>
      </c>
      <c r="AM23" s="7" t="n">
        <f aca="false">IF(Q23="Nie",0,5)</f>
        <v>5</v>
      </c>
      <c r="AN23" s="7" t="n">
        <f aca="false">IF(R23="Nie",0,5)</f>
        <v>5</v>
      </c>
      <c r="AO23" s="7" t="n">
        <f aca="false">IF(AH23&gt;5,Z23*0.2*(AH23-5)+Z23,Z23)</f>
        <v>0</v>
      </c>
      <c r="AP23" s="7" t="n">
        <f aca="false">IF(AI23&gt;5,AA23*0.2*(AI23-5)+AA23,AA23)</f>
        <v>0</v>
      </c>
      <c r="AQ23" s="7" t="n">
        <f aca="false">IF(AJ23&gt;5,AB23*0.2*(AJ23-5)+AB23,AB23)</f>
        <v>0</v>
      </c>
      <c r="AR23" s="7" t="n">
        <f aca="false">IF(AK23&gt;5,AC23*0.2*(AK23-5)+AC23,AC23)</f>
        <v>10</v>
      </c>
      <c r="AS23" s="7" t="n">
        <f aca="false">IF(AL23&gt;5,AD23*0.2*(AL23-5)+AD23,AD23)</f>
        <v>0</v>
      </c>
      <c r="AT23" s="7" t="n">
        <f aca="false">IF(AM23&gt;5,AE23*0.2*(AM23-5)+AE23,AE23)</f>
        <v>5</v>
      </c>
      <c r="AU23" s="7" t="n">
        <f aca="false">IF(AN23&gt;5,AF23*0.2*(AN23-5)+AF23,AF23)</f>
        <v>12</v>
      </c>
      <c r="AV23" s="7" t="n">
        <f aca="false">SUM(AO23:AU23)+Y23</f>
        <v>312</v>
      </c>
      <c r="AW23" s="7" t="n">
        <f aca="false">IF(S23="Roczna",AV23*12*0.95,AV23)</f>
        <v>312</v>
      </c>
      <c r="AX23" s="7" t="s">
        <v>44</v>
      </c>
    </row>
    <row r="24" customFormat="false" ht="15.75" hidden="false" customHeight="true" outlineLevel="0" collapsed="false">
      <c r="A24" s="1" t="n">
        <v>23</v>
      </c>
      <c r="B24" s="1" t="s">
        <v>90</v>
      </c>
      <c r="C24" s="1" t="s">
        <v>91</v>
      </c>
      <c r="D24" s="1" t="n">
        <v>33</v>
      </c>
      <c r="E24" s="1" t="s">
        <v>40</v>
      </c>
      <c r="F24" s="1" t="n">
        <v>2</v>
      </c>
      <c r="G24" s="1" t="n">
        <v>1</v>
      </c>
      <c r="H24" s="1" t="n">
        <v>1</v>
      </c>
      <c r="I24" s="1" t="n">
        <v>0</v>
      </c>
      <c r="J24" s="1" t="n">
        <f aca="false">K24-F24</f>
        <v>1</v>
      </c>
      <c r="K24" s="1" t="n">
        <v>3</v>
      </c>
      <c r="L24" s="1" t="s">
        <v>41</v>
      </c>
      <c r="M24" s="1" t="s">
        <v>41</v>
      </c>
      <c r="N24" s="1" t="s">
        <v>42</v>
      </c>
      <c r="O24" s="1" t="s">
        <v>42</v>
      </c>
      <c r="P24" s="1" t="s">
        <v>41</v>
      </c>
      <c r="Q24" s="1" t="s">
        <v>42</v>
      </c>
      <c r="R24" s="1" t="s">
        <v>42</v>
      </c>
      <c r="S24" s="7" t="s">
        <v>43</v>
      </c>
      <c r="T24" s="7" t="n">
        <f aca="false">G24*Arkusz3!$B$13+H24*Arkusz3!$B$14+I24*Arkusz3!$B$15</f>
        <v>35</v>
      </c>
      <c r="U24" s="7" t="n">
        <f aca="false">IF((J24+F24)=1, Arkusz3!$C$5, Arkusz3!$B$5*J24)</f>
        <v>55</v>
      </c>
      <c r="V24" s="7" t="n">
        <v>10</v>
      </c>
      <c r="W24" s="7" t="n">
        <f aca="false">IF(V24&lt;10,T24+U24,0.2*(V24-10)*(T24+U24)+(T24+U24))</f>
        <v>90</v>
      </c>
      <c r="X24" s="7" t="n">
        <f aca="false">IF(J24&gt;1,(U24/J24)*(J24-1)*10%,0)</f>
        <v>0</v>
      </c>
      <c r="Y24" s="8" t="n">
        <f aca="false">W24-X24</f>
        <v>90</v>
      </c>
      <c r="Z24" s="7" t="n">
        <f aca="false">IF(L24="TAK",Arkusz3!$B$19*J24,0)</f>
        <v>0</v>
      </c>
      <c r="AA24" s="7" t="n">
        <f aca="false">IF(M24="TAK",Arkusz3!$B$20*J24,0)</f>
        <v>0</v>
      </c>
      <c r="AB24" s="7" t="n">
        <f aca="false">IF(N24="TAK",Arkusz3!$B$21*J24,0)</f>
        <v>8</v>
      </c>
      <c r="AC24" s="7" t="n">
        <f aca="false">IF(O24="TAK",Arkusz3!$B$22*J24,0)</f>
        <v>10</v>
      </c>
      <c r="AD24" s="7" t="n">
        <f aca="false">IF(P24="TAK",Arkusz3!$B$23*J24,0)</f>
        <v>0</v>
      </c>
      <c r="AE24" s="7" t="n">
        <f aca="false">IF(Q24="TAK",Arkusz3!$B$24*J24,0)</f>
        <v>5</v>
      </c>
      <c r="AF24" s="7" t="n">
        <f aca="false">IF(R24="TAK",Arkusz3!$B$25*J24,0)</f>
        <v>12</v>
      </c>
      <c r="AG24" s="7" t="n">
        <f aca="false">SUM(Z24:AF24)</f>
        <v>35</v>
      </c>
      <c r="AH24" s="7" t="n">
        <f aca="false">IF(L24="Nie",0,5)</f>
        <v>0</v>
      </c>
      <c r="AI24" s="7" t="n">
        <f aca="false">IF(M24="Nie",0,5)</f>
        <v>0</v>
      </c>
      <c r="AJ24" s="7" t="n">
        <f aca="false">IF(N24="Nie",0,5)</f>
        <v>5</v>
      </c>
      <c r="AK24" s="7" t="n">
        <f aca="false">IF(O24="Nie",0,5)</f>
        <v>5</v>
      </c>
      <c r="AL24" s="7" t="n">
        <f aca="false">IF(P24="Nie",0,5)</f>
        <v>0</v>
      </c>
      <c r="AM24" s="7" t="n">
        <f aca="false">IF(Q24="Nie",0,5)</f>
        <v>5</v>
      </c>
      <c r="AN24" s="7" t="n">
        <f aca="false">IF(R24="Nie",0,5)</f>
        <v>5</v>
      </c>
      <c r="AO24" s="7" t="n">
        <f aca="false">IF(AH24&gt;5,Z24*0.2*(AH24-5)+Z24,Z24)</f>
        <v>0</v>
      </c>
      <c r="AP24" s="7" t="n">
        <f aca="false">IF(AI24&gt;5,AA24*0.2*(AI24-5)+AA24,AA24)</f>
        <v>0</v>
      </c>
      <c r="AQ24" s="7" t="n">
        <f aca="false">IF(AJ24&gt;5,AB24*0.2*(AJ24-5)+AB24,AB24)</f>
        <v>8</v>
      </c>
      <c r="AR24" s="7" t="n">
        <f aca="false">IF(AK24&gt;5,AC24*0.2*(AK24-5)+AC24,AC24)</f>
        <v>10</v>
      </c>
      <c r="AS24" s="7" t="n">
        <f aca="false">IF(AL24&gt;5,AD24*0.2*(AL24-5)+AD24,AD24)</f>
        <v>0</v>
      </c>
      <c r="AT24" s="7" t="n">
        <f aca="false">IF(AM24&gt;5,AE24*0.2*(AM24-5)+AE24,AE24)</f>
        <v>5</v>
      </c>
      <c r="AU24" s="7" t="n">
        <f aca="false">IF(AN24&gt;5,AF24*0.2*(AN24-5)+AF24,AF24)</f>
        <v>12</v>
      </c>
      <c r="AV24" s="7" t="n">
        <f aca="false">SUM(AO24:AU24)+Y24</f>
        <v>125</v>
      </c>
      <c r="AW24" s="7" t="n">
        <f aca="false">IF(S24="Roczna",AV24*12*0.95,AV24)</f>
        <v>125</v>
      </c>
      <c r="AX24" s="7" t="s">
        <v>49</v>
      </c>
    </row>
    <row r="25" customFormat="false" ht="15.75" hidden="false" customHeight="true" outlineLevel="0" collapsed="false">
      <c r="A25" s="1" t="n">
        <v>24</v>
      </c>
      <c r="B25" s="1" t="s">
        <v>92</v>
      </c>
      <c r="C25" s="1" t="s">
        <v>93</v>
      </c>
      <c r="D25" s="1" t="n">
        <v>40</v>
      </c>
      <c r="E25" s="1" t="s">
        <v>40</v>
      </c>
      <c r="F25" s="1" t="n">
        <v>1</v>
      </c>
      <c r="G25" s="1" t="n">
        <v>0</v>
      </c>
      <c r="H25" s="1" t="n">
        <v>0</v>
      </c>
      <c r="I25" s="1" t="n">
        <v>1</v>
      </c>
      <c r="J25" s="1" t="n">
        <f aca="false">K25-F25</f>
        <v>1</v>
      </c>
      <c r="K25" s="1" t="n">
        <v>2</v>
      </c>
      <c r="L25" s="1" t="s">
        <v>41</v>
      </c>
      <c r="M25" s="1" t="s">
        <v>42</v>
      </c>
      <c r="N25" s="1" t="s">
        <v>41</v>
      </c>
      <c r="O25" s="1" t="s">
        <v>42</v>
      </c>
      <c r="P25" s="1" t="s">
        <v>41</v>
      </c>
      <c r="Q25" s="1" t="s">
        <v>41</v>
      </c>
      <c r="R25" s="1" t="s">
        <v>41</v>
      </c>
      <c r="S25" s="7" t="s">
        <v>43</v>
      </c>
      <c r="T25" s="7" t="n">
        <f aca="false">G25*Arkusz3!$B$13+H25*Arkusz3!$B$14+I25*Arkusz3!$B$15</f>
        <v>30</v>
      </c>
      <c r="U25" s="7" t="n">
        <f aca="false">IF((J25+F25)=1, Arkusz3!$C$5, Arkusz3!$B$5*J25)</f>
        <v>55</v>
      </c>
      <c r="V25" s="7" t="n">
        <v>10</v>
      </c>
      <c r="W25" s="7" t="n">
        <f aca="false">IF(V25&lt;10,T25+U25,0.2*(V25-10)*(T25+U25)+(T25+U25))</f>
        <v>85</v>
      </c>
      <c r="X25" s="7" t="n">
        <f aca="false">IF(J25&gt;1,(U25/J25)*(J25-1)*10%,0)</f>
        <v>0</v>
      </c>
      <c r="Y25" s="8" t="n">
        <f aca="false">W25-X25</f>
        <v>85</v>
      </c>
      <c r="Z25" s="7" t="n">
        <f aca="false">IF(L25="TAK",Arkusz3!$B$19*J25,0)</f>
        <v>0</v>
      </c>
      <c r="AA25" s="7" t="n">
        <f aca="false">IF(M25="TAK",Arkusz3!$B$20*J25,0)</f>
        <v>10</v>
      </c>
      <c r="AB25" s="7" t="n">
        <f aca="false">IF(N25="TAK",Arkusz3!$B$21*J25,0)</f>
        <v>0</v>
      </c>
      <c r="AC25" s="7" t="n">
        <f aca="false">IF(O25="TAK",Arkusz3!$B$22*J25,0)</f>
        <v>10</v>
      </c>
      <c r="AD25" s="7" t="n">
        <f aca="false">IF(P25="TAK",Arkusz3!$B$23*J25,0)</f>
        <v>0</v>
      </c>
      <c r="AE25" s="7" t="n">
        <f aca="false">IF(Q25="TAK",Arkusz3!$B$24*J25,0)</f>
        <v>0</v>
      </c>
      <c r="AF25" s="7" t="n">
        <f aca="false">IF(R25="TAK",Arkusz3!$B$25*J25,0)</f>
        <v>0</v>
      </c>
      <c r="AG25" s="7" t="n">
        <f aca="false">SUM(Z25:AF25)</f>
        <v>20</v>
      </c>
      <c r="AH25" s="7" t="n">
        <f aca="false">IF(L25="Nie",0,5)</f>
        <v>0</v>
      </c>
      <c r="AI25" s="7" t="n">
        <f aca="false">IF(M25="Nie",0,5)</f>
        <v>5</v>
      </c>
      <c r="AJ25" s="7" t="n">
        <f aca="false">IF(N25="Nie",0,5)</f>
        <v>0</v>
      </c>
      <c r="AK25" s="7" t="n">
        <f aca="false">IF(O25="Nie",0,5)</f>
        <v>5</v>
      </c>
      <c r="AL25" s="7" t="n">
        <f aca="false">IF(P25="Nie",0,5)</f>
        <v>0</v>
      </c>
      <c r="AM25" s="7" t="n">
        <f aca="false">IF(Q25="Nie",0,5)</f>
        <v>0</v>
      </c>
      <c r="AN25" s="7" t="n">
        <f aca="false">IF(R25="Nie",0,5)</f>
        <v>0</v>
      </c>
      <c r="AO25" s="7" t="n">
        <f aca="false">IF(AH25&gt;5,Z25*0.2*(AH25-5)+Z25,Z25)</f>
        <v>0</v>
      </c>
      <c r="AP25" s="7" t="n">
        <f aca="false">IF(AI25&gt;5,AA25*0.2*(AI25-5)+AA25,AA25)</f>
        <v>10</v>
      </c>
      <c r="AQ25" s="7" t="n">
        <f aca="false">IF(AJ25&gt;5,AB25*0.2*(AJ25-5)+AB25,AB25)</f>
        <v>0</v>
      </c>
      <c r="AR25" s="7" t="n">
        <f aca="false">IF(AK25&gt;5,AC25*0.2*(AK25-5)+AC25,AC25)</f>
        <v>10</v>
      </c>
      <c r="AS25" s="7" t="n">
        <f aca="false">IF(AL25&gt;5,AD25*0.2*(AL25-5)+AD25,AD25)</f>
        <v>0</v>
      </c>
      <c r="AT25" s="7" t="n">
        <f aca="false">IF(AM25&gt;5,AE25*0.2*(AM25-5)+AE25,AE25)</f>
        <v>0</v>
      </c>
      <c r="AU25" s="7" t="n">
        <f aca="false">IF(AN25&gt;5,AF25*0.2*(AN25-5)+AF25,AF25)</f>
        <v>0</v>
      </c>
      <c r="AV25" s="7" t="n">
        <f aca="false">SUM(AO25:AU25)+Y25</f>
        <v>105</v>
      </c>
      <c r="AW25" s="7" t="n">
        <f aca="false">IF(S25="Roczna",AV25*12*0.95,AV25)</f>
        <v>105</v>
      </c>
      <c r="AX25" s="7" t="s">
        <v>57</v>
      </c>
    </row>
    <row r="26" customFormat="false" ht="15.75" hidden="false" customHeight="true" outlineLevel="0" collapsed="false">
      <c r="A26" s="1" t="n">
        <v>25</v>
      </c>
      <c r="B26" s="1" t="s">
        <v>94</v>
      </c>
      <c r="C26" s="1" t="s">
        <v>95</v>
      </c>
      <c r="D26" s="1" t="n">
        <v>48</v>
      </c>
      <c r="E26" s="1" t="s">
        <v>47</v>
      </c>
      <c r="F26" s="1" t="n">
        <v>2</v>
      </c>
      <c r="G26" s="1" t="n">
        <v>0</v>
      </c>
      <c r="H26" s="1" t="n">
        <v>0</v>
      </c>
      <c r="I26" s="1" t="n">
        <v>2</v>
      </c>
      <c r="J26" s="1" t="n">
        <f aca="false">K26-F26</f>
        <v>2</v>
      </c>
      <c r="K26" s="1" t="n">
        <v>4</v>
      </c>
      <c r="L26" s="1" t="s">
        <v>41</v>
      </c>
      <c r="M26" s="1" t="s">
        <v>42</v>
      </c>
      <c r="N26" s="1" t="s">
        <v>42</v>
      </c>
      <c r="O26" s="1" t="s">
        <v>41</v>
      </c>
      <c r="P26" s="1" t="s">
        <v>42</v>
      </c>
      <c r="Q26" s="1" t="s">
        <v>41</v>
      </c>
      <c r="R26" s="1" t="s">
        <v>42</v>
      </c>
      <c r="S26" s="7" t="s">
        <v>43</v>
      </c>
      <c r="T26" s="7" t="n">
        <f aca="false">G26*Arkusz3!$B$13+H26*Arkusz3!$B$14+I26*Arkusz3!$B$15</f>
        <v>60</v>
      </c>
      <c r="U26" s="7" t="n">
        <f aca="false">IF((J26+F26)=1, Arkusz3!$C$5, Arkusz3!$B$5*J26)</f>
        <v>110</v>
      </c>
      <c r="V26" s="7" t="n">
        <v>4</v>
      </c>
      <c r="W26" s="7" t="n">
        <f aca="false">IF(V26&lt;10,T26+U26,0.2*(V26-10)*(T26+U26)+(T26+U26))</f>
        <v>170</v>
      </c>
      <c r="X26" s="7" t="n">
        <f aca="false">IF(J26&gt;1,(U26/J26)*(J26-1)*10%,0)</f>
        <v>5.5</v>
      </c>
      <c r="Y26" s="8" t="n">
        <f aca="false">W26-X26</f>
        <v>164.5</v>
      </c>
      <c r="Z26" s="7" t="n">
        <f aca="false">IF(L26="TAK",Arkusz3!$B$19*J26,0)</f>
        <v>0</v>
      </c>
      <c r="AA26" s="7" t="n">
        <f aca="false">IF(M26="TAK",Arkusz3!$B$20*J26,0)</f>
        <v>20</v>
      </c>
      <c r="AB26" s="7" t="n">
        <f aca="false">IF(N26="TAK",Arkusz3!$B$21*J26,0)</f>
        <v>16</v>
      </c>
      <c r="AC26" s="7" t="n">
        <f aca="false">IF(O26="TAK",Arkusz3!$B$22*J26,0)</f>
        <v>0</v>
      </c>
      <c r="AD26" s="7" t="n">
        <f aca="false">IF(P26="TAK",Arkusz3!$B$23*J26,0)</f>
        <v>24</v>
      </c>
      <c r="AE26" s="7" t="n">
        <f aca="false">IF(Q26="TAK",Arkusz3!$B$24*J26,0)</f>
        <v>0</v>
      </c>
      <c r="AF26" s="7" t="n">
        <f aca="false">IF(R26="TAK",Arkusz3!$B$25*J26,0)</f>
        <v>24</v>
      </c>
      <c r="AG26" s="7" t="n">
        <f aca="false">SUM(Z26:AF26)</f>
        <v>84</v>
      </c>
      <c r="AH26" s="7" t="n">
        <f aca="false">IF(L26="Nie",0,5)</f>
        <v>0</v>
      </c>
      <c r="AI26" s="7" t="n">
        <f aca="false">IF(M26="Nie",0,5)</f>
        <v>5</v>
      </c>
      <c r="AJ26" s="7" t="n">
        <f aca="false">IF(N26="Nie",0,5)</f>
        <v>5</v>
      </c>
      <c r="AK26" s="7" t="n">
        <f aca="false">IF(O26="Nie",0,5)</f>
        <v>0</v>
      </c>
      <c r="AL26" s="7" t="n">
        <f aca="false">IF(P26="Nie",0,5)</f>
        <v>5</v>
      </c>
      <c r="AM26" s="7" t="n">
        <f aca="false">IF(Q26="Nie",0,5)</f>
        <v>0</v>
      </c>
      <c r="AN26" s="7" t="n">
        <f aca="false">IF(R26="Nie",0,5)</f>
        <v>5</v>
      </c>
      <c r="AO26" s="7" t="n">
        <f aca="false">IF(AH26&gt;5,Z26*0.2*(AH26-5)+Z26,Z26)</f>
        <v>0</v>
      </c>
      <c r="AP26" s="7" t="n">
        <f aca="false">IF(AI26&gt;5,AA26*0.2*(AI26-5)+AA26,AA26)</f>
        <v>20</v>
      </c>
      <c r="AQ26" s="7" t="n">
        <f aca="false">IF(AJ26&gt;5,AB26*0.2*(AJ26-5)+AB26,AB26)</f>
        <v>16</v>
      </c>
      <c r="AR26" s="7" t="n">
        <f aca="false">IF(AK26&gt;5,AC26*0.2*(AK26-5)+AC26,AC26)</f>
        <v>0</v>
      </c>
      <c r="AS26" s="7" t="n">
        <f aca="false">IF(AL26&gt;5,AD26*0.2*(AL26-5)+AD26,AD26)</f>
        <v>24</v>
      </c>
      <c r="AT26" s="7" t="n">
        <f aca="false">IF(AM26&gt;5,AE26*0.2*(AM26-5)+AE26,AE26)</f>
        <v>0</v>
      </c>
      <c r="AU26" s="7" t="n">
        <f aca="false">IF(AN26&gt;5,AF26*0.2*(AN26-5)+AF26,AF26)</f>
        <v>24</v>
      </c>
      <c r="AV26" s="7" t="n">
        <f aca="false">SUM(AO26:AU26)+Y26</f>
        <v>248.5</v>
      </c>
      <c r="AW26" s="7" t="n">
        <f aca="false">IF(S26="Roczna",AV26*12*0.95,AV26)</f>
        <v>248.5</v>
      </c>
      <c r="AX26" s="7" t="s">
        <v>49</v>
      </c>
    </row>
    <row r="27" customFormat="false" ht="15.75" hidden="false" customHeight="true" outlineLevel="0" collapsed="false">
      <c r="A27" s="1" t="n">
        <v>26</v>
      </c>
      <c r="B27" s="1" t="s">
        <v>96</v>
      </c>
      <c r="C27" s="1" t="s">
        <v>97</v>
      </c>
      <c r="D27" s="1" t="n">
        <v>39</v>
      </c>
      <c r="E27" s="1" t="s">
        <v>47</v>
      </c>
      <c r="F27" s="1" t="n">
        <v>3</v>
      </c>
      <c r="G27" s="1" t="n">
        <v>1</v>
      </c>
      <c r="H27" s="1" t="n">
        <v>2</v>
      </c>
      <c r="I27" s="1" t="n">
        <v>0</v>
      </c>
      <c r="J27" s="1" t="n">
        <f aca="false">K27-F27</f>
        <v>2</v>
      </c>
      <c r="K27" s="1" t="n">
        <v>5</v>
      </c>
      <c r="L27" s="1" t="s">
        <v>41</v>
      </c>
      <c r="M27" s="1" t="s">
        <v>42</v>
      </c>
      <c r="N27" s="1" t="s">
        <v>41</v>
      </c>
      <c r="O27" s="1" t="s">
        <v>42</v>
      </c>
      <c r="P27" s="1" t="s">
        <v>41</v>
      </c>
      <c r="Q27" s="1" t="s">
        <v>42</v>
      </c>
      <c r="R27" s="1" t="s">
        <v>42</v>
      </c>
      <c r="S27" s="7" t="s">
        <v>43</v>
      </c>
      <c r="T27" s="7" t="n">
        <f aca="false">G27*Arkusz3!$B$13+H27*Arkusz3!$B$14+I27*Arkusz3!$B$15</f>
        <v>55</v>
      </c>
      <c r="U27" s="7" t="n">
        <f aca="false">IF((J27+F27)=1, Arkusz3!$C$5, Arkusz3!$B$5*J27)</f>
        <v>110</v>
      </c>
      <c r="V27" s="7" t="n">
        <v>10</v>
      </c>
      <c r="W27" s="7" t="n">
        <f aca="false">IF(V27&lt;10,T27+U27,0.2*(V27-10)*(T27+U27)+(T27+U27))</f>
        <v>165</v>
      </c>
      <c r="X27" s="7" t="n">
        <f aca="false">IF(J27&gt;1,(U27/J27)*(J27-1)*10%,0)</f>
        <v>5.5</v>
      </c>
      <c r="Y27" s="8" t="n">
        <f aca="false">W27-X27</f>
        <v>159.5</v>
      </c>
      <c r="Z27" s="7" t="n">
        <f aca="false">IF(L27="TAK",Arkusz3!$B$19*J27,0)</f>
        <v>0</v>
      </c>
      <c r="AA27" s="7" t="n">
        <f aca="false">IF(M27="TAK",Arkusz3!$B$20*J27,0)</f>
        <v>20</v>
      </c>
      <c r="AB27" s="7" t="n">
        <f aca="false">IF(N27="TAK",Arkusz3!$B$21*J27,0)</f>
        <v>0</v>
      </c>
      <c r="AC27" s="7" t="n">
        <f aca="false">IF(O27="TAK",Arkusz3!$B$22*J27,0)</f>
        <v>20</v>
      </c>
      <c r="AD27" s="7" t="n">
        <f aca="false">IF(P27="TAK",Arkusz3!$B$23*J27,0)</f>
        <v>0</v>
      </c>
      <c r="AE27" s="7" t="n">
        <f aca="false">IF(Q27="TAK",Arkusz3!$B$24*J27,0)</f>
        <v>10</v>
      </c>
      <c r="AF27" s="7" t="n">
        <f aca="false">IF(R27="TAK",Arkusz3!$B$25*J27,0)</f>
        <v>24</v>
      </c>
      <c r="AG27" s="7" t="n">
        <f aca="false">SUM(Z27:AF27)</f>
        <v>74</v>
      </c>
      <c r="AH27" s="7" t="n">
        <f aca="false">IF(L27="Nie",0,5)</f>
        <v>0</v>
      </c>
      <c r="AI27" s="7" t="n">
        <v>10</v>
      </c>
      <c r="AJ27" s="7" t="n">
        <f aca="false">IF(N27="Nie",0,5)</f>
        <v>0</v>
      </c>
      <c r="AK27" s="7" t="n">
        <f aca="false">IF(O27="Nie",0,5)</f>
        <v>5</v>
      </c>
      <c r="AL27" s="7" t="n">
        <f aca="false">IF(P27="Nie",0,5)</f>
        <v>0</v>
      </c>
      <c r="AM27" s="7" t="n">
        <f aca="false">IF(Q27="Nie",0,5)</f>
        <v>5</v>
      </c>
      <c r="AN27" s="7" t="n">
        <f aca="false">IF(R27="Nie",0,5)</f>
        <v>5</v>
      </c>
      <c r="AO27" s="7" t="n">
        <f aca="false">IF(AH27&gt;5,Z27*0.2*(AH27-5)+Z27,Z27)</f>
        <v>0</v>
      </c>
      <c r="AP27" s="7" t="n">
        <f aca="false">IF(AI27&gt;5,AA27*0.2*(AI27-5)+AA27,AA27)</f>
        <v>40</v>
      </c>
      <c r="AQ27" s="7" t="n">
        <f aca="false">IF(AJ27&gt;5,AB27*0.2*(AJ27-5)+AB27,AB27)</f>
        <v>0</v>
      </c>
      <c r="AR27" s="7" t="n">
        <f aca="false">IF(AK27&gt;5,AC27*0.2*(AK27-5)+AC27,AC27)</f>
        <v>20</v>
      </c>
      <c r="AS27" s="7" t="n">
        <f aca="false">IF(AL27&gt;5,AD27*0.2*(AL27-5)+AD27,AD27)</f>
        <v>0</v>
      </c>
      <c r="AT27" s="7" t="n">
        <f aca="false">IF(AM27&gt;5,AE27*0.2*(AM27-5)+AE27,AE27)</f>
        <v>10</v>
      </c>
      <c r="AU27" s="7" t="n">
        <f aca="false">IF(AN27&gt;5,AF27*0.2*(AN27-5)+AF27,AF27)</f>
        <v>24</v>
      </c>
      <c r="AV27" s="7" t="n">
        <f aca="false">SUM(AO27:AU27)+Y27</f>
        <v>253.5</v>
      </c>
      <c r="AW27" s="7" t="n">
        <f aca="false">IF(S27="Roczna",AV27*12*0.95,AV27)</f>
        <v>253.5</v>
      </c>
      <c r="AX27" s="7" t="s">
        <v>57</v>
      </c>
    </row>
    <row r="28" customFormat="false" ht="15.75" hidden="false" customHeight="true" outlineLevel="0" collapsed="false">
      <c r="A28" s="1" t="n">
        <v>27</v>
      </c>
      <c r="B28" s="1" t="s">
        <v>58</v>
      </c>
      <c r="C28" s="1" t="s">
        <v>98</v>
      </c>
      <c r="D28" s="1" t="n">
        <v>24</v>
      </c>
      <c r="E28" s="1" t="s">
        <v>47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f aca="false">K28-F28</f>
        <v>1</v>
      </c>
      <c r="K28" s="1" t="n">
        <v>1</v>
      </c>
      <c r="L28" s="1" t="s">
        <v>42</v>
      </c>
      <c r="M28" s="1" t="s">
        <v>41</v>
      </c>
      <c r="N28" s="1" t="s">
        <v>41</v>
      </c>
      <c r="O28" s="1" t="s">
        <v>41</v>
      </c>
      <c r="P28" s="1" t="s">
        <v>41</v>
      </c>
      <c r="Q28" s="1" t="s">
        <v>42</v>
      </c>
      <c r="R28" s="1" t="s">
        <v>42</v>
      </c>
      <c r="S28" s="7" t="s">
        <v>43</v>
      </c>
      <c r="T28" s="7" t="n">
        <f aca="false">G28*Arkusz3!$B$13+H28*Arkusz3!$B$14+I28*Arkusz3!$B$15</f>
        <v>0</v>
      </c>
      <c r="U28" s="7" t="n">
        <f aca="false">IF((J28+F28)=1, Arkusz3!$C$5, Arkusz3!$B$5*J28)</f>
        <v>40</v>
      </c>
      <c r="V28" s="7" t="n">
        <v>15</v>
      </c>
      <c r="W28" s="7" t="n">
        <f aca="false">IF(V28&lt;10,T28+U28,0.2*(V28-10)*(T28+U28)+(T28+U28))</f>
        <v>80</v>
      </c>
      <c r="X28" s="7" t="n">
        <f aca="false">IF(J28&gt;1,(U28/J28)*(J28-1)*10%,0)</f>
        <v>0</v>
      </c>
      <c r="Y28" s="8" t="n">
        <f aca="false">W28-X28</f>
        <v>80</v>
      </c>
      <c r="Z28" s="7" t="n">
        <f aca="false">IF(L28="TAK",Arkusz3!$B$19*J28,0)</f>
        <v>5</v>
      </c>
      <c r="AA28" s="7" t="n">
        <f aca="false">IF(M28="TAK",Arkusz3!$B$20*J28,0)</f>
        <v>0</v>
      </c>
      <c r="AB28" s="7" t="n">
        <f aca="false">IF(N28="TAK",Arkusz3!$B$21*J28,0)</f>
        <v>0</v>
      </c>
      <c r="AC28" s="7" t="n">
        <f aca="false">IF(O28="TAK",Arkusz3!$B$22*J28,0)</f>
        <v>0</v>
      </c>
      <c r="AD28" s="7" t="n">
        <f aca="false">IF(P28="TAK",Arkusz3!$B$23*J28,0)</f>
        <v>0</v>
      </c>
      <c r="AE28" s="7" t="n">
        <f aca="false">IF(Q28="TAK",Arkusz3!$B$24*J28,0)</f>
        <v>5</v>
      </c>
      <c r="AF28" s="7" t="n">
        <f aca="false">IF(R28="TAK",Arkusz3!$B$25*J28,0)</f>
        <v>12</v>
      </c>
      <c r="AG28" s="7" t="n">
        <f aca="false">SUM(Z28:AF28)</f>
        <v>22</v>
      </c>
      <c r="AH28" s="7" t="n">
        <f aca="false">IF(L28="Nie",0,5)</f>
        <v>5</v>
      </c>
      <c r="AI28" s="7" t="n">
        <f aca="false">IF(M28="Nie",0,5)</f>
        <v>0</v>
      </c>
      <c r="AJ28" s="7" t="n">
        <f aca="false">IF(N28="Nie",0,5)</f>
        <v>0</v>
      </c>
      <c r="AK28" s="7" t="n">
        <f aca="false">IF(O28="Nie",0,5)</f>
        <v>0</v>
      </c>
      <c r="AL28" s="7" t="n">
        <f aca="false">IF(P28="Nie",0,5)</f>
        <v>0</v>
      </c>
      <c r="AM28" s="7" t="n">
        <f aca="false">IF(Q28="Nie",0,5)</f>
        <v>5</v>
      </c>
      <c r="AN28" s="7" t="n">
        <f aca="false">IF(R28="Nie",0,5)</f>
        <v>5</v>
      </c>
      <c r="AO28" s="7" t="n">
        <f aca="false">IF(AH28&gt;5,Z28*0.2*(AH28-5)+Z28,Z28)</f>
        <v>5</v>
      </c>
      <c r="AP28" s="7" t="n">
        <f aca="false">IF(AI28&gt;5,AA28*0.2*(AI28-5)+AA28,AA28)</f>
        <v>0</v>
      </c>
      <c r="AQ28" s="7" t="n">
        <f aca="false">IF(AJ28&gt;5,AB28*0.2*(AJ28-5)+AB28,AB28)</f>
        <v>0</v>
      </c>
      <c r="AR28" s="7" t="n">
        <f aca="false">IF(AK28&gt;5,AC28*0.2*(AK28-5)+AC28,AC28)</f>
        <v>0</v>
      </c>
      <c r="AS28" s="7" t="n">
        <f aca="false">IF(AL28&gt;5,AD28*0.2*(AL28-5)+AD28,AD28)</f>
        <v>0</v>
      </c>
      <c r="AT28" s="7" t="n">
        <f aca="false">IF(AM28&gt;5,AE28*0.2*(AM28-5)+AE28,AE28)</f>
        <v>5</v>
      </c>
      <c r="AU28" s="7" t="n">
        <f aca="false">IF(AN28&gt;5,AF28*0.2*(AN28-5)+AF28,AF28)</f>
        <v>12</v>
      </c>
      <c r="AV28" s="7" t="n">
        <f aca="false">SUM(AO28:AU28)+Y28</f>
        <v>102</v>
      </c>
      <c r="AW28" s="7" t="n">
        <f aca="false">IF(S28="Roczna",AV28*12*0.95,AV28)</f>
        <v>102</v>
      </c>
      <c r="AX28" s="7" t="s">
        <v>44</v>
      </c>
    </row>
    <row r="29" customFormat="false" ht="15.75" hidden="false" customHeight="true" outlineLevel="0" collapsed="false">
      <c r="A29" s="1" t="n">
        <v>28</v>
      </c>
      <c r="B29" s="1" t="s">
        <v>99</v>
      </c>
      <c r="C29" s="1" t="s">
        <v>100</v>
      </c>
      <c r="D29" s="1" t="n">
        <v>36</v>
      </c>
      <c r="E29" s="1" t="s">
        <v>40</v>
      </c>
      <c r="F29" s="1" t="n">
        <v>1</v>
      </c>
      <c r="G29" s="1" t="n">
        <v>0</v>
      </c>
      <c r="H29" s="1" t="n">
        <v>1</v>
      </c>
      <c r="I29" s="1" t="n">
        <v>0</v>
      </c>
      <c r="J29" s="1" t="n">
        <f aca="false">K29-F29</f>
        <v>1</v>
      </c>
      <c r="K29" s="1" t="n">
        <v>2</v>
      </c>
      <c r="L29" s="1" t="s">
        <v>42</v>
      </c>
      <c r="M29" s="1" t="s">
        <v>42</v>
      </c>
      <c r="N29" s="1" t="s">
        <v>41</v>
      </c>
      <c r="O29" s="1" t="s">
        <v>41</v>
      </c>
      <c r="P29" s="1" t="s">
        <v>42</v>
      </c>
      <c r="Q29" s="1" t="s">
        <v>42</v>
      </c>
      <c r="R29" s="1" t="s">
        <v>42</v>
      </c>
      <c r="S29" s="7" t="s">
        <v>43</v>
      </c>
      <c r="T29" s="7" t="n">
        <f aca="false">G29*Arkusz3!$B$13+H29*Arkusz3!$B$14+I29*Arkusz3!$B$15</f>
        <v>20</v>
      </c>
      <c r="U29" s="7" t="n">
        <f aca="false">IF((J29+F29)=1, Arkusz3!$C$5, Arkusz3!$B$5*J29)</f>
        <v>55</v>
      </c>
      <c r="V29" s="7" t="n">
        <v>10</v>
      </c>
      <c r="W29" s="7" t="n">
        <f aca="false">IF(V29&lt;10,T29+U29,0.2*(V29-10)*(T29+U29)+(T29+U29))</f>
        <v>75</v>
      </c>
      <c r="X29" s="7" t="n">
        <f aca="false">IF(J29&gt;1,(U29/J29)*(J29-1)*10%,0)</f>
        <v>0</v>
      </c>
      <c r="Y29" s="8" t="n">
        <f aca="false">W29-X29</f>
        <v>75</v>
      </c>
      <c r="Z29" s="7" t="n">
        <f aca="false">IF(L29="TAK",Arkusz3!$B$19*J29,0)</f>
        <v>5</v>
      </c>
      <c r="AA29" s="7" t="n">
        <f aca="false">IF(M29="TAK",Arkusz3!$B$20*J29,0)</f>
        <v>10</v>
      </c>
      <c r="AB29" s="7" t="n">
        <f aca="false">IF(N29="TAK",Arkusz3!$B$21*J29,0)</f>
        <v>0</v>
      </c>
      <c r="AC29" s="7" t="n">
        <f aca="false">IF(O29="TAK",Arkusz3!$B$22*J29,0)</f>
        <v>0</v>
      </c>
      <c r="AD29" s="7" t="n">
        <f aca="false">IF(P29="TAK",Arkusz3!$B$23*J29,0)</f>
        <v>12</v>
      </c>
      <c r="AE29" s="7" t="n">
        <f aca="false">IF(Q29="TAK",Arkusz3!$B$24*J29,0)</f>
        <v>5</v>
      </c>
      <c r="AF29" s="7" t="n">
        <f aca="false">IF(R29="TAK",Arkusz3!$B$25*J29,0)</f>
        <v>12</v>
      </c>
      <c r="AG29" s="7" t="n">
        <f aca="false">SUM(Z29:AF29)</f>
        <v>44</v>
      </c>
      <c r="AH29" s="7" t="n">
        <f aca="false">IF(L29="Nie",0,5)</f>
        <v>5</v>
      </c>
      <c r="AI29" s="7" t="n">
        <f aca="false">IF(M29="Nie",0,5)</f>
        <v>5</v>
      </c>
      <c r="AJ29" s="7" t="n">
        <f aca="false">IF(N29="Nie",0,5)</f>
        <v>0</v>
      </c>
      <c r="AK29" s="7" t="n">
        <f aca="false">IF(O29="Nie",0,5)</f>
        <v>0</v>
      </c>
      <c r="AL29" s="7" t="n">
        <f aca="false">IF(P29="Nie",0,5)</f>
        <v>5</v>
      </c>
      <c r="AM29" s="7" t="n">
        <f aca="false">IF(Q29="Nie",0,5)</f>
        <v>5</v>
      </c>
      <c r="AN29" s="7" t="n">
        <f aca="false">IF(R29="Nie",0,5)</f>
        <v>5</v>
      </c>
      <c r="AO29" s="7" t="n">
        <f aca="false">IF(AH29&gt;5,Z29*0.2*(AH29-5)+Z29,Z29)</f>
        <v>5</v>
      </c>
      <c r="AP29" s="7" t="n">
        <f aca="false">IF(AI29&gt;5,AA29*0.2*(AI29-5)+AA29,AA29)</f>
        <v>10</v>
      </c>
      <c r="AQ29" s="7" t="n">
        <f aca="false">IF(AJ29&gt;5,AB29*0.2*(AJ29-5)+AB29,AB29)</f>
        <v>0</v>
      </c>
      <c r="AR29" s="7" t="n">
        <f aca="false">IF(AK29&gt;5,AC29*0.2*(AK29-5)+AC29,AC29)</f>
        <v>0</v>
      </c>
      <c r="AS29" s="7" t="n">
        <f aca="false">IF(AL29&gt;5,AD29*0.2*(AL29-5)+AD29,AD29)</f>
        <v>12</v>
      </c>
      <c r="AT29" s="7" t="n">
        <f aca="false">IF(AM29&gt;5,AE29*0.2*(AM29-5)+AE29,AE29)</f>
        <v>5</v>
      </c>
      <c r="AU29" s="7" t="n">
        <f aca="false">IF(AN29&gt;5,AF29*0.2*(AN29-5)+AF29,AF29)</f>
        <v>12</v>
      </c>
      <c r="AV29" s="7" t="n">
        <f aca="false">SUM(AO29:AU29)+Y29</f>
        <v>119</v>
      </c>
      <c r="AW29" s="7" t="n">
        <f aca="false">IF(S29="Roczna",AV29*12*0.95,AV29)</f>
        <v>119</v>
      </c>
      <c r="AX29" s="7" t="s">
        <v>44</v>
      </c>
    </row>
    <row r="30" customFormat="false" ht="15.75" hidden="false" customHeight="true" outlineLevel="0" collapsed="false">
      <c r="A30" s="1" t="n">
        <v>29</v>
      </c>
      <c r="B30" s="1" t="s">
        <v>101</v>
      </c>
      <c r="C30" s="1" t="s">
        <v>102</v>
      </c>
      <c r="D30" s="1" t="n">
        <v>34</v>
      </c>
      <c r="E30" s="1" t="s">
        <v>47</v>
      </c>
      <c r="F30" s="1" t="n">
        <v>1</v>
      </c>
      <c r="G30" s="1" t="n">
        <v>0</v>
      </c>
      <c r="H30" s="1" t="n">
        <v>1</v>
      </c>
      <c r="I30" s="1" t="n">
        <v>0</v>
      </c>
      <c r="J30" s="1" t="n">
        <f aca="false">K30-F30</f>
        <v>2</v>
      </c>
      <c r="K30" s="1" t="n">
        <v>3</v>
      </c>
      <c r="L30" s="1" t="s">
        <v>41</v>
      </c>
      <c r="M30" s="1" t="s">
        <v>41</v>
      </c>
      <c r="N30" s="1" t="s">
        <v>41</v>
      </c>
      <c r="O30" s="1" t="s">
        <v>42</v>
      </c>
      <c r="P30" s="1" t="s">
        <v>41</v>
      </c>
      <c r="Q30" s="1" t="s">
        <v>41</v>
      </c>
      <c r="R30" s="1" t="s">
        <v>42</v>
      </c>
      <c r="S30" s="7" t="s">
        <v>43</v>
      </c>
      <c r="T30" s="7" t="n">
        <f aca="false">G30*Arkusz3!$B$13+H30*Arkusz3!$B$14+I30*Arkusz3!$B$15</f>
        <v>20</v>
      </c>
      <c r="U30" s="7" t="n">
        <f aca="false">IF((J30+F30)=1, Arkusz3!$C$5, Arkusz3!$B$5*J30)</f>
        <v>110</v>
      </c>
      <c r="V30" s="7" t="n">
        <v>20</v>
      </c>
      <c r="W30" s="7" t="n">
        <f aca="false">IF(V30&lt;10,T30+U30,0.2*(V30-10)*(T30+U30)+(T30+U30))</f>
        <v>390</v>
      </c>
      <c r="X30" s="7" t="n">
        <f aca="false">IF(J30&gt;1,(U30/J30)*(J30-1)*10%,0)</f>
        <v>5.5</v>
      </c>
      <c r="Y30" s="8" t="n">
        <f aca="false">W30-X30</f>
        <v>384.5</v>
      </c>
      <c r="Z30" s="7" t="n">
        <f aca="false">IF(L30="TAK",Arkusz3!$B$19*J30,0)</f>
        <v>0</v>
      </c>
      <c r="AA30" s="7" t="n">
        <f aca="false">IF(M30="TAK",Arkusz3!$B$20*J30,0)</f>
        <v>0</v>
      </c>
      <c r="AB30" s="7" t="n">
        <f aca="false">IF(N30="TAK",Arkusz3!$B$21*J30,0)</f>
        <v>0</v>
      </c>
      <c r="AC30" s="7" t="n">
        <f aca="false">IF(O30="TAK",Arkusz3!$B$22*J30,0)</f>
        <v>20</v>
      </c>
      <c r="AD30" s="7" t="n">
        <f aca="false">IF(P30="TAK",Arkusz3!$B$23*J30,0)</f>
        <v>0</v>
      </c>
      <c r="AE30" s="7" t="n">
        <f aca="false">IF(Q30="TAK",Arkusz3!$B$24*J30,0)</f>
        <v>0</v>
      </c>
      <c r="AF30" s="7" t="n">
        <f aca="false">IF(R30="TAK",Arkusz3!$B$25*J30,0)</f>
        <v>24</v>
      </c>
      <c r="AG30" s="7" t="n">
        <f aca="false">SUM(Z30:AF30)</f>
        <v>44</v>
      </c>
      <c r="AH30" s="7" t="n">
        <f aca="false">IF(L30="Nie",0,5)</f>
        <v>0</v>
      </c>
      <c r="AI30" s="7" t="n">
        <f aca="false">IF(M30="Nie",0,5)</f>
        <v>0</v>
      </c>
      <c r="AJ30" s="7" t="n">
        <f aca="false">IF(N30="Nie",0,5)</f>
        <v>0</v>
      </c>
      <c r="AK30" s="7" t="n">
        <f aca="false">IF(O30="Nie",0,5)</f>
        <v>5</v>
      </c>
      <c r="AL30" s="7" t="n">
        <f aca="false">IF(P30="Nie",0,5)</f>
        <v>0</v>
      </c>
      <c r="AM30" s="7" t="n">
        <f aca="false">IF(Q30="Nie",0,5)</f>
        <v>0</v>
      </c>
      <c r="AN30" s="7" t="n">
        <f aca="false">IF(R30="Nie",0,5)</f>
        <v>5</v>
      </c>
      <c r="AO30" s="7" t="n">
        <f aca="false">IF(AH30&gt;5,Z30*0.2*(AH30-5)+Z30,Z30)</f>
        <v>0</v>
      </c>
      <c r="AP30" s="7" t="n">
        <f aca="false">IF(AI30&gt;5,AA30*0.2*(AI30-5)+AA30,AA30)</f>
        <v>0</v>
      </c>
      <c r="AQ30" s="7" t="n">
        <f aca="false">IF(AJ30&gt;5,AB30*0.2*(AJ30-5)+AB30,AB30)</f>
        <v>0</v>
      </c>
      <c r="AR30" s="7" t="n">
        <f aca="false">IF(AK30&gt;5,AC30*0.2*(AK30-5)+AC30,AC30)</f>
        <v>20</v>
      </c>
      <c r="AS30" s="7" t="n">
        <f aca="false">IF(AL30&gt;5,AD30*0.2*(AL30-5)+AD30,AD30)</f>
        <v>0</v>
      </c>
      <c r="AT30" s="7" t="n">
        <f aca="false">IF(AM30&gt;5,AE30*0.2*(AM30-5)+AE30,AE30)</f>
        <v>0</v>
      </c>
      <c r="AU30" s="7" t="n">
        <f aca="false">IF(AN30&gt;5,AF30*0.2*(AN30-5)+AF30,AF30)</f>
        <v>24</v>
      </c>
      <c r="AV30" s="7" t="n">
        <f aca="false">SUM(AO30:AU30)+Y30</f>
        <v>428.5</v>
      </c>
      <c r="AW30" s="7" t="n">
        <f aca="false">IF(S30="Roczna",AV30*12*0.95,AV30)</f>
        <v>428.5</v>
      </c>
      <c r="AX30" s="7" t="s">
        <v>44</v>
      </c>
    </row>
    <row r="31" customFormat="false" ht="15.75" hidden="false" customHeight="true" outlineLevel="0" collapsed="false">
      <c r="A31" s="1" t="n">
        <v>30</v>
      </c>
      <c r="B31" s="1" t="s">
        <v>103</v>
      </c>
      <c r="C31" s="1" t="s">
        <v>104</v>
      </c>
      <c r="D31" s="1" t="n">
        <v>21</v>
      </c>
      <c r="E31" s="1" t="s">
        <v>40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f aca="false">K31-F31</f>
        <v>1</v>
      </c>
      <c r="K31" s="1" t="n">
        <v>1</v>
      </c>
      <c r="L31" s="1" t="s">
        <v>42</v>
      </c>
      <c r="M31" s="1" t="s">
        <v>41</v>
      </c>
      <c r="N31" s="1" t="s">
        <v>41</v>
      </c>
      <c r="O31" s="1" t="s">
        <v>41</v>
      </c>
      <c r="P31" s="1" t="s">
        <v>41</v>
      </c>
      <c r="Q31" s="1" t="s">
        <v>42</v>
      </c>
      <c r="R31" s="1" t="s">
        <v>42</v>
      </c>
      <c r="S31" s="7" t="s">
        <v>43</v>
      </c>
      <c r="T31" s="7" t="n">
        <f aca="false">G31*Arkusz3!$B$13+H31*Arkusz3!$B$14+I31*Arkusz3!$B$15</f>
        <v>0</v>
      </c>
      <c r="U31" s="7" t="n">
        <f aca="false">IF((J31+F31)=1, Arkusz3!$C$5, Arkusz3!$B$5*J31)</f>
        <v>40</v>
      </c>
      <c r="V31" s="7" t="n">
        <v>7</v>
      </c>
      <c r="W31" s="7" t="n">
        <f aca="false">IF(V31&lt;10,T31+U31,0.2*(V31-10)*(T31+U31)+(T31+U31))</f>
        <v>40</v>
      </c>
      <c r="X31" s="7" t="n">
        <f aca="false">IF(J31&gt;1,(U31/J31)*(J31-1)*10%,0)</f>
        <v>0</v>
      </c>
      <c r="Y31" s="8" t="n">
        <f aca="false">W31-X31</f>
        <v>40</v>
      </c>
      <c r="Z31" s="7" t="n">
        <f aca="false">IF(L31="TAK",Arkusz3!$B$19*J31,0)</f>
        <v>5</v>
      </c>
      <c r="AA31" s="7" t="n">
        <f aca="false">IF(M31="TAK",Arkusz3!$B$20*J31,0)</f>
        <v>0</v>
      </c>
      <c r="AB31" s="7" t="n">
        <f aca="false">IF(N31="TAK",Arkusz3!$B$21*J31,0)</f>
        <v>0</v>
      </c>
      <c r="AC31" s="7" t="n">
        <f aca="false">IF(O31="TAK",Arkusz3!$B$22*J31,0)</f>
        <v>0</v>
      </c>
      <c r="AD31" s="7" t="n">
        <f aca="false">IF(P31="TAK",Arkusz3!$B$23*J31,0)</f>
        <v>0</v>
      </c>
      <c r="AE31" s="7" t="n">
        <f aca="false">IF(Q31="TAK",Arkusz3!$B$24*J31,0)</f>
        <v>5</v>
      </c>
      <c r="AF31" s="7" t="n">
        <f aca="false">IF(R31="TAK",Arkusz3!$B$25*J31,0)</f>
        <v>12</v>
      </c>
      <c r="AG31" s="7" t="n">
        <f aca="false">SUM(Z31:AF31)</f>
        <v>22</v>
      </c>
      <c r="AH31" s="7" t="n">
        <v>10</v>
      </c>
      <c r="AI31" s="7" t="n">
        <f aca="false">IF(M31="Nie",0,5)</f>
        <v>0</v>
      </c>
      <c r="AJ31" s="7" t="n">
        <f aca="false">IF(N31="Nie",0,5)</f>
        <v>0</v>
      </c>
      <c r="AK31" s="7" t="n">
        <f aca="false">IF(O31="Nie",0,5)</f>
        <v>0</v>
      </c>
      <c r="AL31" s="7" t="n">
        <f aca="false">IF(P31="Nie",0,5)</f>
        <v>0</v>
      </c>
      <c r="AM31" s="7" t="n">
        <v>10</v>
      </c>
      <c r="AN31" s="7" t="n">
        <v>10</v>
      </c>
      <c r="AO31" s="7" t="n">
        <f aca="false">IF(AH31&gt;5,Z31*0.2*(AH31-5)+Z31,Z31)</f>
        <v>10</v>
      </c>
      <c r="AP31" s="7" t="n">
        <f aca="false">IF(AI31&gt;5,AA31*0.2*(AI31-5)+AA31,AA31)</f>
        <v>0</v>
      </c>
      <c r="AQ31" s="7" t="n">
        <f aca="false">IF(AJ31&gt;5,AB31*0.2*(AJ31-5)+AB31,AB31)</f>
        <v>0</v>
      </c>
      <c r="AR31" s="7" t="n">
        <f aca="false">IF(AK31&gt;5,AC31*0.2*(AK31-5)+AC31,AC31)</f>
        <v>0</v>
      </c>
      <c r="AS31" s="7" t="n">
        <f aca="false">IF(AL31&gt;5,AD31*0.2*(AL31-5)+AD31,AD31)</f>
        <v>0</v>
      </c>
      <c r="AT31" s="7" t="n">
        <f aca="false">IF(AM31&gt;5,AE31*0.2*(AM31-5)+AE31,AE31)</f>
        <v>10</v>
      </c>
      <c r="AU31" s="7" t="n">
        <f aca="false">IF(AN31&gt;5,AF31*0.2*(AN31-5)+AF31,AF31)</f>
        <v>24</v>
      </c>
      <c r="AV31" s="7" t="n">
        <f aca="false">SUM(AO31:AU31)+Y31</f>
        <v>84</v>
      </c>
      <c r="AW31" s="7" t="n">
        <f aca="false">IF(S31="Roczna",AV31*12*0.95,AV31)</f>
        <v>84</v>
      </c>
      <c r="AX31" s="7" t="s">
        <v>49</v>
      </c>
    </row>
    <row r="32" customFormat="false" ht="15.75" hidden="false" customHeight="true" outlineLevel="0" collapsed="false">
      <c r="A32" s="1" t="n">
        <v>31</v>
      </c>
      <c r="B32" s="1" t="s">
        <v>105</v>
      </c>
      <c r="C32" s="1" t="s">
        <v>106</v>
      </c>
      <c r="D32" s="1" t="n">
        <v>34</v>
      </c>
      <c r="E32" s="1" t="s">
        <v>40</v>
      </c>
      <c r="F32" s="1" t="n">
        <v>3</v>
      </c>
      <c r="G32" s="1" t="n">
        <v>2</v>
      </c>
      <c r="H32" s="1" t="n">
        <v>1</v>
      </c>
      <c r="I32" s="1" t="n">
        <v>0</v>
      </c>
      <c r="J32" s="1" t="n">
        <f aca="false">K32-F32</f>
        <v>1</v>
      </c>
      <c r="K32" s="1" t="n">
        <v>4</v>
      </c>
      <c r="L32" s="1" t="s">
        <v>41</v>
      </c>
      <c r="M32" s="1" t="s">
        <v>41</v>
      </c>
      <c r="N32" s="1" t="s">
        <v>41</v>
      </c>
      <c r="O32" s="1" t="s">
        <v>42</v>
      </c>
      <c r="P32" s="1" t="s">
        <v>41</v>
      </c>
      <c r="Q32" s="1" t="s">
        <v>41</v>
      </c>
      <c r="R32" s="1" t="s">
        <v>42</v>
      </c>
      <c r="S32" s="7" t="s">
        <v>43</v>
      </c>
      <c r="T32" s="7" t="n">
        <f aca="false">G32*Arkusz3!$B$13+H32*Arkusz3!$B$14+I32*Arkusz3!$B$15</f>
        <v>50</v>
      </c>
      <c r="U32" s="7" t="n">
        <f aca="false">IF((J32+F32)=1, Arkusz3!$C$5, Arkusz3!$B$5*J32)</f>
        <v>55</v>
      </c>
      <c r="V32" s="7" t="n">
        <v>10</v>
      </c>
      <c r="W32" s="7" t="n">
        <f aca="false">IF(V32&lt;10,T32+U32,0.2*(V32-10)*(T32+U32)+(T32+U32))</f>
        <v>105</v>
      </c>
      <c r="X32" s="7" t="n">
        <f aca="false">IF(J32&gt;1,(U32/J32)*(J32-1)*10%,0)</f>
        <v>0</v>
      </c>
      <c r="Y32" s="8" t="n">
        <f aca="false">W32-X32</f>
        <v>105</v>
      </c>
      <c r="Z32" s="7" t="n">
        <f aca="false">IF(L32="TAK",Arkusz3!$B$19*J32,0)</f>
        <v>0</v>
      </c>
      <c r="AA32" s="7" t="n">
        <f aca="false">IF(M32="TAK",Arkusz3!$B$20*J32,0)</f>
        <v>0</v>
      </c>
      <c r="AB32" s="7" t="n">
        <f aca="false">IF(N32="TAK",Arkusz3!$B$21*J32,0)</f>
        <v>0</v>
      </c>
      <c r="AC32" s="7" t="n">
        <f aca="false">IF(O32="TAK",Arkusz3!$B$22*J32,0)</f>
        <v>10</v>
      </c>
      <c r="AD32" s="7" t="n">
        <f aca="false">IF(P32="TAK",Arkusz3!$B$23*J32,0)</f>
        <v>0</v>
      </c>
      <c r="AE32" s="7" t="n">
        <f aca="false">IF(Q32="TAK",Arkusz3!$B$24*J32,0)</f>
        <v>0</v>
      </c>
      <c r="AF32" s="7" t="n">
        <f aca="false">IF(R32="TAK",Arkusz3!$B$25*J32,0)</f>
        <v>12</v>
      </c>
      <c r="AG32" s="7" t="n">
        <f aca="false">SUM(Z32:AF32)</f>
        <v>22</v>
      </c>
      <c r="AH32" s="7" t="n">
        <f aca="false">IF(L32="Nie",0,5)</f>
        <v>0</v>
      </c>
      <c r="AI32" s="7" t="n">
        <f aca="false">IF(M32="Nie",0,5)</f>
        <v>0</v>
      </c>
      <c r="AJ32" s="7" t="n">
        <f aca="false">IF(N32="Nie",0,5)</f>
        <v>0</v>
      </c>
      <c r="AK32" s="7" t="n">
        <f aca="false">IF(O32="Nie",0,5)</f>
        <v>5</v>
      </c>
      <c r="AL32" s="7" t="n">
        <f aca="false">IF(P32="Nie",0,5)</f>
        <v>0</v>
      </c>
      <c r="AM32" s="7" t="n">
        <f aca="false">IF(Q32="Nie",0,5)</f>
        <v>0</v>
      </c>
      <c r="AN32" s="7" t="n">
        <f aca="false">IF(R32="Nie",0,5)</f>
        <v>5</v>
      </c>
      <c r="AO32" s="7" t="n">
        <f aca="false">IF(AH32&gt;5,Z32*0.2*(AH32-5)+Z32,Z32)</f>
        <v>0</v>
      </c>
      <c r="AP32" s="7" t="n">
        <f aca="false">IF(AI32&gt;5,AA32*0.2*(AI32-5)+AA32,AA32)</f>
        <v>0</v>
      </c>
      <c r="AQ32" s="7" t="n">
        <f aca="false">IF(AJ32&gt;5,AB32*0.2*(AJ32-5)+AB32,AB32)</f>
        <v>0</v>
      </c>
      <c r="AR32" s="7" t="n">
        <f aca="false">IF(AK32&gt;5,AC32*0.2*(AK32-5)+AC32,AC32)</f>
        <v>10</v>
      </c>
      <c r="AS32" s="7" t="n">
        <f aca="false">IF(AL32&gt;5,AD32*0.2*(AL32-5)+AD32,AD32)</f>
        <v>0</v>
      </c>
      <c r="AT32" s="7" t="n">
        <f aca="false">IF(AM32&gt;5,AE32*0.2*(AM32-5)+AE32,AE32)</f>
        <v>0</v>
      </c>
      <c r="AU32" s="7" t="n">
        <f aca="false">IF(AN32&gt;5,AF32*0.2*(AN32-5)+AF32,AF32)</f>
        <v>12</v>
      </c>
      <c r="AV32" s="7" t="n">
        <f aca="false">SUM(AO32:AU32)+Y32</f>
        <v>127</v>
      </c>
      <c r="AW32" s="7" t="n">
        <f aca="false">IF(S32="Roczna",AV32*12*0.95,AV32)</f>
        <v>127</v>
      </c>
      <c r="AX32" s="7" t="s">
        <v>57</v>
      </c>
    </row>
    <row r="33" customFormat="false" ht="15.75" hidden="false" customHeight="true" outlineLevel="0" collapsed="false">
      <c r="A33" s="1" t="n">
        <v>32</v>
      </c>
      <c r="B33" s="1" t="s">
        <v>107</v>
      </c>
      <c r="C33" s="1" t="s">
        <v>108</v>
      </c>
      <c r="D33" s="1" t="n">
        <v>28</v>
      </c>
      <c r="E33" s="1" t="s">
        <v>47</v>
      </c>
      <c r="F33" s="1" t="n">
        <v>2</v>
      </c>
      <c r="G33" s="1" t="n">
        <v>2</v>
      </c>
      <c r="H33" s="1" t="n">
        <v>0</v>
      </c>
      <c r="I33" s="1" t="n">
        <v>0</v>
      </c>
      <c r="J33" s="1" t="n">
        <f aca="false">K33-F33</f>
        <v>2</v>
      </c>
      <c r="K33" s="1" t="n">
        <v>4</v>
      </c>
      <c r="L33" s="1" t="s">
        <v>41</v>
      </c>
      <c r="M33" s="1" t="s">
        <v>42</v>
      </c>
      <c r="N33" s="1" t="s">
        <v>41</v>
      </c>
      <c r="O33" s="1" t="s">
        <v>41</v>
      </c>
      <c r="P33" s="1" t="s">
        <v>41</v>
      </c>
      <c r="Q33" s="1" t="s">
        <v>42</v>
      </c>
      <c r="R33" s="1" t="s">
        <v>42</v>
      </c>
      <c r="S33" s="7" t="s">
        <v>43</v>
      </c>
      <c r="T33" s="7" t="n">
        <f aca="false">G33*Arkusz3!$B$13+H33*Arkusz3!$B$14+I33*Arkusz3!$B$15</f>
        <v>30</v>
      </c>
      <c r="U33" s="7" t="n">
        <f aca="false">IF((J33+F33)=1, Arkusz3!$C$5, Arkusz3!$B$5*J33)</f>
        <v>110</v>
      </c>
      <c r="V33" s="7" t="n">
        <v>10</v>
      </c>
      <c r="W33" s="7" t="n">
        <f aca="false">IF(V33&lt;10,T33+U33,0.2*(V33-10)*(T33+U33)+(T33+U33))</f>
        <v>140</v>
      </c>
      <c r="X33" s="7" t="n">
        <f aca="false">IF(J33&gt;1,(U33/J33)*(J33-1)*10%,0)</f>
        <v>5.5</v>
      </c>
      <c r="Y33" s="8" t="n">
        <f aca="false">W33-X33</f>
        <v>134.5</v>
      </c>
      <c r="Z33" s="7" t="n">
        <f aca="false">IF(L33="TAK",Arkusz3!$B$19*J33,0)</f>
        <v>0</v>
      </c>
      <c r="AA33" s="7" t="n">
        <f aca="false">IF(M33="TAK",Arkusz3!$B$20*J33,0)</f>
        <v>20</v>
      </c>
      <c r="AB33" s="7" t="n">
        <f aca="false">IF(N33="TAK",Arkusz3!$B$21*J33,0)</f>
        <v>0</v>
      </c>
      <c r="AC33" s="7" t="n">
        <f aca="false">IF(O33="TAK",Arkusz3!$B$22*J33,0)</f>
        <v>0</v>
      </c>
      <c r="AD33" s="7" t="n">
        <f aca="false">IF(P33="TAK",Arkusz3!$B$23*J33,0)</f>
        <v>0</v>
      </c>
      <c r="AE33" s="7" t="n">
        <f aca="false">IF(Q33="TAK",Arkusz3!$B$24*J33,0)</f>
        <v>10</v>
      </c>
      <c r="AF33" s="7" t="n">
        <f aca="false">IF(R33="TAK",Arkusz3!$B$25*J33,0)</f>
        <v>24</v>
      </c>
      <c r="AG33" s="7" t="n">
        <f aca="false">SUM(Z33:AF33)</f>
        <v>54</v>
      </c>
      <c r="AH33" s="7" t="n">
        <f aca="false">IF(L33="Nie",0,5)</f>
        <v>0</v>
      </c>
      <c r="AI33" s="7" t="n">
        <f aca="false">IF(M33="Nie",0,5)</f>
        <v>5</v>
      </c>
      <c r="AJ33" s="7" t="n">
        <f aca="false">IF(N33="Nie",0,5)</f>
        <v>0</v>
      </c>
      <c r="AK33" s="7" t="n">
        <f aca="false">IF(O33="Nie",0,5)</f>
        <v>0</v>
      </c>
      <c r="AL33" s="7" t="n">
        <f aca="false">IF(P33="Nie",0,5)</f>
        <v>0</v>
      </c>
      <c r="AM33" s="7" t="n">
        <f aca="false">IF(Q33="Nie",0,5)</f>
        <v>5</v>
      </c>
      <c r="AN33" s="7" t="n">
        <f aca="false">IF(R33="Nie",0,5)</f>
        <v>5</v>
      </c>
      <c r="AO33" s="7" t="n">
        <f aca="false">IF(AH33&gt;5,Z33*0.2*(AH33-5)+Z33,Z33)</f>
        <v>0</v>
      </c>
      <c r="AP33" s="7" t="n">
        <f aca="false">IF(AI33&gt;5,AA33*0.2*(AI33-5)+AA33,AA33)</f>
        <v>20</v>
      </c>
      <c r="AQ33" s="7" t="n">
        <f aca="false">IF(AJ33&gt;5,AB33*0.2*(AJ33-5)+AB33,AB33)</f>
        <v>0</v>
      </c>
      <c r="AR33" s="7" t="n">
        <f aca="false">IF(AK33&gt;5,AC33*0.2*(AK33-5)+AC33,AC33)</f>
        <v>0</v>
      </c>
      <c r="AS33" s="7" t="n">
        <f aca="false">IF(AL33&gt;5,AD33*0.2*(AL33-5)+AD33,AD33)</f>
        <v>0</v>
      </c>
      <c r="AT33" s="7" t="n">
        <f aca="false">IF(AM33&gt;5,AE33*0.2*(AM33-5)+AE33,AE33)</f>
        <v>10</v>
      </c>
      <c r="AU33" s="7" t="n">
        <f aca="false">IF(AN33&gt;5,AF33*0.2*(AN33-5)+AF33,AF33)</f>
        <v>24</v>
      </c>
      <c r="AV33" s="7" t="n">
        <f aca="false">SUM(AO33:AU33)+Y33</f>
        <v>188.5</v>
      </c>
      <c r="AW33" s="7" t="n">
        <f aca="false">IF(S33="Roczna",AV33*12*0.95,AV33)</f>
        <v>188.5</v>
      </c>
      <c r="AX33" s="7" t="s">
        <v>49</v>
      </c>
    </row>
    <row r="34" customFormat="false" ht="15.75" hidden="false" customHeight="true" outlineLevel="0" collapsed="false">
      <c r="A34" s="1" t="n">
        <v>33</v>
      </c>
      <c r="B34" s="1" t="s">
        <v>109</v>
      </c>
      <c r="C34" s="1" t="s">
        <v>110</v>
      </c>
      <c r="D34" s="1" t="n">
        <v>52</v>
      </c>
      <c r="E34" s="1" t="s">
        <v>47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f aca="false">K34-F34</f>
        <v>1</v>
      </c>
      <c r="K34" s="1" t="n">
        <v>1</v>
      </c>
      <c r="L34" s="1" t="s">
        <v>41</v>
      </c>
      <c r="M34" s="1" t="s">
        <v>42</v>
      </c>
      <c r="N34" s="1" t="s">
        <v>42</v>
      </c>
      <c r="O34" s="1" t="s">
        <v>41</v>
      </c>
      <c r="P34" s="1" t="s">
        <v>42</v>
      </c>
      <c r="Q34" s="1" t="s">
        <v>41</v>
      </c>
      <c r="R34" s="1" t="s">
        <v>41</v>
      </c>
      <c r="S34" s="7" t="s">
        <v>43</v>
      </c>
      <c r="T34" s="7" t="n">
        <f aca="false">G34*Arkusz3!$B$13+H34*Arkusz3!$B$14+I34*Arkusz3!$B$15</f>
        <v>0</v>
      </c>
      <c r="U34" s="7" t="n">
        <f aca="false">IF((J34+F34)=1, Arkusz3!$C$5, Arkusz3!$B$5*J34)</f>
        <v>40</v>
      </c>
      <c r="V34" s="7" t="n">
        <v>5</v>
      </c>
      <c r="W34" s="7" t="n">
        <f aca="false">IF(V34&lt;10,T34+U34,0.2*(V34-10)*(T34+U34)+(T34+U34))</f>
        <v>40</v>
      </c>
      <c r="X34" s="7" t="n">
        <f aca="false">IF(J34&gt;1,(U34/J34)*(J34-1)*10%,0)</f>
        <v>0</v>
      </c>
      <c r="Y34" s="8" t="n">
        <f aca="false">W34-X34</f>
        <v>40</v>
      </c>
      <c r="Z34" s="7" t="n">
        <f aca="false">IF(L34="TAK",Arkusz3!$B$19*J34,0)</f>
        <v>0</v>
      </c>
      <c r="AA34" s="7" t="n">
        <f aca="false">IF(M34="TAK",Arkusz3!$B$20*J34,0)</f>
        <v>10</v>
      </c>
      <c r="AB34" s="7" t="n">
        <f aca="false">IF(N34="TAK",Arkusz3!$B$21*J34,0)</f>
        <v>8</v>
      </c>
      <c r="AC34" s="7" t="n">
        <f aca="false">IF(O34="TAK",Arkusz3!$B$22*J34,0)</f>
        <v>0</v>
      </c>
      <c r="AD34" s="7" t="n">
        <f aca="false">IF(P34="TAK",Arkusz3!$B$23*J34,0)</f>
        <v>12</v>
      </c>
      <c r="AE34" s="7" t="n">
        <f aca="false">IF(Q34="TAK",Arkusz3!$B$24*J34,0)</f>
        <v>0</v>
      </c>
      <c r="AF34" s="7" t="n">
        <f aca="false">IF(R34="TAK",Arkusz3!$B$25*J34,0)</f>
        <v>0</v>
      </c>
      <c r="AG34" s="7" t="n">
        <f aca="false">SUM(Z34:AF34)</f>
        <v>30</v>
      </c>
      <c r="AH34" s="7" t="n">
        <f aca="false">IF(L34="Nie",0,5)</f>
        <v>0</v>
      </c>
      <c r="AI34" s="7" t="n">
        <f aca="false">IF(M34="Nie",0,5)</f>
        <v>5</v>
      </c>
      <c r="AJ34" s="7" t="n">
        <f aca="false">IF(N34="Nie",0,5)</f>
        <v>5</v>
      </c>
      <c r="AK34" s="7" t="n">
        <f aca="false">IF(O34="Nie",0,5)</f>
        <v>0</v>
      </c>
      <c r="AL34" s="7" t="n">
        <f aca="false">IF(P34="Nie",0,5)</f>
        <v>5</v>
      </c>
      <c r="AM34" s="7" t="n">
        <f aca="false">IF(Q34="Nie",0,5)</f>
        <v>0</v>
      </c>
      <c r="AN34" s="7" t="n">
        <f aca="false">IF(R34="Nie",0,5)</f>
        <v>0</v>
      </c>
      <c r="AO34" s="7" t="n">
        <f aca="false">IF(AH34&gt;5,Z34*0.2*(AH34-5)+Z34,Z34)</f>
        <v>0</v>
      </c>
      <c r="AP34" s="7" t="n">
        <f aca="false">IF(AI34&gt;5,AA34*0.2*(AI34-5)+AA34,AA34)</f>
        <v>10</v>
      </c>
      <c r="AQ34" s="7" t="n">
        <f aca="false">IF(AJ34&gt;5,AB34*0.2*(AJ34-5)+AB34,AB34)</f>
        <v>8</v>
      </c>
      <c r="AR34" s="7" t="n">
        <f aca="false">IF(AK34&gt;5,AC34*0.2*(AK34-5)+AC34,AC34)</f>
        <v>0</v>
      </c>
      <c r="AS34" s="7" t="n">
        <f aca="false">IF(AL34&gt;5,AD34*0.2*(AL34-5)+AD34,AD34)</f>
        <v>12</v>
      </c>
      <c r="AT34" s="7" t="n">
        <f aca="false">IF(AM34&gt;5,AE34*0.2*(AM34-5)+AE34,AE34)</f>
        <v>0</v>
      </c>
      <c r="AU34" s="7" t="n">
        <f aca="false">IF(AN34&gt;5,AF34*0.2*(AN34-5)+AF34,AF34)</f>
        <v>0</v>
      </c>
      <c r="AV34" s="7" t="n">
        <f aca="false">SUM(AO34:AU34)+Y34</f>
        <v>70</v>
      </c>
      <c r="AW34" s="7" t="n">
        <f aca="false">IF(S34="Roczna",AV34*12*0.95,AV34)</f>
        <v>70</v>
      </c>
      <c r="AX34" s="7" t="s">
        <v>49</v>
      </c>
    </row>
    <row r="35" customFormat="false" ht="15.75" hidden="false" customHeight="true" outlineLevel="0" collapsed="false">
      <c r="A35" s="1" t="n">
        <v>34</v>
      </c>
      <c r="B35" s="1" t="s">
        <v>111</v>
      </c>
      <c r="C35" s="1" t="s">
        <v>112</v>
      </c>
      <c r="D35" s="1" t="n">
        <v>38</v>
      </c>
      <c r="E35" s="1" t="s">
        <v>40</v>
      </c>
      <c r="F35" s="1" t="n">
        <v>2</v>
      </c>
      <c r="G35" s="1" t="n">
        <v>0</v>
      </c>
      <c r="H35" s="1" t="n">
        <v>0</v>
      </c>
      <c r="I35" s="1" t="n">
        <v>2</v>
      </c>
      <c r="J35" s="1" t="n">
        <f aca="false">K35-F35</f>
        <v>1</v>
      </c>
      <c r="K35" s="1" t="n">
        <v>3</v>
      </c>
      <c r="L35" s="1" t="s">
        <v>41</v>
      </c>
      <c r="M35" s="1" t="s">
        <v>42</v>
      </c>
      <c r="N35" s="1" t="s">
        <v>41</v>
      </c>
      <c r="O35" s="1" t="s">
        <v>41</v>
      </c>
      <c r="P35" s="1" t="s">
        <v>41</v>
      </c>
      <c r="Q35" s="1" t="s">
        <v>42</v>
      </c>
      <c r="R35" s="1" t="s">
        <v>42</v>
      </c>
      <c r="S35" s="7" t="s">
        <v>43</v>
      </c>
      <c r="T35" s="7" t="n">
        <f aca="false">G35*Arkusz3!$B$13+H35*Arkusz3!$B$14+I35*Arkusz3!$B$15</f>
        <v>60</v>
      </c>
      <c r="U35" s="7" t="n">
        <f aca="false">IF((J35+F35)=1, Arkusz3!$C$5, Arkusz3!$B$5*J35)</f>
        <v>55</v>
      </c>
      <c r="V35" s="7" t="n">
        <v>10</v>
      </c>
      <c r="W35" s="7" t="n">
        <f aca="false">IF(V35&lt;10,T35+U35,0.2*(V35-10)*(T35+U35)+(T35+U35))</f>
        <v>115</v>
      </c>
      <c r="X35" s="7" t="n">
        <f aca="false">IF(J35&gt;1,(U35/J35)*(J35-1)*10%,0)</f>
        <v>0</v>
      </c>
      <c r="Y35" s="8" t="n">
        <f aca="false">W35-X35</f>
        <v>115</v>
      </c>
      <c r="Z35" s="7" t="n">
        <f aca="false">IF(L35="TAK",Arkusz3!$B$19*J35,0)</f>
        <v>0</v>
      </c>
      <c r="AA35" s="7" t="n">
        <f aca="false">IF(M35="TAK",Arkusz3!$B$20*J35,0)</f>
        <v>10</v>
      </c>
      <c r="AB35" s="7" t="n">
        <f aca="false">IF(N35="TAK",Arkusz3!$B$21*J35,0)</f>
        <v>0</v>
      </c>
      <c r="AC35" s="7" t="n">
        <f aca="false">IF(O35="TAK",Arkusz3!$B$22*J35,0)</f>
        <v>0</v>
      </c>
      <c r="AD35" s="7" t="n">
        <f aca="false">IF(P35="TAK",Arkusz3!$B$23*J35,0)</f>
        <v>0</v>
      </c>
      <c r="AE35" s="7" t="n">
        <f aca="false">IF(Q35="TAK",Arkusz3!$B$24*J35,0)</f>
        <v>5</v>
      </c>
      <c r="AF35" s="7" t="n">
        <f aca="false">IF(R35="TAK",Arkusz3!$B$25*J35,0)</f>
        <v>12</v>
      </c>
      <c r="AG35" s="7" t="n">
        <f aca="false">SUM(Z35:AF35)</f>
        <v>27</v>
      </c>
      <c r="AH35" s="7" t="n">
        <f aca="false">IF(L35="Nie",0,5)</f>
        <v>0</v>
      </c>
      <c r="AI35" s="7" t="n">
        <f aca="false">IF(M35="Nie",0,5)</f>
        <v>5</v>
      </c>
      <c r="AJ35" s="7" t="n">
        <f aca="false">IF(N35="Nie",0,5)</f>
        <v>0</v>
      </c>
      <c r="AK35" s="7" t="n">
        <f aca="false">IF(O35="Nie",0,5)</f>
        <v>0</v>
      </c>
      <c r="AL35" s="7" t="n">
        <f aca="false">IF(P35="Nie",0,5)</f>
        <v>0</v>
      </c>
      <c r="AM35" s="7" t="n">
        <f aca="false">IF(Q35="Nie",0,5)</f>
        <v>5</v>
      </c>
      <c r="AN35" s="7" t="n">
        <f aca="false">IF(R35="Nie",0,5)</f>
        <v>5</v>
      </c>
      <c r="AO35" s="7" t="n">
        <f aca="false">IF(AH35&gt;5,Z35*0.2*(AH35-5)+Z35,Z35)</f>
        <v>0</v>
      </c>
      <c r="AP35" s="7" t="n">
        <f aca="false">IF(AI35&gt;5,AA35*0.2*(AI35-5)+AA35,AA35)</f>
        <v>10</v>
      </c>
      <c r="AQ35" s="7" t="n">
        <f aca="false">IF(AJ35&gt;5,AB35*0.2*(AJ35-5)+AB35,AB35)</f>
        <v>0</v>
      </c>
      <c r="AR35" s="7" t="n">
        <f aca="false">IF(AK35&gt;5,AC35*0.2*(AK35-5)+AC35,AC35)</f>
        <v>0</v>
      </c>
      <c r="AS35" s="7" t="n">
        <f aca="false">IF(AL35&gt;5,AD35*0.2*(AL35-5)+AD35,AD35)</f>
        <v>0</v>
      </c>
      <c r="AT35" s="7" t="n">
        <f aca="false">IF(AM35&gt;5,AE35*0.2*(AM35-5)+AE35,AE35)</f>
        <v>5</v>
      </c>
      <c r="AU35" s="7" t="n">
        <f aca="false">IF(AN35&gt;5,AF35*0.2*(AN35-5)+AF35,AF35)</f>
        <v>12</v>
      </c>
      <c r="AV35" s="7" t="n">
        <f aca="false">SUM(AO35:AU35)+Y35</f>
        <v>142</v>
      </c>
      <c r="AW35" s="7" t="n">
        <f aca="false">IF(S35="Roczna",AV35*12*0.95,AV35)</f>
        <v>142</v>
      </c>
      <c r="AX35" s="7" t="s">
        <v>44</v>
      </c>
    </row>
    <row r="36" customFormat="false" ht="15.75" hidden="false" customHeight="true" outlineLevel="0" collapsed="false">
      <c r="A36" s="1" t="n">
        <v>35</v>
      </c>
      <c r="B36" s="1" t="s">
        <v>113</v>
      </c>
      <c r="C36" s="1" t="s">
        <v>114</v>
      </c>
      <c r="D36" s="1" t="n">
        <v>44</v>
      </c>
      <c r="E36" s="1" t="s">
        <v>47</v>
      </c>
      <c r="F36" s="1" t="n">
        <v>4</v>
      </c>
      <c r="G36" s="1" t="n">
        <v>2</v>
      </c>
      <c r="H36" s="1" t="n">
        <v>1</v>
      </c>
      <c r="I36" s="1" t="n">
        <v>1</v>
      </c>
      <c r="J36" s="1" t="n">
        <f aca="false">K36-F36</f>
        <v>2</v>
      </c>
      <c r="K36" s="1" t="n">
        <v>6</v>
      </c>
      <c r="L36" s="1" t="s">
        <v>41</v>
      </c>
      <c r="M36" s="1" t="s">
        <v>42</v>
      </c>
      <c r="N36" s="1" t="s">
        <v>42</v>
      </c>
      <c r="O36" s="1" t="s">
        <v>41</v>
      </c>
      <c r="P36" s="1" t="s">
        <v>42</v>
      </c>
      <c r="Q36" s="1" t="s">
        <v>41</v>
      </c>
      <c r="R36" s="1" t="s">
        <v>41</v>
      </c>
      <c r="S36" s="7" t="s">
        <v>48</v>
      </c>
      <c r="T36" s="7" t="n">
        <f aca="false">G36*Arkusz3!$B$13+H36*Arkusz3!$B$14+I36*Arkusz3!$B$15</f>
        <v>80</v>
      </c>
      <c r="U36" s="7" t="n">
        <f aca="false">IF((J36+F36)=1, Arkusz3!$C$5, Arkusz3!$B$5*J36)</f>
        <v>110</v>
      </c>
      <c r="V36" s="7" t="n">
        <v>10</v>
      </c>
      <c r="W36" s="7" t="n">
        <f aca="false">IF(V36&lt;10,T36+U36,0.2*(V36-10)*(T36+U36)+(T36+U36))</f>
        <v>190</v>
      </c>
      <c r="X36" s="7" t="n">
        <f aca="false">IF(J36&gt;1,(U36/J36)*(J36-1)*10%,0)</f>
        <v>5.5</v>
      </c>
      <c r="Y36" s="8" t="n">
        <f aca="false">W36-X36</f>
        <v>184.5</v>
      </c>
      <c r="Z36" s="7" t="n">
        <f aca="false">IF(L36="TAK",Arkusz3!$B$19*J36,0)</f>
        <v>0</v>
      </c>
      <c r="AA36" s="7" t="n">
        <f aca="false">IF(M36="TAK",Arkusz3!$B$20*J36,0)</f>
        <v>20</v>
      </c>
      <c r="AB36" s="7" t="n">
        <f aca="false">IF(N36="TAK",Arkusz3!$B$21*J36,0)</f>
        <v>16</v>
      </c>
      <c r="AC36" s="7" t="n">
        <f aca="false">IF(O36="TAK",Arkusz3!$B$22*J36,0)</f>
        <v>0</v>
      </c>
      <c r="AD36" s="7" t="n">
        <f aca="false">IF(P36="TAK",Arkusz3!$B$23*J36,0)</f>
        <v>24</v>
      </c>
      <c r="AE36" s="7" t="n">
        <f aca="false">IF(Q36="TAK",Arkusz3!$B$24*J36,0)</f>
        <v>0</v>
      </c>
      <c r="AF36" s="7" t="n">
        <f aca="false">IF(R36="TAK",Arkusz3!$B$25*J36,0)</f>
        <v>0</v>
      </c>
      <c r="AG36" s="7" t="n">
        <f aca="false">SUM(Z36:AF36)</f>
        <v>60</v>
      </c>
      <c r="AH36" s="7" t="n">
        <f aca="false">IF(L36="Nie",0,5)</f>
        <v>0</v>
      </c>
      <c r="AI36" s="7" t="n">
        <f aca="false">IF(M36="Nie",0,5)</f>
        <v>5</v>
      </c>
      <c r="AJ36" s="7" t="n">
        <f aca="false">IF(N36="Nie",0,5)</f>
        <v>5</v>
      </c>
      <c r="AK36" s="7" t="n">
        <f aca="false">IF(O36="Nie",0,5)</f>
        <v>0</v>
      </c>
      <c r="AL36" s="7" t="n">
        <f aca="false">IF(P36="Nie",0,5)</f>
        <v>5</v>
      </c>
      <c r="AM36" s="7" t="n">
        <f aca="false">IF(Q36="Nie",0,5)</f>
        <v>0</v>
      </c>
      <c r="AN36" s="7" t="n">
        <f aca="false">IF(R36="Nie",0,5)</f>
        <v>0</v>
      </c>
      <c r="AO36" s="7" t="n">
        <f aca="false">IF(AH36&gt;5,Z36*0.2*(AH36-5)+Z36,Z36)</f>
        <v>0</v>
      </c>
      <c r="AP36" s="7" t="n">
        <f aca="false">IF(AI36&gt;5,AA36*0.2*(AI36-5)+AA36,AA36)</f>
        <v>20</v>
      </c>
      <c r="AQ36" s="7" t="n">
        <f aca="false">IF(AJ36&gt;5,AB36*0.2*(AJ36-5)+AB36,AB36)</f>
        <v>16</v>
      </c>
      <c r="AR36" s="7" t="n">
        <f aca="false">IF(AK36&gt;5,AC36*0.2*(AK36-5)+AC36,AC36)</f>
        <v>0</v>
      </c>
      <c r="AS36" s="7" t="n">
        <f aca="false">IF(AL36&gt;5,AD36*0.2*(AL36-5)+AD36,AD36)</f>
        <v>24</v>
      </c>
      <c r="AT36" s="7" t="n">
        <f aca="false">IF(AM36&gt;5,AE36*0.2*(AM36-5)+AE36,AE36)</f>
        <v>0</v>
      </c>
      <c r="AU36" s="7" t="n">
        <f aca="false">IF(AN36&gt;5,AF36*0.2*(AN36-5)+AF36,AF36)</f>
        <v>0</v>
      </c>
      <c r="AV36" s="7" t="n">
        <f aca="false">SUM(AO36:AU36)+Y36</f>
        <v>244.5</v>
      </c>
      <c r="AW36" s="7" t="n">
        <f aca="false">IF(S36="Roczna",AV36*12*0.95,AV36)</f>
        <v>2787.3</v>
      </c>
      <c r="AX36" s="7" t="s">
        <v>44</v>
      </c>
    </row>
    <row r="37" customFormat="false" ht="15.75" hidden="false" customHeight="true" outlineLevel="0" collapsed="false">
      <c r="A37" s="1" t="n">
        <v>36</v>
      </c>
      <c r="B37" s="1" t="s">
        <v>115</v>
      </c>
      <c r="C37" s="1" t="s">
        <v>116</v>
      </c>
      <c r="D37" s="1" t="n">
        <v>18</v>
      </c>
      <c r="E37" s="1" t="s">
        <v>40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f aca="false">K37-F37</f>
        <v>1</v>
      </c>
      <c r="K37" s="1" t="n">
        <v>1</v>
      </c>
      <c r="L37" s="1" t="s">
        <v>42</v>
      </c>
      <c r="M37" s="1" t="s">
        <v>42</v>
      </c>
      <c r="N37" s="1" t="s">
        <v>41</v>
      </c>
      <c r="O37" s="1" t="s">
        <v>41</v>
      </c>
      <c r="P37" s="1" t="s">
        <v>41</v>
      </c>
      <c r="Q37" s="1" t="s">
        <v>42</v>
      </c>
      <c r="R37" s="1" t="s">
        <v>42</v>
      </c>
      <c r="S37" s="7" t="s">
        <v>48</v>
      </c>
      <c r="T37" s="7" t="n">
        <f aca="false">G37*Arkusz3!$B$13+H37*Arkusz3!$B$14+I37*Arkusz3!$B$15</f>
        <v>0</v>
      </c>
      <c r="U37" s="7" t="n">
        <f aca="false">IF((J37+F37)=1, Arkusz3!$C$5, Arkusz3!$B$5*J37)</f>
        <v>40</v>
      </c>
      <c r="V37" s="7" t="n">
        <v>2</v>
      </c>
      <c r="W37" s="7" t="n">
        <f aca="false">IF(V37&lt;10,T37+U37,0.2*(V37-10)*(T37+U37)+(T37+U37))</f>
        <v>40</v>
      </c>
      <c r="X37" s="7" t="n">
        <f aca="false">IF(J37&gt;1,(U37/J37)*(J37-1)*10%,0)</f>
        <v>0</v>
      </c>
      <c r="Y37" s="8" t="n">
        <f aca="false">W37-X37</f>
        <v>40</v>
      </c>
      <c r="Z37" s="7" t="n">
        <f aca="false">IF(L37="TAK",Arkusz3!$B$19*J37,0)</f>
        <v>5</v>
      </c>
      <c r="AA37" s="7" t="n">
        <f aca="false">IF(M37="TAK",Arkusz3!$B$20*J37,0)</f>
        <v>10</v>
      </c>
      <c r="AB37" s="7" t="n">
        <f aca="false">IF(N37="TAK",Arkusz3!$B$21*J37,0)</f>
        <v>0</v>
      </c>
      <c r="AC37" s="7" t="n">
        <f aca="false">IF(O37="TAK",Arkusz3!$B$22*J37,0)</f>
        <v>0</v>
      </c>
      <c r="AD37" s="7" t="n">
        <f aca="false">IF(P37="TAK",Arkusz3!$B$23*J37,0)</f>
        <v>0</v>
      </c>
      <c r="AE37" s="7" t="n">
        <f aca="false">IF(Q37="TAK",Arkusz3!$B$24*J37,0)</f>
        <v>5</v>
      </c>
      <c r="AF37" s="7" t="n">
        <f aca="false">IF(R37="TAK",Arkusz3!$B$25*J37,0)</f>
        <v>12</v>
      </c>
      <c r="AG37" s="7" t="n">
        <f aca="false">SUM(Z37:AF37)</f>
        <v>32</v>
      </c>
      <c r="AH37" s="7" t="n">
        <f aca="false">IF(L37="Nie",0,5)</f>
        <v>5</v>
      </c>
      <c r="AI37" s="7" t="n">
        <f aca="false">IF(M37="Nie",0,5)</f>
        <v>5</v>
      </c>
      <c r="AJ37" s="7" t="n">
        <f aca="false">IF(N37="Nie",0,5)</f>
        <v>0</v>
      </c>
      <c r="AK37" s="7" t="n">
        <f aca="false">IF(O37="Nie",0,5)</f>
        <v>0</v>
      </c>
      <c r="AL37" s="7" t="n">
        <f aca="false">IF(P37="Nie",0,5)</f>
        <v>0</v>
      </c>
      <c r="AM37" s="7" t="n">
        <f aca="false">IF(Q37="Nie",0,5)</f>
        <v>5</v>
      </c>
      <c r="AN37" s="7" t="n">
        <f aca="false">IF(R37="Nie",0,5)</f>
        <v>5</v>
      </c>
      <c r="AO37" s="7" t="n">
        <f aca="false">IF(AH37&gt;5,Z37*0.2*(AH37-5)+Z37,Z37)</f>
        <v>5</v>
      </c>
      <c r="AP37" s="7" t="n">
        <f aca="false">IF(AI37&gt;5,AA37*0.2*(AI37-5)+AA37,AA37)</f>
        <v>10</v>
      </c>
      <c r="AQ37" s="7" t="n">
        <f aca="false">IF(AJ37&gt;5,AB37*0.2*(AJ37-5)+AB37,AB37)</f>
        <v>0</v>
      </c>
      <c r="AR37" s="7" t="n">
        <f aca="false">IF(AK37&gt;5,AC37*0.2*(AK37-5)+AC37,AC37)</f>
        <v>0</v>
      </c>
      <c r="AS37" s="7" t="n">
        <f aca="false">IF(AL37&gt;5,AD37*0.2*(AL37-5)+AD37,AD37)</f>
        <v>0</v>
      </c>
      <c r="AT37" s="7" t="n">
        <f aca="false">IF(AM37&gt;5,AE37*0.2*(AM37-5)+AE37,AE37)</f>
        <v>5</v>
      </c>
      <c r="AU37" s="7" t="n">
        <f aca="false">IF(AN37&gt;5,AF37*0.2*(AN37-5)+AF37,AF37)</f>
        <v>12</v>
      </c>
      <c r="AV37" s="7" t="n">
        <f aca="false">SUM(AO37:AU37)+Y37</f>
        <v>72</v>
      </c>
      <c r="AW37" s="7" t="n">
        <f aca="false">IF(S37="Roczna",AV37*12*0.95,AV37)</f>
        <v>820.8</v>
      </c>
      <c r="AX37" s="7" t="s">
        <v>57</v>
      </c>
    </row>
    <row r="38" customFormat="false" ht="15.75" hidden="false" customHeight="true" outlineLevel="0" collapsed="false">
      <c r="A38" s="1" t="n">
        <v>37</v>
      </c>
      <c r="B38" s="1" t="s">
        <v>117</v>
      </c>
      <c r="C38" s="1" t="s">
        <v>118</v>
      </c>
      <c r="D38" s="1" t="n">
        <v>25</v>
      </c>
      <c r="E38" s="1" t="s">
        <v>47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f aca="false">K38-F38</f>
        <v>1</v>
      </c>
      <c r="K38" s="1" t="n">
        <v>1</v>
      </c>
      <c r="L38" s="1" t="s">
        <v>42</v>
      </c>
      <c r="M38" s="1" t="s">
        <v>41</v>
      </c>
      <c r="N38" s="1" t="s">
        <v>41</v>
      </c>
      <c r="O38" s="1" t="s">
        <v>41</v>
      </c>
      <c r="P38" s="1" t="s">
        <v>41</v>
      </c>
      <c r="Q38" s="1" t="s">
        <v>42</v>
      </c>
      <c r="R38" s="1" t="s">
        <v>42</v>
      </c>
      <c r="S38" s="7" t="s">
        <v>48</v>
      </c>
      <c r="T38" s="7" t="n">
        <f aca="false">G38*Arkusz3!$B$13+H38*Arkusz3!$B$14+I38*Arkusz3!$B$15</f>
        <v>0</v>
      </c>
      <c r="U38" s="7" t="n">
        <f aca="false">IF((J38+F38)=1, Arkusz3!$C$5, Arkusz3!$B$5*J38)</f>
        <v>40</v>
      </c>
      <c r="V38" s="7" t="n">
        <v>20</v>
      </c>
      <c r="W38" s="7" t="n">
        <f aca="false">IF(V38&lt;10,T38+U38,0.2*(V38-10)*(T38+U38)+(T38+U38))</f>
        <v>120</v>
      </c>
      <c r="X38" s="7" t="n">
        <f aca="false">IF(J38&gt;1,(U38/J38)*(J38-1)*10%,0)</f>
        <v>0</v>
      </c>
      <c r="Y38" s="8" t="n">
        <f aca="false">W38-X38</f>
        <v>120</v>
      </c>
      <c r="Z38" s="7" t="n">
        <f aca="false">IF(L38="TAK",Arkusz3!$B$19*J38,0)</f>
        <v>5</v>
      </c>
      <c r="AA38" s="7" t="n">
        <f aca="false">IF(M38="TAK",Arkusz3!$B$20*J38,0)</f>
        <v>0</v>
      </c>
      <c r="AB38" s="7" t="n">
        <f aca="false">IF(N38="TAK",Arkusz3!$B$21*J38,0)</f>
        <v>0</v>
      </c>
      <c r="AC38" s="7" t="n">
        <f aca="false">IF(O38="TAK",Arkusz3!$B$22*J38,0)</f>
        <v>0</v>
      </c>
      <c r="AD38" s="7" t="n">
        <f aca="false">IF(P38="TAK",Arkusz3!$B$23*J38,0)</f>
        <v>0</v>
      </c>
      <c r="AE38" s="7" t="n">
        <f aca="false">IF(Q38="TAK",Arkusz3!$B$24*J38,0)</f>
        <v>5</v>
      </c>
      <c r="AF38" s="7" t="n">
        <f aca="false">IF(R38="TAK",Arkusz3!$B$25*J38,0)</f>
        <v>12</v>
      </c>
      <c r="AG38" s="7" t="n">
        <f aca="false">SUM(Z38:AF38)</f>
        <v>22</v>
      </c>
      <c r="AH38" s="7" t="n">
        <f aca="false">IF(L38="Nie",0,5)</f>
        <v>5</v>
      </c>
      <c r="AI38" s="7" t="n">
        <f aca="false">IF(M38="Nie",0,5)</f>
        <v>0</v>
      </c>
      <c r="AJ38" s="7" t="n">
        <f aca="false">IF(N38="Nie",0,5)</f>
        <v>0</v>
      </c>
      <c r="AK38" s="7" t="n">
        <f aca="false">IF(O38="Nie",0,5)</f>
        <v>0</v>
      </c>
      <c r="AL38" s="7" t="n">
        <f aca="false">IF(P38="Nie",0,5)</f>
        <v>0</v>
      </c>
      <c r="AM38" s="7" t="n">
        <f aca="false">IF(Q38="Nie",0,5)</f>
        <v>5</v>
      </c>
      <c r="AN38" s="7" t="n">
        <f aca="false">IF(R38="Nie",0,5)</f>
        <v>5</v>
      </c>
      <c r="AO38" s="7" t="n">
        <f aca="false">IF(AH38&gt;5,Z38*0.2*(AH38-5)+Z38,Z38)</f>
        <v>5</v>
      </c>
      <c r="AP38" s="7" t="n">
        <f aca="false">IF(AI38&gt;5,AA38*0.2*(AI38-5)+AA38,AA38)</f>
        <v>0</v>
      </c>
      <c r="AQ38" s="7" t="n">
        <f aca="false">IF(AJ38&gt;5,AB38*0.2*(AJ38-5)+AB38,AB38)</f>
        <v>0</v>
      </c>
      <c r="AR38" s="7" t="n">
        <f aca="false">IF(AK38&gt;5,AC38*0.2*(AK38-5)+AC38,AC38)</f>
        <v>0</v>
      </c>
      <c r="AS38" s="7" t="n">
        <f aca="false">IF(AL38&gt;5,AD38*0.2*(AL38-5)+AD38,AD38)</f>
        <v>0</v>
      </c>
      <c r="AT38" s="7" t="n">
        <f aca="false">IF(AM38&gt;5,AE38*0.2*(AM38-5)+AE38,AE38)</f>
        <v>5</v>
      </c>
      <c r="AU38" s="7" t="n">
        <f aca="false">IF(AN38&gt;5,AF38*0.2*(AN38-5)+AF38,AF38)</f>
        <v>12</v>
      </c>
      <c r="AV38" s="7" t="n">
        <f aca="false">SUM(AO38:AU38)+Y38</f>
        <v>142</v>
      </c>
      <c r="AW38" s="7" t="n">
        <f aca="false">IF(S38="Roczna",AV38*12*0.95,AV38)</f>
        <v>1618.8</v>
      </c>
      <c r="AX38" s="7" t="s">
        <v>57</v>
      </c>
    </row>
    <row r="39" customFormat="false" ht="15.75" hidden="false" customHeight="true" outlineLevel="0" collapsed="false">
      <c r="A39" s="1" t="n">
        <v>38</v>
      </c>
      <c r="B39" s="1" t="s">
        <v>66</v>
      </c>
      <c r="C39" s="1" t="s">
        <v>119</v>
      </c>
      <c r="D39" s="1" t="n">
        <v>30</v>
      </c>
      <c r="E39" s="1" t="s">
        <v>47</v>
      </c>
      <c r="F39" s="1" t="n">
        <v>2</v>
      </c>
      <c r="G39" s="1" t="n">
        <v>2</v>
      </c>
      <c r="H39" s="1" t="n">
        <v>0</v>
      </c>
      <c r="I39" s="1" t="n">
        <v>0</v>
      </c>
      <c r="J39" s="1" t="n">
        <f aca="false">K39-F39</f>
        <v>2</v>
      </c>
      <c r="K39" s="1" t="n">
        <v>4</v>
      </c>
      <c r="L39" s="1" t="s">
        <v>41</v>
      </c>
      <c r="M39" s="1" t="s">
        <v>41</v>
      </c>
      <c r="N39" s="1" t="s">
        <v>42</v>
      </c>
      <c r="O39" s="1" t="s">
        <v>42</v>
      </c>
      <c r="P39" s="1" t="s">
        <v>42</v>
      </c>
      <c r="Q39" s="1" t="s">
        <v>42</v>
      </c>
      <c r="R39" s="1" t="s">
        <v>42</v>
      </c>
      <c r="S39" s="7" t="s">
        <v>43</v>
      </c>
      <c r="T39" s="7" t="n">
        <f aca="false">G39*Arkusz3!$B$13+H39*Arkusz3!$B$14+I39*Arkusz3!$B$15</f>
        <v>30</v>
      </c>
      <c r="U39" s="7" t="n">
        <f aca="false">IF((J39+F39)=1, Arkusz3!$C$5, Arkusz3!$B$5*J39)</f>
        <v>110</v>
      </c>
      <c r="V39" s="7" t="n">
        <v>10</v>
      </c>
      <c r="W39" s="7" t="n">
        <f aca="false">IF(V39&lt;10,T39+U39,0.2*(V39-10)*(T39+U39)+(T39+U39))</f>
        <v>140</v>
      </c>
      <c r="X39" s="7" t="n">
        <f aca="false">IF(J39&gt;1,(U39/J39)*(J39-1)*10%,0)</f>
        <v>5.5</v>
      </c>
      <c r="Y39" s="8" t="n">
        <f aca="false">W39-X39</f>
        <v>134.5</v>
      </c>
      <c r="Z39" s="7" t="n">
        <f aca="false">IF(L39="TAK",Arkusz3!$B$19*J39,0)</f>
        <v>0</v>
      </c>
      <c r="AA39" s="7" t="n">
        <f aca="false">IF(M39="TAK",Arkusz3!$B$20*J39,0)</f>
        <v>0</v>
      </c>
      <c r="AB39" s="7" t="n">
        <f aca="false">IF(N39="TAK",Arkusz3!$B$21*J39,0)</f>
        <v>16</v>
      </c>
      <c r="AC39" s="7" t="n">
        <f aca="false">IF(O39="TAK",Arkusz3!$B$22*J39,0)</f>
        <v>20</v>
      </c>
      <c r="AD39" s="7" t="n">
        <f aca="false">IF(P39="TAK",Arkusz3!$B$23*J39,0)</f>
        <v>24</v>
      </c>
      <c r="AE39" s="7" t="n">
        <f aca="false">IF(Q39="TAK",Arkusz3!$B$24*J39,0)</f>
        <v>10</v>
      </c>
      <c r="AF39" s="7" t="n">
        <f aca="false">IF(R39="TAK",Arkusz3!$B$25*J39,0)</f>
        <v>24</v>
      </c>
      <c r="AG39" s="7" t="n">
        <f aca="false">SUM(Z39:AF39)</f>
        <v>94</v>
      </c>
      <c r="AH39" s="7" t="n">
        <f aca="false">IF(L39="Nie",0,5)</f>
        <v>0</v>
      </c>
      <c r="AI39" s="7" t="n">
        <f aca="false">IF(M39="Nie",0,5)</f>
        <v>0</v>
      </c>
      <c r="AJ39" s="7" t="n">
        <f aca="false">IF(N39="Nie",0,5)</f>
        <v>5</v>
      </c>
      <c r="AK39" s="7" t="n">
        <f aca="false">IF(O39="Nie",0,5)</f>
        <v>5</v>
      </c>
      <c r="AL39" s="7" t="n">
        <f aca="false">IF(P39="Nie",0,5)</f>
        <v>5</v>
      </c>
      <c r="AM39" s="7" t="n">
        <f aca="false">IF(Q39="Nie",0,5)</f>
        <v>5</v>
      </c>
      <c r="AN39" s="7" t="n">
        <f aca="false">IF(R39="Nie",0,5)</f>
        <v>5</v>
      </c>
      <c r="AO39" s="7" t="n">
        <f aca="false">IF(AH39&gt;5,Z39*0.2*(AH39-5)+Z39,Z39)</f>
        <v>0</v>
      </c>
      <c r="AP39" s="7" t="n">
        <f aca="false">IF(AI39&gt;5,AA39*0.2*(AI39-5)+AA39,AA39)</f>
        <v>0</v>
      </c>
      <c r="AQ39" s="7" t="n">
        <f aca="false">IF(AJ39&gt;5,AB39*0.2*(AJ39-5)+AB39,AB39)</f>
        <v>16</v>
      </c>
      <c r="AR39" s="7" t="n">
        <f aca="false">IF(AK39&gt;5,AC39*0.2*(AK39-5)+AC39,AC39)</f>
        <v>20</v>
      </c>
      <c r="AS39" s="7" t="n">
        <f aca="false">IF(AL39&gt;5,AD39*0.2*(AL39-5)+AD39,AD39)</f>
        <v>24</v>
      </c>
      <c r="AT39" s="7" t="n">
        <f aca="false">IF(AM39&gt;5,AE39*0.2*(AM39-5)+AE39,AE39)</f>
        <v>10</v>
      </c>
      <c r="AU39" s="7" t="n">
        <f aca="false">IF(AN39&gt;5,AF39*0.2*(AN39-5)+AF39,AF39)</f>
        <v>24</v>
      </c>
      <c r="AV39" s="7" t="n">
        <f aca="false">SUM(AO39:AU39)+Y39</f>
        <v>228.5</v>
      </c>
      <c r="AW39" s="7" t="n">
        <f aca="false">IF(S39="Roczna",AV39*12*0.95,AV39)</f>
        <v>228.5</v>
      </c>
      <c r="AX39" s="7" t="s">
        <v>44</v>
      </c>
    </row>
    <row r="40" customFormat="false" ht="15.75" hidden="false" customHeight="true" outlineLevel="0" collapsed="false">
      <c r="A40" s="1" t="n">
        <v>39</v>
      </c>
      <c r="B40" s="1" t="s">
        <v>96</v>
      </c>
      <c r="C40" s="1" t="s">
        <v>120</v>
      </c>
      <c r="D40" s="1" t="n">
        <v>28</v>
      </c>
      <c r="E40" s="1" t="s">
        <v>47</v>
      </c>
      <c r="F40" s="1" t="n">
        <v>1</v>
      </c>
      <c r="G40" s="1" t="n">
        <v>0</v>
      </c>
      <c r="H40" s="1" t="n">
        <v>1</v>
      </c>
      <c r="I40" s="1" t="n">
        <v>0</v>
      </c>
      <c r="J40" s="1" t="n">
        <f aca="false">K40-F40</f>
        <v>1</v>
      </c>
      <c r="K40" s="1" t="n">
        <v>2</v>
      </c>
      <c r="L40" s="1" t="s">
        <v>41</v>
      </c>
      <c r="M40" s="1" t="s">
        <v>42</v>
      </c>
      <c r="N40" s="1" t="s">
        <v>41</v>
      </c>
      <c r="O40" s="1" t="s">
        <v>41</v>
      </c>
      <c r="P40" s="1" t="s">
        <v>41</v>
      </c>
      <c r="Q40" s="1" t="s">
        <v>42</v>
      </c>
      <c r="R40" s="1" t="s">
        <v>42</v>
      </c>
      <c r="S40" s="7" t="s">
        <v>48</v>
      </c>
      <c r="T40" s="7" t="n">
        <f aca="false">G40*Arkusz3!$B$13+H40*Arkusz3!$B$14+I40*Arkusz3!$B$15</f>
        <v>20</v>
      </c>
      <c r="U40" s="7" t="n">
        <f aca="false">IF((J40+F40)=1, Arkusz3!$C$5, Arkusz3!$B$5*J40)</f>
        <v>55</v>
      </c>
      <c r="V40" s="7" t="n">
        <v>10</v>
      </c>
      <c r="W40" s="7" t="n">
        <f aca="false">IF(V40&lt;10,T40+U40,0.2*(V40-10)*(T40+U40)+(T40+U40))</f>
        <v>75</v>
      </c>
      <c r="X40" s="7" t="n">
        <f aca="false">IF(J40&gt;1,(U40/J40)*(J40-1)*10%,0)</f>
        <v>0</v>
      </c>
      <c r="Y40" s="8" t="n">
        <f aca="false">W40-X40</f>
        <v>75</v>
      </c>
      <c r="Z40" s="7" t="n">
        <f aca="false">IF(L40="TAK",Arkusz3!$B$19*J40,0)</f>
        <v>0</v>
      </c>
      <c r="AA40" s="7" t="n">
        <f aca="false">IF(M40="TAK",Arkusz3!$B$20*J40,0)</f>
        <v>10</v>
      </c>
      <c r="AB40" s="7" t="n">
        <f aca="false">IF(N40="TAK",Arkusz3!$B$21*J40,0)</f>
        <v>0</v>
      </c>
      <c r="AC40" s="7" t="n">
        <f aca="false">IF(O40="TAK",Arkusz3!$B$22*J40,0)</f>
        <v>0</v>
      </c>
      <c r="AD40" s="7" t="n">
        <f aca="false">IF(P40="TAK",Arkusz3!$B$23*J40,0)</f>
        <v>0</v>
      </c>
      <c r="AE40" s="7" t="n">
        <f aca="false">IF(Q40="TAK",Arkusz3!$B$24*J40,0)</f>
        <v>5</v>
      </c>
      <c r="AF40" s="7" t="n">
        <f aca="false">IF(R40="TAK",Arkusz3!$B$25*J40,0)</f>
        <v>12</v>
      </c>
      <c r="AG40" s="7" t="n">
        <f aca="false">SUM(Z40:AF40)</f>
        <v>27</v>
      </c>
      <c r="AH40" s="7" t="n">
        <f aca="false">IF(L40="Nie",0,5)</f>
        <v>0</v>
      </c>
      <c r="AI40" s="7" t="n">
        <f aca="false">IF(M40="Nie",0,5)</f>
        <v>5</v>
      </c>
      <c r="AJ40" s="7" t="n">
        <f aca="false">IF(N40="Nie",0,5)</f>
        <v>0</v>
      </c>
      <c r="AK40" s="7" t="n">
        <f aca="false">IF(O40="Nie",0,5)</f>
        <v>0</v>
      </c>
      <c r="AL40" s="7" t="n">
        <f aca="false">IF(P40="Nie",0,5)</f>
        <v>0</v>
      </c>
      <c r="AM40" s="7" t="n">
        <f aca="false">IF(Q40="Nie",0,5)</f>
        <v>5</v>
      </c>
      <c r="AN40" s="7" t="n">
        <f aca="false">IF(R40="Nie",0,5)</f>
        <v>5</v>
      </c>
      <c r="AO40" s="7" t="n">
        <f aca="false">IF(AH40&gt;5,Z40*0.2*(AH40-5)+Z40,Z40)</f>
        <v>0</v>
      </c>
      <c r="AP40" s="7" t="n">
        <f aca="false">IF(AI40&gt;5,AA40*0.2*(AI40-5)+AA40,AA40)</f>
        <v>10</v>
      </c>
      <c r="AQ40" s="7" t="n">
        <f aca="false">IF(AJ40&gt;5,AB40*0.2*(AJ40-5)+AB40,AB40)</f>
        <v>0</v>
      </c>
      <c r="AR40" s="7" t="n">
        <f aca="false">IF(AK40&gt;5,AC40*0.2*(AK40-5)+AC40,AC40)</f>
        <v>0</v>
      </c>
      <c r="AS40" s="7" t="n">
        <f aca="false">IF(AL40&gt;5,AD40*0.2*(AL40-5)+AD40,AD40)</f>
        <v>0</v>
      </c>
      <c r="AT40" s="7" t="n">
        <f aca="false">IF(AM40&gt;5,AE40*0.2*(AM40-5)+AE40,AE40)</f>
        <v>5</v>
      </c>
      <c r="AU40" s="7" t="n">
        <f aca="false">IF(AN40&gt;5,AF40*0.2*(AN40-5)+AF40,AF40)</f>
        <v>12</v>
      </c>
      <c r="AV40" s="7" t="n">
        <f aca="false">SUM(AO40:AU40)+Y40</f>
        <v>102</v>
      </c>
      <c r="AW40" s="7" t="n">
        <f aca="false">IF(S40="Roczna",AV40*12*0.95,AV40)</f>
        <v>1162.8</v>
      </c>
      <c r="AX40" s="7" t="s">
        <v>57</v>
      </c>
    </row>
    <row r="41" customFormat="false" ht="15.75" hidden="false" customHeight="true" outlineLevel="0" collapsed="false">
      <c r="A41" s="1" t="n">
        <v>40</v>
      </c>
      <c r="B41" s="1" t="s">
        <v>121</v>
      </c>
      <c r="C41" s="1" t="s">
        <v>122</v>
      </c>
      <c r="D41" s="1" t="n">
        <v>37</v>
      </c>
      <c r="E41" s="1" t="s">
        <v>40</v>
      </c>
      <c r="F41" s="1" t="n">
        <v>2</v>
      </c>
      <c r="G41" s="1" t="n">
        <v>0</v>
      </c>
      <c r="H41" s="1" t="n">
        <v>2</v>
      </c>
      <c r="I41" s="1" t="n">
        <v>0</v>
      </c>
      <c r="J41" s="1" t="n">
        <f aca="false">K41-F41</f>
        <v>1</v>
      </c>
      <c r="K41" s="1" t="n">
        <v>3</v>
      </c>
      <c r="L41" s="1" t="s">
        <v>41</v>
      </c>
      <c r="M41" s="1" t="s">
        <v>42</v>
      </c>
      <c r="N41" s="1" t="s">
        <v>41</v>
      </c>
      <c r="O41" s="1" t="s">
        <v>42</v>
      </c>
      <c r="P41" s="1" t="s">
        <v>41</v>
      </c>
      <c r="Q41" s="1" t="s">
        <v>42</v>
      </c>
      <c r="R41" s="1" t="s">
        <v>41</v>
      </c>
      <c r="S41" s="7" t="s">
        <v>43</v>
      </c>
      <c r="T41" s="7" t="n">
        <f aca="false">G41*Arkusz3!$B$13+H41*Arkusz3!$B$14+I41*Arkusz3!$B$15</f>
        <v>40</v>
      </c>
      <c r="U41" s="7" t="n">
        <f aca="false">IF((J41+F41)=1, Arkusz3!$C$5, Arkusz3!$B$5*J41)</f>
        <v>55</v>
      </c>
      <c r="V41" s="7" t="n">
        <v>5</v>
      </c>
      <c r="W41" s="7" t="n">
        <f aca="false">IF(V41&lt;10,T41+U41,0.2*(V41-10)*(T41+U41)+(T41+U41))</f>
        <v>95</v>
      </c>
      <c r="X41" s="7" t="n">
        <f aca="false">IF(J41&gt;1,(U41/J41)*(J41-1)*10%,0)</f>
        <v>0</v>
      </c>
      <c r="Y41" s="8" t="n">
        <f aca="false">W41-X41</f>
        <v>95</v>
      </c>
      <c r="Z41" s="7" t="n">
        <f aca="false">IF(L41="TAK",Arkusz3!$B$19*J41,0)</f>
        <v>0</v>
      </c>
      <c r="AA41" s="7" t="n">
        <f aca="false">IF(M41="TAK",Arkusz3!$B$20*J41,0)</f>
        <v>10</v>
      </c>
      <c r="AB41" s="7" t="n">
        <f aca="false">IF(N41="TAK",Arkusz3!$B$21*J41,0)</f>
        <v>0</v>
      </c>
      <c r="AC41" s="7" t="n">
        <f aca="false">IF(O41="TAK",Arkusz3!$B$22*J41,0)</f>
        <v>10</v>
      </c>
      <c r="AD41" s="7" t="n">
        <f aca="false">IF(P41="TAK",Arkusz3!$B$23*J41,0)</f>
        <v>0</v>
      </c>
      <c r="AE41" s="7" t="n">
        <f aca="false">IF(Q41="TAK",Arkusz3!$B$24*J41,0)</f>
        <v>5</v>
      </c>
      <c r="AF41" s="7" t="n">
        <f aca="false">IF(R41="TAK",Arkusz3!$B$25*J41,0)</f>
        <v>0</v>
      </c>
      <c r="AG41" s="7" t="n">
        <f aca="false">SUM(Z41:AF41)</f>
        <v>25</v>
      </c>
      <c r="AH41" s="7" t="n">
        <f aca="false">IF(L41="Nie",0,5)</f>
        <v>0</v>
      </c>
      <c r="AI41" s="7" t="n">
        <f aca="false">IF(M41="Nie",0,5)</f>
        <v>5</v>
      </c>
      <c r="AJ41" s="7" t="n">
        <f aca="false">IF(N41="Nie",0,5)</f>
        <v>0</v>
      </c>
      <c r="AK41" s="7" t="n">
        <v>10</v>
      </c>
      <c r="AL41" s="7" t="n">
        <f aca="false">IF(P41="Nie",0,5)</f>
        <v>0</v>
      </c>
      <c r="AM41" s="7" t="n">
        <v>10</v>
      </c>
      <c r="AN41" s="7" t="n">
        <f aca="false">IF(R41="Nie",0,5)</f>
        <v>0</v>
      </c>
      <c r="AO41" s="7" t="n">
        <f aca="false">IF(AH41&gt;5,Z41*0.2*(AH41-5)+Z41,Z41)</f>
        <v>0</v>
      </c>
      <c r="AP41" s="7" t="n">
        <f aca="false">IF(AI41&gt;5,AA41*0.2*(AI41-5)+AA41,AA41)</f>
        <v>10</v>
      </c>
      <c r="AQ41" s="7" t="n">
        <f aca="false">IF(AJ41&gt;5,AB41*0.2*(AJ41-5)+AB41,AB41)</f>
        <v>0</v>
      </c>
      <c r="AR41" s="7" t="n">
        <f aca="false">IF(AK41&gt;5,AC41*0.2*(AK41-5)+AC41,AC41)</f>
        <v>20</v>
      </c>
      <c r="AS41" s="7" t="n">
        <f aca="false">IF(AL41&gt;5,AD41*0.2*(AL41-5)+AD41,AD41)</f>
        <v>0</v>
      </c>
      <c r="AT41" s="7" t="n">
        <f aca="false">IF(AM41&gt;5,AE41*0.2*(AM41-5)+AE41,AE41)</f>
        <v>10</v>
      </c>
      <c r="AU41" s="7" t="n">
        <f aca="false">IF(AN41&gt;5,AF41*0.2*(AN41-5)+AF41,AF41)</f>
        <v>0</v>
      </c>
      <c r="AV41" s="7" t="n">
        <f aca="false">SUM(AO41:AU41)+Y41</f>
        <v>135</v>
      </c>
      <c r="AW41" s="7" t="n">
        <f aca="false">IF(S41="Roczna",AV41*12*0.95,AV41)</f>
        <v>135</v>
      </c>
      <c r="AX41" s="7" t="s">
        <v>49</v>
      </c>
    </row>
    <row r="42" s="9" customFormat="true" ht="15.75" hidden="false" customHeight="true" outlineLevel="0" collapsed="false">
      <c r="A42" s="9" t="n">
        <v>41</v>
      </c>
      <c r="D42" s="9" t="n">
        <v>27</v>
      </c>
      <c r="E42" s="9" t="s">
        <v>40</v>
      </c>
      <c r="F42" s="9" t="n">
        <v>0</v>
      </c>
      <c r="G42" s="1" t="n">
        <v>0</v>
      </c>
      <c r="H42" s="9" t="n">
        <v>0</v>
      </c>
      <c r="I42" s="9" t="n">
        <v>0</v>
      </c>
      <c r="J42" s="9" t="n">
        <v>1</v>
      </c>
      <c r="K42" s="9" t="n">
        <v>1</v>
      </c>
      <c r="L42" s="1" t="s">
        <v>41</v>
      </c>
      <c r="M42" s="1" t="s">
        <v>41</v>
      </c>
      <c r="N42" s="1" t="s">
        <v>42</v>
      </c>
      <c r="O42" s="1" t="s">
        <v>41</v>
      </c>
      <c r="P42" s="1" t="s">
        <v>41</v>
      </c>
      <c r="Q42" s="1" t="s">
        <v>42</v>
      </c>
      <c r="R42" s="1" t="s">
        <v>42</v>
      </c>
      <c r="S42" s="10" t="s">
        <v>48</v>
      </c>
      <c r="T42" s="10" t="n">
        <f aca="false">G42*Arkusz3!$B$13+H42*Arkusz3!$B$14+I42*Arkusz3!$B$15</f>
        <v>0</v>
      </c>
      <c r="U42" s="10" t="n">
        <f aca="false">IF((J42+F42)=1, Arkusz3!$C$5, Arkusz3!$B$5*J42)</f>
        <v>40</v>
      </c>
      <c r="V42" s="10" t="n">
        <v>10</v>
      </c>
      <c r="W42" s="10" t="n">
        <f aca="false">IF(V42&lt;10,T42+U42,0.2*(V42-10)*(T42+U42)+(T42+U42))</f>
        <v>40</v>
      </c>
      <c r="X42" s="10" t="n">
        <f aca="false">IF(J42&gt;1,(U42/J42)*(J42-1)*10%,0)</f>
        <v>0</v>
      </c>
      <c r="Y42" s="11" t="n">
        <f aca="false">W42-X42</f>
        <v>40</v>
      </c>
      <c r="Z42" s="10" t="n">
        <f aca="false">IF(L42="TAK",Arkusz3!$B$19*J42,0)</f>
        <v>0</v>
      </c>
      <c r="AA42" s="10" t="n">
        <f aca="false">IF(M42="TAK",Arkusz3!$B$20*J42,0)</f>
        <v>0</v>
      </c>
      <c r="AB42" s="10" t="n">
        <f aca="false">IF(N42="TAK",Arkusz3!$B$21*J42,0)</f>
        <v>8</v>
      </c>
      <c r="AC42" s="10" t="n">
        <f aca="false">IF(O42="TAK",Arkusz3!$B$22*J42,0)</f>
        <v>0</v>
      </c>
      <c r="AD42" s="10" t="n">
        <f aca="false">IF(P42="TAK",Arkusz3!$B$23*J42,0)</f>
        <v>0</v>
      </c>
      <c r="AE42" s="10" t="n">
        <f aca="false">IF(Q42="TAK",Arkusz3!$B$24*J42,0)</f>
        <v>5</v>
      </c>
      <c r="AF42" s="10" t="n">
        <f aca="false">IF(R42="TAK",Arkusz3!$B$25*J42,0)</f>
        <v>12</v>
      </c>
      <c r="AG42" s="10" t="n">
        <f aca="false">SUM(Z42:AF42)</f>
        <v>25</v>
      </c>
      <c r="AH42" s="10" t="n">
        <v>10</v>
      </c>
      <c r="AI42" s="10" t="n">
        <v>10</v>
      </c>
      <c r="AJ42" s="10" t="n">
        <v>10</v>
      </c>
      <c r="AK42" s="10" t="n">
        <v>10</v>
      </c>
      <c r="AL42" s="10" t="n">
        <v>10</v>
      </c>
      <c r="AM42" s="10" t="n">
        <v>10</v>
      </c>
      <c r="AN42" s="10" t="n">
        <v>10</v>
      </c>
      <c r="AO42" s="10" t="n">
        <f aca="false">IF(AH42&gt;5,Z42*0.2*(AH42-5)+Z42,Z42)</f>
        <v>0</v>
      </c>
      <c r="AP42" s="10" t="n">
        <f aca="false">IF(AI42&gt;5,AA42*0.2*(AI42-5)+AA42,AA42)</f>
        <v>0</v>
      </c>
      <c r="AQ42" s="10" t="n">
        <f aca="false">IF(AJ42&gt;5,AB42*0.2*(AJ42-5)+AB42,AB42)</f>
        <v>16</v>
      </c>
      <c r="AR42" s="10" t="n">
        <f aca="false">IF(AK42&gt;5,AC42*0.2*(AK42-5)+AC42,AC42)</f>
        <v>0</v>
      </c>
      <c r="AS42" s="10" t="n">
        <f aca="false">IF(AL42&gt;5,AD42*0.2*(AL42-5)+AD42,AD42)</f>
        <v>0</v>
      </c>
      <c r="AT42" s="10" t="n">
        <f aca="false">IF(AM42&gt;5,AE42*0.2*(AM42-5)+AE42,AE42)</f>
        <v>10</v>
      </c>
      <c r="AU42" s="10" t="n">
        <f aca="false">IF(AN42&gt;5,AF42*0.2*(AN42-5)+AF42,AF42)</f>
        <v>24</v>
      </c>
      <c r="AV42" s="10" t="n">
        <f aca="false">SUM(AO42:AU42)+Y42</f>
        <v>90</v>
      </c>
      <c r="AW42" s="10" t="n">
        <f aca="false">IF(S42="Roczna",AV42*12*0.95,AV42)</f>
        <v>1026</v>
      </c>
      <c r="AX42" s="10"/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AX2:AX42" type="list">
      <formula1>Arkusz3!$G$5:$G$7</formula1>
      <formula2>0</formula2>
    </dataValidation>
    <dataValidation allowBlank="true" operator="between" showDropDown="false" showErrorMessage="true" showInputMessage="false" sqref="S2:S42" type="list">
      <formula1>Arkusz3!$A$1:$A$2</formula1>
      <formula2>0</formula2>
    </dataValidation>
    <dataValidation allowBlank="true" operator="between" showDropDown="false" showErrorMessage="true" showInputMessage="false" sqref="L2:R42" type="list">
      <formula1>Arkusz3!$B$1:$B$2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21.14"/>
    <col collapsed="false" customWidth="true" hidden="false" outlineLevel="0" max="3" min="3" style="0" width="19.31"/>
    <col collapsed="false" customWidth="true" hidden="false" outlineLevel="0" max="4" min="4" style="0" width="22.86"/>
    <col collapsed="false" customWidth="true" hidden="false" outlineLevel="0" max="8" min="5" style="0" width="8.71"/>
    <col collapsed="false" customWidth="true" hidden="false" outlineLevel="0" max="9" min="9" style="0" width="17"/>
    <col collapsed="false" customWidth="true" hidden="false" outlineLevel="0" max="11" min="10" style="0" width="8.71"/>
    <col collapsed="false" customWidth="true" hidden="false" outlineLevel="0" max="1025" min="12" style="0" width="14.43"/>
  </cols>
  <sheetData>
    <row r="1" customFormat="false" ht="15" hidden="false" customHeight="false" outlineLevel="0" collapsed="false">
      <c r="A1" s="12" t="s">
        <v>48</v>
      </c>
      <c r="B1" s="12" t="s">
        <v>42</v>
      </c>
      <c r="C1" s="13" t="n">
        <v>0.1</v>
      </c>
      <c r="D1" s="12" t="s">
        <v>123</v>
      </c>
      <c r="F1" s="13" t="n">
        <v>0.05</v>
      </c>
      <c r="G1" s="12" t="s">
        <v>124</v>
      </c>
      <c r="H1" s="12" t="s">
        <v>125</v>
      </c>
    </row>
    <row r="2" customFormat="false" ht="15" hidden="false" customHeight="false" outlineLevel="0" collapsed="false">
      <c r="A2" s="12" t="s">
        <v>43</v>
      </c>
      <c r="B2" s="12" t="s">
        <v>41</v>
      </c>
      <c r="F2" s="14" t="n">
        <v>0.2</v>
      </c>
      <c r="G2" s="12" t="s">
        <v>126</v>
      </c>
    </row>
    <row r="4" customFormat="false" ht="32.25" hidden="false" customHeight="true" outlineLevel="0" collapsed="false">
      <c r="A4" s="7"/>
      <c r="B4" s="15" t="s">
        <v>127</v>
      </c>
      <c r="C4" s="15" t="s">
        <v>128</v>
      </c>
      <c r="G4" s="16" t="s">
        <v>0</v>
      </c>
      <c r="H4" s="16" t="s">
        <v>1</v>
      </c>
      <c r="I4" s="16" t="s">
        <v>2</v>
      </c>
      <c r="J4" s="16" t="s">
        <v>129</v>
      </c>
      <c r="K4" s="16" t="s">
        <v>130</v>
      </c>
    </row>
    <row r="5" customFormat="false" ht="15" hidden="false" customHeight="false" outlineLevel="0" collapsed="false">
      <c r="A5" s="17" t="s">
        <v>131</v>
      </c>
      <c r="B5" s="7" t="n">
        <v>55</v>
      </c>
      <c r="C5" s="7" t="n">
        <v>40</v>
      </c>
      <c r="G5" s="7" t="s">
        <v>44</v>
      </c>
      <c r="H5" s="7" t="s">
        <v>84</v>
      </c>
      <c r="I5" s="7" t="s">
        <v>132</v>
      </c>
      <c r="J5" s="7" t="s">
        <v>133</v>
      </c>
      <c r="K5" s="7" t="s">
        <v>134</v>
      </c>
    </row>
    <row r="6" customFormat="false" ht="15" hidden="false" customHeight="false" outlineLevel="0" collapsed="false">
      <c r="A6" s="17"/>
      <c r="B6" s="7"/>
      <c r="C6" s="7"/>
      <c r="G6" s="7" t="s">
        <v>49</v>
      </c>
      <c r="H6" s="7" t="s">
        <v>103</v>
      </c>
      <c r="I6" s="7" t="s">
        <v>135</v>
      </c>
      <c r="J6" s="7" t="s">
        <v>136</v>
      </c>
      <c r="K6" s="7" t="s">
        <v>137</v>
      </c>
    </row>
    <row r="7" customFormat="false" ht="15" hidden="false" customHeight="false" outlineLevel="0" collapsed="false">
      <c r="A7" s="17"/>
      <c r="B7" s="7"/>
      <c r="C7" s="7"/>
      <c r="G7" s="7" t="s">
        <v>57</v>
      </c>
      <c r="H7" s="7" t="s">
        <v>117</v>
      </c>
      <c r="I7" s="7" t="s">
        <v>138</v>
      </c>
      <c r="J7" s="7" t="s">
        <v>139</v>
      </c>
      <c r="K7" s="7" t="s">
        <v>140</v>
      </c>
    </row>
    <row r="8" customFormat="false" ht="15" hidden="false" customHeight="false" outlineLevel="0" collapsed="false">
      <c r="A8" s="17" t="s">
        <v>141</v>
      </c>
      <c r="B8" s="7" t="n">
        <v>10</v>
      </c>
      <c r="C8" s="7" t="n">
        <v>10</v>
      </c>
    </row>
    <row r="11" customFormat="false" ht="15" hidden="false" customHeight="false" outlineLevel="0" collapsed="false">
      <c r="A11" s="18" t="s">
        <v>5</v>
      </c>
    </row>
    <row r="12" customFormat="false" ht="15" hidden="false" customHeight="false" outlineLevel="0" collapsed="false">
      <c r="A12" s="19" t="s">
        <v>142</v>
      </c>
      <c r="B12" s="20" t="s">
        <v>143</v>
      </c>
    </row>
    <row r="13" customFormat="false" ht="15" hidden="false" customHeight="false" outlineLevel="0" collapsed="false">
      <c r="A13" s="21" t="s">
        <v>6</v>
      </c>
      <c r="B13" s="22" t="n">
        <v>15</v>
      </c>
    </row>
    <row r="14" customFormat="false" ht="15" hidden="false" customHeight="false" outlineLevel="0" collapsed="false">
      <c r="A14" s="23" t="s">
        <v>7</v>
      </c>
      <c r="B14" s="24" t="n">
        <v>20</v>
      </c>
    </row>
    <row r="15" customFormat="false" ht="15" hidden="false" customHeight="false" outlineLevel="0" collapsed="false">
      <c r="A15" s="21" t="s">
        <v>8</v>
      </c>
      <c r="B15" s="22" t="n">
        <v>30</v>
      </c>
    </row>
    <row r="18" customFormat="false" ht="15" hidden="false" customHeight="false" outlineLevel="0" collapsed="false">
      <c r="B18" s="12" t="s">
        <v>144</v>
      </c>
      <c r="C18" s="12"/>
      <c r="D18" s="12"/>
    </row>
    <row r="19" customFormat="false" ht="13.8" hidden="false" customHeight="false" outlineLevel="0" collapsed="false">
      <c r="A19" s="12" t="s">
        <v>11</v>
      </c>
      <c r="B19" s="12" t="n">
        <v>5</v>
      </c>
      <c r="C19" s="12"/>
    </row>
    <row r="20" customFormat="false" ht="13.8" hidden="false" customHeight="false" outlineLevel="0" collapsed="false">
      <c r="A20" s="12" t="s">
        <v>12</v>
      </c>
      <c r="B20" s="12" t="n">
        <v>10</v>
      </c>
      <c r="C20" s="12"/>
    </row>
    <row r="21" customFormat="false" ht="15.75" hidden="false" customHeight="true" outlineLevel="0" collapsed="false">
      <c r="A21" s="12" t="s">
        <v>13</v>
      </c>
      <c r="B21" s="12" t="n">
        <v>8</v>
      </c>
      <c r="C21" s="12"/>
    </row>
    <row r="22" customFormat="false" ht="15.75" hidden="false" customHeight="true" outlineLevel="0" collapsed="false">
      <c r="A22" s="12" t="s">
        <v>14</v>
      </c>
      <c r="B22" s="12" t="n">
        <v>10</v>
      </c>
      <c r="C22" s="12"/>
      <c r="D22" s="12"/>
    </row>
    <row r="23" customFormat="false" ht="15.75" hidden="false" customHeight="true" outlineLevel="0" collapsed="false">
      <c r="A23" s="12" t="s">
        <v>15</v>
      </c>
      <c r="B23" s="12" t="n">
        <v>12</v>
      </c>
      <c r="C23" s="12"/>
      <c r="D23" s="12"/>
    </row>
    <row r="24" customFormat="false" ht="15.75" hidden="false" customHeight="true" outlineLevel="0" collapsed="false">
      <c r="A24" s="12" t="s">
        <v>16</v>
      </c>
      <c r="B24" s="12" t="n">
        <v>5</v>
      </c>
      <c r="C24" s="12"/>
      <c r="D24" s="12"/>
    </row>
    <row r="25" customFormat="false" ht="15.75" hidden="false" customHeight="true" outlineLevel="0" collapsed="false">
      <c r="A25" s="12" t="s">
        <v>17</v>
      </c>
      <c r="B25" s="12" t="n">
        <v>12</v>
      </c>
      <c r="C25" s="12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16.43"/>
    <col collapsed="false" customWidth="true" hidden="false" outlineLevel="0" max="9" min="4" style="0" width="8.71"/>
    <col collapsed="false" customWidth="true" hidden="false" outlineLevel="0" max="11" min="10" style="0" width="18"/>
    <col collapsed="false" customWidth="true" hidden="false" outlineLevel="0" max="12" min="12" style="0" width="14.01"/>
    <col collapsed="false" customWidth="true" hidden="false" outlineLevel="0" max="14" min="13" style="0" width="8.71"/>
    <col collapsed="false" customWidth="true" hidden="false" outlineLevel="0" max="15" min="15" style="0" width="16.14"/>
    <col collapsed="false" customWidth="true" hidden="false" outlineLevel="0" max="16" min="16" style="0" width="17.13"/>
    <col collapsed="false" customWidth="true" hidden="false" outlineLevel="0" max="17" min="17" style="0" width="15.88"/>
    <col collapsed="false" customWidth="true" hidden="false" outlineLevel="0" max="25" min="18" style="0" width="8.71"/>
    <col collapsed="false" customWidth="true" hidden="false" outlineLevel="0" max="26" min="26" style="0" width="13.29"/>
    <col collapsed="false" customWidth="true" hidden="false" outlineLevel="0" max="27" min="27" style="0" width="14.69"/>
    <col collapsed="false" customWidth="true" hidden="false" outlineLevel="0" max="28" min="28" style="0" width="17.71"/>
    <col collapsed="false" customWidth="true" hidden="false" outlineLevel="0" max="1025" min="29" style="0" width="14.43"/>
  </cols>
  <sheetData>
    <row r="1" customFormat="false" ht="42.75" hidden="false" customHeight="true" outlineLevel="0" collapsed="false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10</v>
      </c>
      <c r="K1" s="25" t="s">
        <v>145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146</v>
      </c>
      <c r="T1" s="25" t="s">
        <v>147</v>
      </c>
      <c r="U1" s="25" t="s">
        <v>148</v>
      </c>
      <c r="V1" s="25" t="s">
        <v>149</v>
      </c>
      <c r="W1" s="25" t="s">
        <v>150</v>
      </c>
      <c r="X1" s="25" t="s">
        <v>151</v>
      </c>
      <c r="Y1" s="25" t="s">
        <v>152</v>
      </c>
      <c r="Z1" s="25" t="s">
        <v>18</v>
      </c>
      <c r="AA1" s="25" t="s">
        <v>36</v>
      </c>
      <c r="AB1" s="25" t="s">
        <v>37</v>
      </c>
    </row>
    <row r="2" customFormat="false" ht="15" hidden="false" customHeight="false" outlineLevel="0" collapsed="false">
      <c r="A2" s="7" t="n">
        <v>1</v>
      </c>
      <c r="B2" s="7" t="s">
        <v>38</v>
      </c>
      <c r="C2" s="7" t="s">
        <v>39</v>
      </c>
      <c r="D2" s="7" t="n">
        <v>42</v>
      </c>
      <c r="E2" s="7" t="s">
        <v>40</v>
      </c>
      <c r="F2" s="7" t="n">
        <v>3</v>
      </c>
      <c r="G2" s="7" t="n">
        <v>0</v>
      </c>
      <c r="H2" s="7" t="n">
        <v>1</v>
      </c>
      <c r="I2" s="7" t="n">
        <v>2</v>
      </c>
      <c r="J2" s="7" t="n">
        <v>5</v>
      </c>
      <c r="K2" s="7" t="n">
        <v>10</v>
      </c>
      <c r="L2" s="7" t="s">
        <v>41</v>
      </c>
      <c r="M2" s="7" t="s">
        <v>42</v>
      </c>
      <c r="N2" s="7" t="s">
        <v>41</v>
      </c>
      <c r="O2" s="7" t="s">
        <v>42</v>
      </c>
      <c r="P2" s="7" t="s">
        <v>41</v>
      </c>
      <c r="Q2" s="7" t="s">
        <v>42</v>
      </c>
      <c r="R2" s="7" t="s">
        <v>41</v>
      </c>
      <c r="S2" s="7" t="n">
        <v>0</v>
      </c>
      <c r="T2" s="7" t="n">
        <v>5</v>
      </c>
      <c r="U2" s="7" t="n">
        <v>0</v>
      </c>
      <c r="V2" s="7" t="n">
        <v>5</v>
      </c>
      <c r="W2" s="7" t="n">
        <v>0</v>
      </c>
      <c r="X2" s="7" t="n">
        <v>5</v>
      </c>
      <c r="Y2" s="7" t="n">
        <v>0</v>
      </c>
      <c r="Z2" s="7" t="s">
        <v>43</v>
      </c>
      <c r="AA2" s="26" t="n">
        <v>404.5</v>
      </c>
      <c r="AB2" s="7" t="s">
        <v>44</v>
      </c>
    </row>
    <row r="3" customFormat="false" ht="15" hidden="false" customHeight="false" outlineLevel="0" collapsed="false">
      <c r="A3" s="7" t="n">
        <v>2</v>
      </c>
      <c r="B3" s="7" t="s">
        <v>45</v>
      </c>
      <c r="C3" s="7" t="s">
        <v>46</v>
      </c>
      <c r="D3" s="7" t="n">
        <v>47</v>
      </c>
      <c r="E3" s="7" t="s">
        <v>47</v>
      </c>
      <c r="F3" s="7" t="n">
        <v>1</v>
      </c>
      <c r="G3" s="7" t="n">
        <v>1</v>
      </c>
      <c r="H3" s="7" t="n">
        <v>0</v>
      </c>
      <c r="I3" s="7" t="n">
        <v>0</v>
      </c>
      <c r="J3" s="7" t="n">
        <v>3</v>
      </c>
      <c r="K3" s="7" t="n">
        <v>12</v>
      </c>
      <c r="L3" s="7" t="s">
        <v>41</v>
      </c>
      <c r="M3" s="7" t="s">
        <v>42</v>
      </c>
      <c r="N3" s="7" t="s">
        <v>41</v>
      </c>
      <c r="O3" s="7" t="s">
        <v>41</v>
      </c>
      <c r="P3" s="7" t="s">
        <v>41</v>
      </c>
      <c r="Q3" s="7" t="s">
        <v>41</v>
      </c>
      <c r="R3" s="7" t="s">
        <v>41</v>
      </c>
      <c r="S3" s="7" t="n">
        <v>0</v>
      </c>
      <c r="T3" s="7" t="n">
        <v>8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s">
        <v>48</v>
      </c>
      <c r="AA3" s="26" t="n">
        <v>3539.7</v>
      </c>
      <c r="AB3" s="7" t="s">
        <v>49</v>
      </c>
    </row>
    <row r="4" customFormat="false" ht="15" hidden="false" customHeight="false" outlineLevel="0" collapsed="false">
      <c r="A4" s="7" t="n">
        <v>3</v>
      </c>
      <c r="B4" s="7" t="s">
        <v>50</v>
      </c>
      <c r="C4" s="7" t="s">
        <v>51</v>
      </c>
      <c r="D4" s="7" t="n">
        <v>33</v>
      </c>
      <c r="E4" s="7" t="s">
        <v>40</v>
      </c>
      <c r="F4" s="7" t="n">
        <v>2</v>
      </c>
      <c r="G4" s="7" t="n">
        <v>1</v>
      </c>
      <c r="H4" s="7" t="n">
        <v>1</v>
      </c>
      <c r="I4" s="7" t="n">
        <v>0</v>
      </c>
      <c r="J4" s="7" t="n">
        <v>3</v>
      </c>
      <c r="K4" s="7" t="n">
        <v>5</v>
      </c>
      <c r="L4" s="7" t="s">
        <v>41</v>
      </c>
      <c r="M4" s="7" t="s">
        <v>42</v>
      </c>
      <c r="N4" s="7" t="s">
        <v>41</v>
      </c>
      <c r="O4" s="7" t="s">
        <v>42</v>
      </c>
      <c r="P4" s="7" t="s">
        <v>41</v>
      </c>
      <c r="Q4" s="7" t="s">
        <v>42</v>
      </c>
      <c r="R4" s="7" t="s">
        <v>42</v>
      </c>
      <c r="S4" s="7" t="n">
        <v>0</v>
      </c>
      <c r="T4" s="7" t="n">
        <v>10</v>
      </c>
      <c r="U4" s="7" t="n">
        <v>0</v>
      </c>
      <c r="V4" s="7" t="n">
        <v>10</v>
      </c>
      <c r="W4" s="7" t="n">
        <v>0</v>
      </c>
      <c r="X4" s="7" t="n">
        <v>5</v>
      </c>
      <c r="Y4" s="7" t="n">
        <v>5</v>
      </c>
      <c r="Z4" s="7" t="s">
        <v>48</v>
      </c>
      <c r="AA4" s="26" t="n">
        <v>1197</v>
      </c>
      <c r="AB4" s="7" t="s">
        <v>44</v>
      </c>
    </row>
    <row r="5" customFormat="false" ht="15" hidden="false" customHeight="false" outlineLevel="0" collapsed="false">
      <c r="A5" s="7" t="n">
        <v>4</v>
      </c>
      <c r="B5" s="7" t="s">
        <v>45</v>
      </c>
      <c r="C5" s="7" t="s">
        <v>52</v>
      </c>
      <c r="D5" s="7" t="n">
        <v>40</v>
      </c>
      <c r="E5" s="7" t="s">
        <v>47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2</v>
      </c>
      <c r="K5" s="7" t="n">
        <v>10</v>
      </c>
      <c r="L5" s="7" t="s">
        <v>42</v>
      </c>
      <c r="M5" s="7" t="s">
        <v>42</v>
      </c>
      <c r="N5" s="7" t="s">
        <v>42</v>
      </c>
      <c r="O5" s="7" t="s">
        <v>41</v>
      </c>
      <c r="P5" s="7" t="s">
        <v>42</v>
      </c>
      <c r="Q5" s="7" t="s">
        <v>42</v>
      </c>
      <c r="R5" s="7" t="s">
        <v>41</v>
      </c>
      <c r="S5" s="7" t="n">
        <v>5</v>
      </c>
      <c r="T5" s="7" t="n">
        <v>5</v>
      </c>
      <c r="U5" s="7" t="n">
        <v>5</v>
      </c>
      <c r="V5" s="7" t="n">
        <v>0</v>
      </c>
      <c r="W5" s="7" t="n">
        <v>5</v>
      </c>
      <c r="X5" s="7" t="n">
        <v>5</v>
      </c>
      <c r="Y5" s="7" t="n">
        <v>0</v>
      </c>
      <c r="Z5" s="7" t="s">
        <v>43</v>
      </c>
      <c r="AA5" s="26" t="n">
        <v>264.5</v>
      </c>
      <c r="AB5" s="7" t="s">
        <v>49</v>
      </c>
    </row>
    <row r="6" customFormat="false" ht="15" hidden="false" customHeight="false" outlineLevel="0" collapsed="false">
      <c r="A6" s="7" t="n">
        <v>5</v>
      </c>
      <c r="B6" s="7" t="s">
        <v>53</v>
      </c>
      <c r="C6" s="7" t="s">
        <v>54</v>
      </c>
      <c r="D6" s="7" t="n">
        <v>28</v>
      </c>
      <c r="E6" s="7" t="s">
        <v>40</v>
      </c>
      <c r="F6" s="7" t="n">
        <v>2</v>
      </c>
      <c r="G6" s="7" t="n">
        <v>2</v>
      </c>
      <c r="H6" s="7" t="n">
        <v>0</v>
      </c>
      <c r="I6" s="7" t="n">
        <v>0</v>
      </c>
      <c r="J6" s="7" t="n">
        <v>3</v>
      </c>
      <c r="K6" s="7" t="n">
        <v>11</v>
      </c>
      <c r="L6" s="7" t="s">
        <v>41</v>
      </c>
      <c r="M6" s="7" t="s">
        <v>41</v>
      </c>
      <c r="N6" s="7" t="s">
        <v>41</v>
      </c>
      <c r="O6" s="7" t="s">
        <v>42</v>
      </c>
      <c r="P6" s="7" t="s">
        <v>41</v>
      </c>
      <c r="Q6" s="7" t="s">
        <v>42</v>
      </c>
      <c r="R6" s="7" t="s">
        <v>42</v>
      </c>
      <c r="S6" s="7" t="n">
        <v>0</v>
      </c>
      <c r="T6" s="7" t="n">
        <v>0</v>
      </c>
      <c r="U6" s="7" t="n">
        <v>0</v>
      </c>
      <c r="V6" s="7" t="n">
        <v>5</v>
      </c>
      <c r="W6" s="7" t="n">
        <v>0</v>
      </c>
      <c r="X6" s="7" t="n">
        <v>5</v>
      </c>
      <c r="Y6" s="7" t="n">
        <v>5</v>
      </c>
      <c r="Z6" s="7" t="s">
        <v>43</v>
      </c>
      <c r="AA6" s="26" t="n">
        <v>169</v>
      </c>
      <c r="AB6" s="7" t="s">
        <v>49</v>
      </c>
    </row>
    <row r="7" customFormat="false" ht="15" hidden="false" customHeight="false" outlineLevel="0" collapsed="false">
      <c r="A7" s="7" t="n">
        <v>6</v>
      </c>
      <c r="B7" s="7" t="s">
        <v>55</v>
      </c>
      <c r="C7" s="7" t="s">
        <v>56</v>
      </c>
      <c r="D7" s="7" t="n">
        <v>39</v>
      </c>
      <c r="E7" s="7" t="s">
        <v>40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2</v>
      </c>
      <c r="K7" s="7" t="n">
        <v>10</v>
      </c>
      <c r="L7" s="7" t="s">
        <v>41</v>
      </c>
      <c r="M7" s="7" t="s">
        <v>42</v>
      </c>
      <c r="N7" s="7" t="s">
        <v>41</v>
      </c>
      <c r="O7" s="7" t="s">
        <v>42</v>
      </c>
      <c r="P7" s="7" t="s">
        <v>42</v>
      </c>
      <c r="Q7" s="7" t="s">
        <v>42</v>
      </c>
      <c r="R7" s="7" t="s">
        <v>42</v>
      </c>
      <c r="S7" s="7" t="n">
        <v>0</v>
      </c>
      <c r="T7" s="7" t="n">
        <v>5</v>
      </c>
      <c r="U7" s="7" t="n">
        <v>0</v>
      </c>
      <c r="V7" s="7" t="n">
        <v>5</v>
      </c>
      <c r="W7" s="7" t="n">
        <v>5</v>
      </c>
      <c r="X7" s="7" t="n">
        <v>5</v>
      </c>
      <c r="Y7" s="7" t="n">
        <v>5</v>
      </c>
      <c r="Z7" s="7" t="s">
        <v>43</v>
      </c>
      <c r="AA7" s="26" t="n">
        <v>264.5</v>
      </c>
      <c r="AB7" s="7" t="s">
        <v>57</v>
      </c>
    </row>
    <row r="8" customFormat="false" ht="15" hidden="false" customHeight="false" outlineLevel="0" collapsed="false">
      <c r="A8" s="7" t="n">
        <v>7</v>
      </c>
      <c r="B8" s="7" t="s">
        <v>58</v>
      </c>
      <c r="C8" s="7" t="s">
        <v>59</v>
      </c>
      <c r="D8" s="7" t="n">
        <v>24</v>
      </c>
      <c r="E8" s="7" t="s">
        <v>47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1</v>
      </c>
      <c r="K8" s="7" t="n">
        <v>20</v>
      </c>
      <c r="L8" s="7" t="s">
        <v>42</v>
      </c>
      <c r="M8" s="7" t="s">
        <v>41</v>
      </c>
      <c r="N8" s="7" t="s">
        <v>41</v>
      </c>
      <c r="O8" s="7" t="s">
        <v>41</v>
      </c>
      <c r="P8" s="7" t="s">
        <v>41</v>
      </c>
      <c r="Q8" s="7" t="s">
        <v>42</v>
      </c>
      <c r="R8" s="7" t="s">
        <v>42</v>
      </c>
      <c r="S8" s="7" t="n">
        <v>5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5</v>
      </c>
      <c r="Y8" s="7" t="n">
        <v>5</v>
      </c>
      <c r="Z8" s="7" t="s">
        <v>43</v>
      </c>
      <c r="AA8" s="26" t="n">
        <v>175</v>
      </c>
      <c r="AB8" s="7" t="s">
        <v>44</v>
      </c>
    </row>
    <row r="9" customFormat="false" ht="15" hidden="false" customHeight="false" outlineLevel="0" collapsed="false">
      <c r="A9" s="7" t="n">
        <v>8</v>
      </c>
      <c r="B9" s="7" t="s">
        <v>60</v>
      </c>
      <c r="C9" s="7" t="s">
        <v>61</v>
      </c>
      <c r="D9" s="7" t="n">
        <v>36</v>
      </c>
      <c r="E9" s="7" t="s">
        <v>47</v>
      </c>
      <c r="F9" s="7" t="n">
        <v>2</v>
      </c>
      <c r="G9" s="7" t="n">
        <v>0</v>
      </c>
      <c r="H9" s="7" t="n">
        <v>1</v>
      </c>
      <c r="I9" s="7" t="n">
        <v>1</v>
      </c>
      <c r="J9" s="7" t="n">
        <v>3</v>
      </c>
      <c r="K9" s="7" t="n">
        <v>10</v>
      </c>
      <c r="L9" s="7" t="s">
        <v>42</v>
      </c>
      <c r="M9" s="7" t="s">
        <v>42</v>
      </c>
      <c r="N9" s="7" t="s">
        <v>41</v>
      </c>
      <c r="O9" s="7" t="s">
        <v>42</v>
      </c>
      <c r="P9" s="7" t="s">
        <v>41</v>
      </c>
      <c r="Q9" s="7" t="s">
        <v>41</v>
      </c>
      <c r="R9" s="7" t="s">
        <v>42</v>
      </c>
      <c r="S9" s="7" t="n">
        <v>5</v>
      </c>
      <c r="T9" s="7" t="n">
        <v>5</v>
      </c>
      <c r="U9" s="7" t="n">
        <v>0</v>
      </c>
      <c r="V9" s="7" t="n">
        <v>5</v>
      </c>
      <c r="W9" s="7" t="n">
        <v>0</v>
      </c>
      <c r="X9" s="7" t="n">
        <v>0</v>
      </c>
      <c r="Y9" s="7" t="n">
        <v>5</v>
      </c>
      <c r="Z9" s="7" t="s">
        <v>43</v>
      </c>
      <c r="AA9" s="26" t="n">
        <v>200</v>
      </c>
      <c r="AB9" s="7" t="s">
        <v>57</v>
      </c>
    </row>
    <row r="10" customFormat="false" ht="15" hidden="false" customHeight="false" outlineLevel="0" collapsed="false">
      <c r="A10" s="7" t="n">
        <v>9</v>
      </c>
      <c r="B10" s="7" t="s">
        <v>62</v>
      </c>
      <c r="C10" s="7" t="s">
        <v>63</v>
      </c>
      <c r="D10" s="7" t="n">
        <v>34</v>
      </c>
      <c r="E10" s="7" t="s">
        <v>40</v>
      </c>
      <c r="F10" s="7" t="n">
        <v>2</v>
      </c>
      <c r="G10" s="7" t="n">
        <v>0</v>
      </c>
      <c r="H10" s="7" t="n">
        <v>2</v>
      </c>
      <c r="I10" s="7" t="n">
        <v>0</v>
      </c>
      <c r="J10" s="7" t="n">
        <v>3</v>
      </c>
      <c r="K10" s="7" t="n">
        <v>5</v>
      </c>
      <c r="L10" s="7" t="s">
        <v>41</v>
      </c>
      <c r="M10" s="7" t="s">
        <v>41</v>
      </c>
      <c r="N10" s="7" t="s">
        <v>41</v>
      </c>
      <c r="O10" s="7" t="s">
        <v>42</v>
      </c>
      <c r="P10" s="7" t="s">
        <v>41</v>
      </c>
      <c r="Q10" s="7" t="s">
        <v>42</v>
      </c>
      <c r="R10" s="7" t="s">
        <v>42</v>
      </c>
      <c r="S10" s="7" t="n">
        <v>0</v>
      </c>
      <c r="T10" s="7" t="n">
        <v>0</v>
      </c>
      <c r="U10" s="7" t="n">
        <v>0</v>
      </c>
      <c r="V10" s="7" t="n">
        <v>5</v>
      </c>
      <c r="W10" s="7" t="n">
        <v>0</v>
      </c>
      <c r="X10" s="7" t="n">
        <v>5</v>
      </c>
      <c r="Y10" s="7" t="n">
        <v>5</v>
      </c>
      <c r="Z10" s="7" t="s">
        <v>43</v>
      </c>
      <c r="AA10" s="26" t="n">
        <v>95</v>
      </c>
      <c r="AB10" s="7" t="s">
        <v>57</v>
      </c>
    </row>
    <row r="11" customFormat="false" ht="15" hidden="false" customHeight="false" outlineLevel="0" collapsed="false">
      <c r="A11" s="7" t="n">
        <v>10</v>
      </c>
      <c r="B11" s="7" t="s">
        <v>64</v>
      </c>
      <c r="C11" s="7" t="s">
        <v>65</v>
      </c>
      <c r="D11" s="7" t="n">
        <v>49</v>
      </c>
      <c r="E11" s="7" t="s">
        <v>40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1</v>
      </c>
      <c r="K11" s="7" t="n">
        <v>10</v>
      </c>
      <c r="L11" s="7" t="s">
        <v>41</v>
      </c>
      <c r="M11" s="7" t="s">
        <v>42</v>
      </c>
      <c r="N11" s="7" t="s">
        <v>42</v>
      </c>
      <c r="O11" s="7" t="s">
        <v>41</v>
      </c>
      <c r="P11" s="7" t="s">
        <v>42</v>
      </c>
      <c r="Q11" s="7" t="s">
        <v>41</v>
      </c>
      <c r="R11" s="7" t="s">
        <v>41</v>
      </c>
      <c r="S11" s="7" t="n">
        <v>0</v>
      </c>
      <c r="T11" s="7" t="n">
        <v>5</v>
      </c>
      <c r="U11" s="7" t="n">
        <v>5</v>
      </c>
      <c r="V11" s="7" t="n">
        <v>0</v>
      </c>
      <c r="W11" s="7" t="n">
        <v>5</v>
      </c>
      <c r="X11" s="7" t="n">
        <v>0</v>
      </c>
      <c r="Y11" s="7" t="n">
        <v>0</v>
      </c>
      <c r="Z11" s="7" t="s">
        <v>43</v>
      </c>
      <c r="AA11" s="26" t="n">
        <v>95</v>
      </c>
      <c r="AB11" s="7" t="s">
        <v>57</v>
      </c>
    </row>
    <row r="12" customFormat="false" ht="15" hidden="false" customHeight="false" outlineLevel="0" collapsed="false">
      <c r="A12" s="7" t="n">
        <v>11</v>
      </c>
      <c r="B12" s="7" t="s">
        <v>66</v>
      </c>
      <c r="C12" s="7" t="s">
        <v>67</v>
      </c>
      <c r="D12" s="7" t="n">
        <v>34</v>
      </c>
      <c r="E12" s="7" t="s">
        <v>47</v>
      </c>
      <c r="F12" s="7" t="n">
        <v>1</v>
      </c>
      <c r="G12" s="7" t="n">
        <v>0</v>
      </c>
      <c r="H12" s="7" t="n">
        <v>1</v>
      </c>
      <c r="I12" s="7" t="n">
        <v>0</v>
      </c>
      <c r="J12" s="7" t="n">
        <v>3</v>
      </c>
      <c r="K12" s="7" t="n">
        <v>10</v>
      </c>
      <c r="L12" s="7" t="s">
        <v>41</v>
      </c>
      <c r="M12" s="7" t="s">
        <v>41</v>
      </c>
      <c r="N12" s="7" t="s">
        <v>42</v>
      </c>
      <c r="O12" s="7" t="s">
        <v>41</v>
      </c>
      <c r="P12" s="7" t="s">
        <v>41</v>
      </c>
      <c r="Q12" s="7" t="s">
        <v>42</v>
      </c>
      <c r="R12" s="7" t="s">
        <v>42</v>
      </c>
      <c r="S12" s="7" t="n">
        <v>0</v>
      </c>
      <c r="T12" s="7" t="n">
        <v>0</v>
      </c>
      <c r="U12" s="7" t="n">
        <v>5</v>
      </c>
      <c r="V12" s="7" t="n">
        <v>0</v>
      </c>
      <c r="W12" s="7" t="n">
        <v>0</v>
      </c>
      <c r="X12" s="7" t="n">
        <v>5</v>
      </c>
      <c r="Y12" s="7" t="n">
        <v>5</v>
      </c>
      <c r="Z12" s="7" t="s">
        <v>43</v>
      </c>
      <c r="AA12" s="26" t="n">
        <v>284.5</v>
      </c>
      <c r="AB12" s="7" t="s">
        <v>44</v>
      </c>
    </row>
    <row r="13" customFormat="false" ht="15" hidden="false" customHeight="false" outlineLevel="0" collapsed="false">
      <c r="A13" s="7" t="n">
        <v>12</v>
      </c>
      <c r="B13" s="7" t="s">
        <v>68</v>
      </c>
      <c r="C13" s="7" t="s">
        <v>69</v>
      </c>
      <c r="D13" s="7" t="n">
        <v>28</v>
      </c>
      <c r="E13" s="7" t="s">
        <v>40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2</v>
      </c>
      <c r="K13" s="7" t="n">
        <v>10</v>
      </c>
      <c r="L13" s="7" t="s">
        <v>42</v>
      </c>
      <c r="M13" s="7" t="s">
        <v>41</v>
      </c>
      <c r="N13" s="7" t="s">
        <v>41</v>
      </c>
      <c r="O13" s="7" t="s">
        <v>41</v>
      </c>
      <c r="P13" s="7" t="s">
        <v>41</v>
      </c>
      <c r="Q13" s="7" t="s">
        <v>42</v>
      </c>
      <c r="R13" s="7" t="s">
        <v>42</v>
      </c>
      <c r="S13" s="7" t="n">
        <v>5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5</v>
      </c>
      <c r="Y13" s="7" t="n">
        <v>5</v>
      </c>
      <c r="Z13" s="7" t="s">
        <v>43</v>
      </c>
      <c r="AA13" s="26" t="n">
        <v>244.5</v>
      </c>
      <c r="AB13" s="7" t="s">
        <v>49</v>
      </c>
    </row>
    <row r="14" customFormat="false" ht="15" hidden="false" customHeight="false" outlineLevel="0" collapsed="false">
      <c r="A14" s="7" t="n">
        <v>13</v>
      </c>
      <c r="B14" s="7" t="s">
        <v>70</v>
      </c>
      <c r="C14" s="7" t="s">
        <v>71</v>
      </c>
      <c r="D14" s="7" t="n">
        <v>52</v>
      </c>
      <c r="E14" s="7" t="s">
        <v>47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1</v>
      </c>
      <c r="K14" s="7" t="n">
        <v>10</v>
      </c>
      <c r="L14" s="7" t="s">
        <v>41</v>
      </c>
      <c r="M14" s="7" t="s">
        <v>42</v>
      </c>
      <c r="N14" s="7" t="s">
        <v>42</v>
      </c>
      <c r="O14" s="7" t="s">
        <v>41</v>
      </c>
      <c r="P14" s="7" t="s">
        <v>42</v>
      </c>
      <c r="Q14" s="7" t="s">
        <v>41</v>
      </c>
      <c r="R14" s="7" t="s">
        <v>41</v>
      </c>
      <c r="S14" s="7" t="n">
        <v>0</v>
      </c>
      <c r="T14" s="7" t="n">
        <v>5</v>
      </c>
      <c r="U14" s="7" t="n">
        <v>5</v>
      </c>
      <c r="V14" s="7" t="n">
        <v>0</v>
      </c>
      <c r="W14" s="7" t="n">
        <v>5</v>
      </c>
      <c r="X14" s="7" t="n">
        <v>0</v>
      </c>
      <c r="Y14" s="7" t="n">
        <v>0</v>
      </c>
      <c r="Z14" s="7" t="s">
        <v>48</v>
      </c>
      <c r="AA14" s="26" t="n">
        <v>1083</v>
      </c>
      <c r="AB14" s="7" t="s">
        <v>44</v>
      </c>
    </row>
    <row r="15" customFormat="false" ht="15" hidden="false" customHeight="false" outlineLevel="0" collapsed="false">
      <c r="A15" s="7" t="n">
        <v>14</v>
      </c>
      <c r="B15" s="7" t="s">
        <v>72</v>
      </c>
      <c r="C15" s="7" t="s">
        <v>73</v>
      </c>
      <c r="D15" s="7" t="n">
        <v>38</v>
      </c>
      <c r="E15" s="7" t="s">
        <v>47</v>
      </c>
      <c r="F15" s="7" t="n">
        <v>3</v>
      </c>
      <c r="G15" s="7" t="n">
        <v>1</v>
      </c>
      <c r="H15" s="7" t="n">
        <v>2</v>
      </c>
      <c r="I15" s="7" t="n">
        <v>0</v>
      </c>
      <c r="J15" s="7" t="n">
        <v>5</v>
      </c>
      <c r="K15" s="7" t="n">
        <v>14</v>
      </c>
      <c r="L15" s="7" t="s">
        <v>41</v>
      </c>
      <c r="M15" s="7" t="s">
        <v>42</v>
      </c>
      <c r="N15" s="7" t="s">
        <v>41</v>
      </c>
      <c r="O15" s="7" t="s">
        <v>42</v>
      </c>
      <c r="P15" s="7" t="s">
        <v>41</v>
      </c>
      <c r="Q15" s="7" t="s">
        <v>42</v>
      </c>
      <c r="R15" s="7" t="s">
        <v>42</v>
      </c>
      <c r="S15" s="7" t="n">
        <v>0</v>
      </c>
      <c r="T15" s="7" t="n">
        <v>5</v>
      </c>
      <c r="U15" s="7" t="n">
        <v>0</v>
      </c>
      <c r="V15" s="7" t="n">
        <v>5</v>
      </c>
      <c r="W15" s="7" t="n">
        <v>0</v>
      </c>
      <c r="X15" s="7" t="n">
        <v>5</v>
      </c>
      <c r="Y15" s="7" t="n">
        <v>5</v>
      </c>
      <c r="Z15" s="7" t="s">
        <v>43</v>
      </c>
      <c r="AA15" s="26" t="n">
        <v>496.5</v>
      </c>
      <c r="AB15" s="7" t="s">
        <v>49</v>
      </c>
    </row>
    <row r="16" customFormat="false" ht="15" hidden="false" customHeight="false" outlineLevel="0" collapsed="false">
      <c r="A16" s="7" t="n">
        <v>15</v>
      </c>
      <c r="B16" s="7" t="s">
        <v>74</v>
      </c>
      <c r="C16" s="7" t="s">
        <v>75</v>
      </c>
      <c r="D16" s="7" t="n">
        <v>52</v>
      </c>
      <c r="E16" s="7" t="s">
        <v>47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1</v>
      </c>
      <c r="K16" s="7" t="n">
        <v>10</v>
      </c>
      <c r="L16" s="7" t="s">
        <v>41</v>
      </c>
      <c r="M16" s="7" t="s">
        <v>42</v>
      </c>
      <c r="N16" s="7" t="s">
        <v>42</v>
      </c>
      <c r="O16" s="7" t="s">
        <v>41</v>
      </c>
      <c r="P16" s="7" t="s">
        <v>42</v>
      </c>
      <c r="Q16" s="7" t="s">
        <v>41</v>
      </c>
      <c r="R16" s="7" t="s">
        <v>41</v>
      </c>
      <c r="S16" s="7" t="n">
        <v>0</v>
      </c>
      <c r="T16" s="7" t="n">
        <v>10</v>
      </c>
      <c r="U16" s="7" t="n">
        <v>10</v>
      </c>
      <c r="V16" s="7" t="n">
        <v>0</v>
      </c>
      <c r="W16" s="7" t="n">
        <v>10</v>
      </c>
      <c r="X16" s="7" t="n">
        <v>0</v>
      </c>
      <c r="Y16" s="7" t="n">
        <v>0</v>
      </c>
      <c r="Z16" s="7" t="s">
        <v>43</v>
      </c>
      <c r="AA16" s="26" t="n">
        <v>110</v>
      </c>
      <c r="AB16" s="7" t="s">
        <v>44</v>
      </c>
    </row>
    <row r="17" customFormat="false" ht="15" hidden="false" customHeight="false" outlineLevel="0" collapsed="false">
      <c r="A17" s="7" t="n">
        <v>16</v>
      </c>
      <c r="B17" s="7" t="s">
        <v>76</v>
      </c>
      <c r="C17" s="7" t="s">
        <v>77</v>
      </c>
      <c r="D17" s="7" t="n">
        <v>41</v>
      </c>
      <c r="E17" s="7" t="s">
        <v>47</v>
      </c>
      <c r="F17" s="7" t="n">
        <v>2</v>
      </c>
      <c r="G17" s="7" t="n">
        <v>1</v>
      </c>
      <c r="H17" s="7" t="n">
        <v>1</v>
      </c>
      <c r="I17" s="7" t="n">
        <v>0</v>
      </c>
      <c r="J17" s="7" t="n">
        <v>3</v>
      </c>
      <c r="K17" s="7" t="n">
        <v>10</v>
      </c>
      <c r="L17" s="7" t="s">
        <v>41</v>
      </c>
      <c r="M17" s="7" t="s">
        <v>42</v>
      </c>
      <c r="N17" s="7" t="s">
        <v>41</v>
      </c>
      <c r="O17" s="7" t="s">
        <v>41</v>
      </c>
      <c r="P17" s="7" t="s">
        <v>41</v>
      </c>
      <c r="Q17" s="7" t="s">
        <v>42</v>
      </c>
      <c r="R17" s="7" t="s">
        <v>41</v>
      </c>
      <c r="S17" s="7" t="n">
        <v>0</v>
      </c>
      <c r="T17" s="7" t="n">
        <v>5</v>
      </c>
      <c r="U17" s="7" t="n">
        <v>0</v>
      </c>
      <c r="V17" s="7" t="n">
        <v>0</v>
      </c>
      <c r="W17" s="7" t="n">
        <v>0</v>
      </c>
      <c r="X17" s="7" t="n">
        <v>5</v>
      </c>
      <c r="Y17" s="7" t="n">
        <v>0</v>
      </c>
      <c r="Z17" s="7" t="s">
        <v>43</v>
      </c>
      <c r="AA17" s="26" t="n">
        <v>160</v>
      </c>
      <c r="AB17" s="7" t="s">
        <v>57</v>
      </c>
    </row>
    <row r="18" customFormat="false" ht="15" hidden="false" customHeight="false" outlineLevel="0" collapsed="false">
      <c r="A18" s="7" t="n">
        <v>17</v>
      </c>
      <c r="B18" s="7" t="s">
        <v>78</v>
      </c>
      <c r="C18" s="7" t="s">
        <v>79</v>
      </c>
      <c r="D18" s="7" t="n">
        <v>37</v>
      </c>
      <c r="E18" s="7" t="s">
        <v>47</v>
      </c>
      <c r="F18" s="7" t="n">
        <v>2</v>
      </c>
      <c r="G18" s="7" t="n">
        <v>0</v>
      </c>
      <c r="H18" s="7" t="n">
        <v>2</v>
      </c>
      <c r="I18" s="7" t="n">
        <v>0</v>
      </c>
      <c r="J18" s="7" t="n">
        <v>4</v>
      </c>
      <c r="K18" s="7" t="n">
        <v>10</v>
      </c>
      <c r="L18" s="7" t="s">
        <v>41</v>
      </c>
      <c r="M18" s="7" t="s">
        <v>42</v>
      </c>
      <c r="N18" s="7" t="s">
        <v>41</v>
      </c>
      <c r="O18" s="7" t="s">
        <v>42</v>
      </c>
      <c r="P18" s="7" t="s">
        <v>41</v>
      </c>
      <c r="Q18" s="7" t="s">
        <v>42</v>
      </c>
      <c r="R18" s="7" t="s">
        <v>42</v>
      </c>
      <c r="S18" s="7" t="n">
        <v>0</v>
      </c>
      <c r="T18" s="7" t="n">
        <v>5</v>
      </c>
      <c r="U18" s="7" t="n">
        <v>0</v>
      </c>
      <c r="V18" s="7" t="n">
        <v>2</v>
      </c>
      <c r="W18" s="7" t="n">
        <v>0</v>
      </c>
      <c r="X18" s="7" t="n">
        <v>2</v>
      </c>
      <c r="Y18" s="7" t="n">
        <v>2</v>
      </c>
      <c r="Z18" s="7" t="s">
        <v>48</v>
      </c>
      <c r="AA18" s="26" t="n">
        <v>3608.1</v>
      </c>
      <c r="AB18" s="7" t="s">
        <v>49</v>
      </c>
    </row>
    <row r="19" customFormat="false" ht="15" hidden="false" customHeight="false" outlineLevel="0" collapsed="false">
      <c r="A19" s="7" t="n">
        <v>18</v>
      </c>
      <c r="B19" s="7" t="s">
        <v>80</v>
      </c>
      <c r="C19" s="7" t="s">
        <v>81</v>
      </c>
      <c r="D19" s="7" t="n">
        <v>33</v>
      </c>
      <c r="E19" s="7" t="s">
        <v>47</v>
      </c>
      <c r="F19" s="7" t="n">
        <v>1</v>
      </c>
      <c r="G19" s="7" t="n">
        <v>0</v>
      </c>
      <c r="H19" s="7" t="n">
        <v>1</v>
      </c>
      <c r="I19" s="7" t="n">
        <v>0</v>
      </c>
      <c r="J19" s="7" t="n">
        <v>3</v>
      </c>
      <c r="K19" s="7" t="n">
        <v>10</v>
      </c>
      <c r="L19" s="7" t="s">
        <v>41</v>
      </c>
      <c r="M19" s="7" t="s">
        <v>41</v>
      </c>
      <c r="N19" s="7" t="s">
        <v>41</v>
      </c>
      <c r="O19" s="7" t="s">
        <v>41</v>
      </c>
      <c r="P19" s="7" t="s">
        <v>41</v>
      </c>
      <c r="Q19" s="7" t="s">
        <v>41</v>
      </c>
      <c r="R19" s="7" t="s">
        <v>42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2</v>
      </c>
      <c r="Z19" s="7" t="s">
        <v>48</v>
      </c>
      <c r="AA19" s="26" t="n">
        <v>2946.9</v>
      </c>
      <c r="AB19" s="7" t="s">
        <v>44</v>
      </c>
    </row>
    <row r="20" customFormat="false" ht="15" hidden="false" customHeight="false" outlineLevel="0" collapsed="false">
      <c r="A20" s="7" t="n">
        <v>19</v>
      </c>
      <c r="B20" s="7" t="s">
        <v>82</v>
      </c>
      <c r="C20" s="7" t="s">
        <v>83</v>
      </c>
      <c r="D20" s="7" t="n">
        <v>40</v>
      </c>
      <c r="E20" s="7" t="s">
        <v>40</v>
      </c>
      <c r="F20" s="7" t="n">
        <v>2</v>
      </c>
      <c r="G20" s="7" t="n">
        <v>0</v>
      </c>
      <c r="H20" s="7" t="n">
        <v>0</v>
      </c>
      <c r="I20" s="7" t="n">
        <v>2</v>
      </c>
      <c r="J20" s="7" t="n">
        <v>4</v>
      </c>
      <c r="K20" s="7" t="n">
        <v>10</v>
      </c>
      <c r="L20" s="7" t="s">
        <v>41</v>
      </c>
      <c r="M20" s="7" t="s">
        <v>42</v>
      </c>
      <c r="N20" s="7" t="s">
        <v>42</v>
      </c>
      <c r="O20" s="7" t="s">
        <v>42</v>
      </c>
      <c r="P20" s="7" t="s">
        <v>41</v>
      </c>
      <c r="Q20" s="7" t="s">
        <v>41</v>
      </c>
      <c r="R20" s="7" t="s">
        <v>42</v>
      </c>
      <c r="S20" s="7" t="n">
        <v>0</v>
      </c>
      <c r="T20" s="7" t="n">
        <v>5</v>
      </c>
      <c r="U20" s="7" t="n">
        <v>5</v>
      </c>
      <c r="V20" s="7" t="n">
        <v>5</v>
      </c>
      <c r="W20" s="7" t="n">
        <v>0</v>
      </c>
      <c r="X20" s="7" t="n">
        <v>0</v>
      </c>
      <c r="Y20" s="7" t="n">
        <v>5</v>
      </c>
      <c r="Z20" s="7" t="s">
        <v>43</v>
      </c>
      <c r="AA20" s="26" t="n">
        <v>374.5</v>
      </c>
      <c r="AB20" s="7" t="s">
        <v>44</v>
      </c>
    </row>
    <row r="21" customFormat="false" ht="15.75" hidden="false" customHeight="true" outlineLevel="0" collapsed="false">
      <c r="A21" s="7" t="n">
        <v>20</v>
      </c>
      <c r="B21" s="7" t="s">
        <v>84</v>
      </c>
      <c r="C21" s="7" t="s">
        <v>85</v>
      </c>
      <c r="D21" s="7" t="n">
        <v>27</v>
      </c>
      <c r="E21" s="7" t="s">
        <v>40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1</v>
      </c>
      <c r="K21" s="7" t="n">
        <v>12</v>
      </c>
      <c r="L21" s="7" t="s">
        <v>42</v>
      </c>
      <c r="M21" s="7" t="s">
        <v>41</v>
      </c>
      <c r="N21" s="7" t="s">
        <v>41</v>
      </c>
      <c r="O21" s="7" t="s">
        <v>41</v>
      </c>
      <c r="P21" s="7" t="s">
        <v>41</v>
      </c>
      <c r="Q21" s="7" t="s">
        <v>42</v>
      </c>
      <c r="R21" s="7" t="s">
        <v>42</v>
      </c>
      <c r="S21" s="7" t="n">
        <v>5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5</v>
      </c>
      <c r="Y21" s="7" t="n">
        <v>5</v>
      </c>
      <c r="Z21" s="7" t="s">
        <v>43</v>
      </c>
      <c r="AA21" s="26" t="n">
        <v>111</v>
      </c>
      <c r="AB21" s="7" t="s">
        <v>57</v>
      </c>
    </row>
    <row r="22" customFormat="false" ht="15.75" hidden="false" customHeight="true" outlineLevel="0" collapsed="false">
      <c r="A22" s="7" t="n">
        <v>21</v>
      </c>
      <c r="B22" s="7" t="s">
        <v>86</v>
      </c>
      <c r="C22" s="7" t="s">
        <v>87</v>
      </c>
      <c r="D22" s="7" t="n">
        <v>59</v>
      </c>
      <c r="E22" s="7" t="s">
        <v>47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2</v>
      </c>
      <c r="K22" s="7" t="n">
        <v>10</v>
      </c>
      <c r="L22" s="7" t="s">
        <v>41</v>
      </c>
      <c r="M22" s="7" t="s">
        <v>42</v>
      </c>
      <c r="N22" s="7" t="s">
        <v>42</v>
      </c>
      <c r="O22" s="7" t="s">
        <v>41</v>
      </c>
      <c r="P22" s="7" t="s">
        <v>42</v>
      </c>
      <c r="Q22" s="7" t="s">
        <v>41</v>
      </c>
      <c r="R22" s="7" t="s">
        <v>41</v>
      </c>
      <c r="S22" s="7" t="n">
        <v>0</v>
      </c>
      <c r="T22" s="7" t="n">
        <v>5</v>
      </c>
      <c r="U22" s="7" t="n">
        <v>10</v>
      </c>
      <c r="V22" s="7" t="n">
        <v>0</v>
      </c>
      <c r="W22" s="7" t="n">
        <v>10</v>
      </c>
      <c r="X22" s="7" t="n">
        <v>0</v>
      </c>
      <c r="Y22" s="7" t="n">
        <v>0</v>
      </c>
      <c r="Z22" s="7" t="s">
        <v>43</v>
      </c>
      <c r="AA22" s="26" t="n">
        <v>264.5</v>
      </c>
      <c r="AB22" s="7" t="s">
        <v>44</v>
      </c>
    </row>
    <row r="23" customFormat="false" ht="15.75" hidden="false" customHeight="true" outlineLevel="0" collapsed="false">
      <c r="A23" s="7" t="n">
        <v>22</v>
      </c>
      <c r="B23" s="7" t="s">
        <v>88</v>
      </c>
      <c r="C23" s="7" t="s">
        <v>89</v>
      </c>
      <c r="D23" s="7" t="n">
        <v>35</v>
      </c>
      <c r="E23" s="7" t="s">
        <v>40</v>
      </c>
      <c r="F23" s="7" t="n">
        <v>2</v>
      </c>
      <c r="G23" s="7" t="n">
        <v>0</v>
      </c>
      <c r="H23" s="7" t="n">
        <v>2</v>
      </c>
      <c r="I23" s="7" t="n">
        <v>0</v>
      </c>
      <c r="J23" s="7" t="n">
        <v>3</v>
      </c>
      <c r="K23" s="7" t="n">
        <v>20</v>
      </c>
      <c r="L23" s="7" t="s">
        <v>41</v>
      </c>
      <c r="M23" s="7" t="s">
        <v>41</v>
      </c>
      <c r="N23" s="7" t="s">
        <v>41</v>
      </c>
      <c r="O23" s="7" t="s">
        <v>42</v>
      </c>
      <c r="P23" s="7" t="s">
        <v>41</v>
      </c>
      <c r="Q23" s="7" t="s">
        <v>42</v>
      </c>
      <c r="R23" s="7" t="s">
        <v>42</v>
      </c>
      <c r="S23" s="7" t="n">
        <v>0</v>
      </c>
      <c r="T23" s="7" t="n">
        <v>0</v>
      </c>
      <c r="U23" s="7" t="n">
        <v>0</v>
      </c>
      <c r="V23" s="7" t="n">
        <v>5</v>
      </c>
      <c r="W23" s="7" t="n">
        <v>0</v>
      </c>
      <c r="X23" s="7" t="n">
        <v>5</v>
      </c>
      <c r="Y23" s="7" t="n">
        <v>5</v>
      </c>
      <c r="Z23" s="7" t="s">
        <v>43</v>
      </c>
      <c r="AA23" s="26" t="n">
        <v>335</v>
      </c>
      <c r="AB23" s="7" t="s">
        <v>44</v>
      </c>
    </row>
    <row r="24" customFormat="false" ht="15.75" hidden="false" customHeight="true" outlineLevel="0" collapsed="false">
      <c r="A24" s="7" t="n">
        <v>23</v>
      </c>
      <c r="B24" s="7" t="s">
        <v>90</v>
      </c>
      <c r="C24" s="7" t="s">
        <v>91</v>
      </c>
      <c r="D24" s="7" t="n">
        <v>33</v>
      </c>
      <c r="E24" s="7" t="s">
        <v>40</v>
      </c>
      <c r="F24" s="7" t="n">
        <v>2</v>
      </c>
      <c r="G24" s="7" t="n">
        <v>1</v>
      </c>
      <c r="H24" s="7" t="n">
        <v>1</v>
      </c>
      <c r="I24" s="7" t="n">
        <v>0</v>
      </c>
      <c r="J24" s="7" t="n">
        <v>3</v>
      </c>
      <c r="K24" s="7" t="n">
        <v>10</v>
      </c>
      <c r="L24" s="7" t="s">
        <v>41</v>
      </c>
      <c r="M24" s="7" t="s">
        <v>41</v>
      </c>
      <c r="N24" s="7" t="s">
        <v>42</v>
      </c>
      <c r="O24" s="7" t="s">
        <v>42</v>
      </c>
      <c r="P24" s="7" t="s">
        <v>41</v>
      </c>
      <c r="Q24" s="7" t="s">
        <v>42</v>
      </c>
      <c r="R24" s="7" t="s">
        <v>42</v>
      </c>
      <c r="S24" s="7" t="n">
        <v>0</v>
      </c>
      <c r="T24" s="7" t="n">
        <v>0</v>
      </c>
      <c r="U24" s="7" t="n">
        <v>5</v>
      </c>
      <c r="V24" s="7" t="n">
        <v>5</v>
      </c>
      <c r="W24" s="7" t="n">
        <v>0</v>
      </c>
      <c r="X24" s="7" t="n">
        <v>5</v>
      </c>
      <c r="Y24" s="7" t="n">
        <v>5</v>
      </c>
      <c r="Z24" s="7" t="s">
        <v>43</v>
      </c>
      <c r="AA24" s="26" t="n">
        <v>170</v>
      </c>
      <c r="AB24" s="7" t="s">
        <v>49</v>
      </c>
    </row>
    <row r="25" customFormat="false" ht="15.75" hidden="false" customHeight="true" outlineLevel="0" collapsed="false">
      <c r="A25" s="7" t="n">
        <v>24</v>
      </c>
      <c r="B25" s="7" t="s">
        <v>92</v>
      </c>
      <c r="C25" s="7" t="s">
        <v>93</v>
      </c>
      <c r="D25" s="7" t="n">
        <v>40</v>
      </c>
      <c r="E25" s="7" t="s">
        <v>40</v>
      </c>
      <c r="F25" s="7" t="n">
        <v>1</v>
      </c>
      <c r="G25" s="7" t="n">
        <v>0</v>
      </c>
      <c r="H25" s="7" t="n">
        <v>0</v>
      </c>
      <c r="I25" s="7" t="n">
        <v>1</v>
      </c>
      <c r="J25" s="7" t="n">
        <v>2</v>
      </c>
      <c r="K25" s="7" t="n">
        <v>10</v>
      </c>
      <c r="L25" s="7" t="s">
        <v>41</v>
      </c>
      <c r="M25" s="7" t="s">
        <v>42</v>
      </c>
      <c r="N25" s="7" t="s">
        <v>41</v>
      </c>
      <c r="O25" s="7" t="s">
        <v>42</v>
      </c>
      <c r="P25" s="7" t="s">
        <v>41</v>
      </c>
      <c r="Q25" s="7" t="s">
        <v>41</v>
      </c>
      <c r="R25" s="7" t="s">
        <v>41</v>
      </c>
      <c r="S25" s="7" t="n">
        <v>0</v>
      </c>
      <c r="T25" s="7" t="n">
        <v>5</v>
      </c>
      <c r="U25" s="7" t="n">
        <v>0</v>
      </c>
      <c r="V25" s="7" t="n">
        <v>5</v>
      </c>
      <c r="W25" s="7" t="n">
        <v>0</v>
      </c>
      <c r="X25" s="7" t="n">
        <v>0</v>
      </c>
      <c r="Y25" s="7" t="n">
        <v>0</v>
      </c>
      <c r="Z25" s="7" t="s">
        <v>43</v>
      </c>
      <c r="AA25" s="26" t="n">
        <v>150</v>
      </c>
      <c r="AB25" s="7" t="s">
        <v>57</v>
      </c>
    </row>
    <row r="26" customFormat="false" ht="15.75" hidden="false" customHeight="true" outlineLevel="0" collapsed="false">
      <c r="A26" s="7" t="n">
        <v>25</v>
      </c>
      <c r="B26" s="7" t="s">
        <v>94</v>
      </c>
      <c r="C26" s="7" t="s">
        <v>95</v>
      </c>
      <c r="D26" s="7" t="n">
        <v>48</v>
      </c>
      <c r="E26" s="7" t="s">
        <v>47</v>
      </c>
      <c r="F26" s="7" t="n">
        <v>2</v>
      </c>
      <c r="G26" s="7" t="n">
        <v>0</v>
      </c>
      <c r="H26" s="7" t="n">
        <v>0</v>
      </c>
      <c r="I26" s="7" t="n">
        <v>2</v>
      </c>
      <c r="J26" s="7" t="n">
        <v>4</v>
      </c>
      <c r="K26" s="7" t="n">
        <v>4</v>
      </c>
      <c r="L26" s="7" t="s">
        <v>41</v>
      </c>
      <c r="M26" s="7" t="s">
        <v>42</v>
      </c>
      <c r="N26" s="7" t="s">
        <v>42</v>
      </c>
      <c r="O26" s="7" t="s">
        <v>41</v>
      </c>
      <c r="P26" s="7" t="s">
        <v>42</v>
      </c>
      <c r="Q26" s="7" t="s">
        <v>41</v>
      </c>
      <c r="R26" s="7" t="s">
        <v>42</v>
      </c>
      <c r="S26" s="7" t="n">
        <v>0</v>
      </c>
      <c r="T26" s="7" t="n">
        <v>5</v>
      </c>
      <c r="U26" s="7" t="n">
        <v>5</v>
      </c>
      <c r="V26" s="7" t="n">
        <v>0</v>
      </c>
      <c r="W26" s="7" t="n">
        <v>5</v>
      </c>
      <c r="X26" s="7" t="n">
        <v>0</v>
      </c>
      <c r="Y26" s="7" t="n">
        <v>5</v>
      </c>
      <c r="Z26" s="7" t="s">
        <v>43</v>
      </c>
      <c r="AA26" s="26" t="n">
        <v>170.5</v>
      </c>
      <c r="AB26" s="7" t="s">
        <v>49</v>
      </c>
    </row>
    <row r="27" customFormat="false" ht="15.75" hidden="false" customHeight="true" outlineLevel="0" collapsed="false">
      <c r="A27" s="7" t="n">
        <v>26</v>
      </c>
      <c r="B27" s="7" t="s">
        <v>96</v>
      </c>
      <c r="C27" s="7" t="s">
        <v>97</v>
      </c>
      <c r="D27" s="7" t="n">
        <v>39</v>
      </c>
      <c r="E27" s="7" t="s">
        <v>47</v>
      </c>
      <c r="F27" s="7" t="n">
        <v>3</v>
      </c>
      <c r="G27" s="7" t="n">
        <v>1</v>
      </c>
      <c r="H27" s="7" t="n">
        <v>2</v>
      </c>
      <c r="I27" s="7" t="n">
        <v>0</v>
      </c>
      <c r="J27" s="7" t="n">
        <v>5</v>
      </c>
      <c r="K27" s="7" t="n">
        <v>10</v>
      </c>
      <c r="L27" s="7" t="s">
        <v>41</v>
      </c>
      <c r="M27" s="7" t="s">
        <v>42</v>
      </c>
      <c r="N27" s="7" t="s">
        <v>41</v>
      </c>
      <c r="O27" s="7" t="s">
        <v>42</v>
      </c>
      <c r="P27" s="7" t="s">
        <v>41</v>
      </c>
      <c r="Q27" s="7" t="s">
        <v>42</v>
      </c>
      <c r="R27" s="7" t="s">
        <v>42</v>
      </c>
      <c r="S27" s="7" t="n">
        <v>0</v>
      </c>
      <c r="T27" s="7" t="n">
        <v>10</v>
      </c>
      <c r="U27" s="7" t="n">
        <v>0</v>
      </c>
      <c r="V27" s="7" t="n">
        <v>5</v>
      </c>
      <c r="W27" s="7" t="n">
        <v>0</v>
      </c>
      <c r="X27" s="7" t="n">
        <v>5</v>
      </c>
      <c r="Y27" s="7" t="n">
        <v>5</v>
      </c>
      <c r="Z27" s="7" t="s">
        <v>43</v>
      </c>
      <c r="AA27" s="26" t="n">
        <v>374.5</v>
      </c>
      <c r="AB27" s="7" t="s">
        <v>57</v>
      </c>
    </row>
    <row r="28" customFormat="false" ht="15.75" hidden="false" customHeight="true" outlineLevel="0" collapsed="false">
      <c r="A28" s="7" t="n">
        <v>27</v>
      </c>
      <c r="B28" s="7" t="s">
        <v>58</v>
      </c>
      <c r="C28" s="7" t="s">
        <v>98</v>
      </c>
      <c r="D28" s="7" t="n">
        <v>24</v>
      </c>
      <c r="E28" s="7" t="s">
        <v>47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1</v>
      </c>
      <c r="K28" s="7" t="n">
        <v>15</v>
      </c>
      <c r="L28" s="7" t="s">
        <v>42</v>
      </c>
      <c r="M28" s="7" t="s">
        <v>41</v>
      </c>
      <c r="N28" s="7" t="s">
        <v>41</v>
      </c>
      <c r="O28" s="7" t="s">
        <v>41</v>
      </c>
      <c r="P28" s="7" t="s">
        <v>41</v>
      </c>
      <c r="Q28" s="7" t="s">
        <v>42</v>
      </c>
      <c r="R28" s="7" t="s">
        <v>42</v>
      </c>
      <c r="S28" s="7" t="n">
        <v>5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5</v>
      </c>
      <c r="Y28" s="7" t="n">
        <v>5</v>
      </c>
      <c r="Z28" s="7" t="s">
        <v>43</v>
      </c>
      <c r="AA28" s="26" t="n">
        <v>135</v>
      </c>
      <c r="AB28" s="7" t="s">
        <v>44</v>
      </c>
    </row>
    <row r="29" customFormat="false" ht="15.75" hidden="false" customHeight="true" outlineLevel="0" collapsed="false">
      <c r="A29" s="7" t="n">
        <v>28</v>
      </c>
      <c r="B29" s="7" t="s">
        <v>99</v>
      </c>
      <c r="C29" s="7" t="s">
        <v>100</v>
      </c>
      <c r="D29" s="7" t="n">
        <v>36</v>
      </c>
      <c r="E29" s="7" t="s">
        <v>40</v>
      </c>
      <c r="F29" s="7" t="n">
        <v>1</v>
      </c>
      <c r="G29" s="7" t="n">
        <v>0</v>
      </c>
      <c r="H29" s="7" t="n">
        <v>1</v>
      </c>
      <c r="I29" s="7" t="n">
        <v>0</v>
      </c>
      <c r="J29" s="7" t="n">
        <v>2</v>
      </c>
      <c r="K29" s="7" t="n">
        <v>10</v>
      </c>
      <c r="L29" s="7" t="s">
        <v>42</v>
      </c>
      <c r="M29" s="7" t="s">
        <v>42</v>
      </c>
      <c r="N29" s="7" t="s">
        <v>41</v>
      </c>
      <c r="O29" s="7" t="s">
        <v>41</v>
      </c>
      <c r="P29" s="7" t="s">
        <v>42</v>
      </c>
      <c r="Q29" s="7" t="s">
        <v>42</v>
      </c>
      <c r="R29" s="7" t="s">
        <v>42</v>
      </c>
      <c r="S29" s="7" t="n">
        <v>5</v>
      </c>
      <c r="T29" s="7" t="n">
        <v>5</v>
      </c>
      <c r="U29" s="7" t="n">
        <v>0</v>
      </c>
      <c r="V29" s="7" t="n">
        <v>0</v>
      </c>
      <c r="W29" s="7" t="n">
        <v>5</v>
      </c>
      <c r="X29" s="7" t="n">
        <v>5</v>
      </c>
      <c r="Y29" s="7" t="n">
        <v>5</v>
      </c>
      <c r="Z29" s="7" t="s">
        <v>43</v>
      </c>
      <c r="AA29" s="26" t="n">
        <v>145</v>
      </c>
      <c r="AB29" s="7" t="s">
        <v>44</v>
      </c>
    </row>
    <row r="30" customFormat="false" ht="15.75" hidden="false" customHeight="true" outlineLevel="0" collapsed="false">
      <c r="A30" s="7" t="n">
        <v>29</v>
      </c>
      <c r="B30" s="7" t="s">
        <v>101</v>
      </c>
      <c r="C30" s="7" t="s">
        <v>102</v>
      </c>
      <c r="D30" s="7" t="n">
        <v>34</v>
      </c>
      <c r="E30" s="7" t="s">
        <v>47</v>
      </c>
      <c r="F30" s="7" t="n">
        <v>1</v>
      </c>
      <c r="G30" s="7" t="n">
        <v>0</v>
      </c>
      <c r="H30" s="7" t="n">
        <v>1</v>
      </c>
      <c r="I30" s="7" t="n">
        <v>0</v>
      </c>
      <c r="J30" s="7" t="n">
        <v>3</v>
      </c>
      <c r="K30" s="7" t="n">
        <v>20</v>
      </c>
      <c r="L30" s="7" t="s">
        <v>41</v>
      </c>
      <c r="M30" s="7" t="s">
        <v>41</v>
      </c>
      <c r="N30" s="7" t="s">
        <v>41</v>
      </c>
      <c r="O30" s="7" t="s">
        <v>42</v>
      </c>
      <c r="P30" s="7" t="s">
        <v>41</v>
      </c>
      <c r="Q30" s="7" t="s">
        <v>41</v>
      </c>
      <c r="R30" s="7" t="s">
        <v>42</v>
      </c>
      <c r="S30" s="7" t="n">
        <v>0</v>
      </c>
      <c r="T30" s="7" t="n">
        <v>0</v>
      </c>
      <c r="U30" s="7" t="n">
        <v>0</v>
      </c>
      <c r="V30" s="7" t="n">
        <v>5</v>
      </c>
      <c r="W30" s="7" t="n">
        <v>0</v>
      </c>
      <c r="X30" s="7" t="n">
        <v>0</v>
      </c>
      <c r="Y30" s="7" t="n">
        <v>5</v>
      </c>
      <c r="Z30" s="7" t="s">
        <v>43</v>
      </c>
      <c r="AA30" s="26" t="n">
        <v>534.5</v>
      </c>
      <c r="AB30" s="7" t="s">
        <v>44</v>
      </c>
    </row>
    <row r="31" customFormat="false" ht="15.75" hidden="false" customHeight="true" outlineLevel="0" collapsed="false">
      <c r="A31" s="7" t="n">
        <v>30</v>
      </c>
      <c r="B31" s="7" t="s">
        <v>103</v>
      </c>
      <c r="C31" s="7" t="s">
        <v>104</v>
      </c>
      <c r="D31" s="7" t="n">
        <v>21</v>
      </c>
      <c r="E31" s="7" t="s">
        <v>40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1</v>
      </c>
      <c r="K31" s="7" t="n">
        <v>7</v>
      </c>
      <c r="L31" s="7" t="s">
        <v>42</v>
      </c>
      <c r="M31" s="7" t="s">
        <v>41</v>
      </c>
      <c r="N31" s="7" t="s">
        <v>41</v>
      </c>
      <c r="O31" s="7" t="s">
        <v>41</v>
      </c>
      <c r="P31" s="7" t="s">
        <v>41</v>
      </c>
      <c r="Q31" s="7" t="s">
        <v>42</v>
      </c>
      <c r="R31" s="7" t="s">
        <v>42</v>
      </c>
      <c r="S31" s="7" t="n">
        <v>10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10</v>
      </c>
      <c r="Y31" s="7" t="n">
        <v>10</v>
      </c>
      <c r="Z31" s="7" t="s">
        <v>43</v>
      </c>
      <c r="AA31" s="26" t="n">
        <v>86</v>
      </c>
      <c r="AB31" s="7" t="s">
        <v>49</v>
      </c>
    </row>
    <row r="32" customFormat="false" ht="15.75" hidden="false" customHeight="true" outlineLevel="0" collapsed="false">
      <c r="A32" s="7" t="n">
        <v>31</v>
      </c>
      <c r="B32" s="7" t="s">
        <v>105</v>
      </c>
      <c r="C32" s="7" t="s">
        <v>106</v>
      </c>
      <c r="D32" s="7" t="n">
        <v>34</v>
      </c>
      <c r="E32" s="7" t="s">
        <v>40</v>
      </c>
      <c r="F32" s="7" t="n">
        <v>3</v>
      </c>
      <c r="G32" s="7" t="n">
        <v>2</v>
      </c>
      <c r="H32" s="7" t="n">
        <v>1</v>
      </c>
      <c r="I32" s="7" t="n">
        <v>0</v>
      </c>
      <c r="J32" s="7" t="n">
        <v>4</v>
      </c>
      <c r="K32" s="7" t="n">
        <v>10</v>
      </c>
      <c r="L32" s="7" t="s">
        <v>41</v>
      </c>
      <c r="M32" s="7" t="s">
        <v>41</v>
      </c>
      <c r="N32" s="7" t="s">
        <v>41</v>
      </c>
      <c r="O32" s="7" t="s">
        <v>42</v>
      </c>
      <c r="P32" s="7" t="s">
        <v>41</v>
      </c>
      <c r="Q32" s="7" t="s">
        <v>41</v>
      </c>
      <c r="R32" s="7" t="s">
        <v>42</v>
      </c>
      <c r="S32" s="7" t="n">
        <v>0</v>
      </c>
      <c r="T32" s="7" t="n">
        <v>0</v>
      </c>
      <c r="U32" s="7" t="n">
        <v>0</v>
      </c>
      <c r="V32" s="7" t="n">
        <v>5</v>
      </c>
      <c r="W32" s="7" t="n">
        <v>0</v>
      </c>
      <c r="X32" s="7" t="n">
        <v>0</v>
      </c>
      <c r="Y32" s="7" t="n">
        <v>5</v>
      </c>
      <c r="Z32" s="7" t="s">
        <v>43</v>
      </c>
      <c r="AA32" s="26" t="n">
        <v>190</v>
      </c>
      <c r="AB32" s="7" t="s">
        <v>57</v>
      </c>
    </row>
    <row r="33" customFormat="false" ht="15.75" hidden="false" customHeight="true" outlineLevel="0" collapsed="false">
      <c r="A33" s="7" t="n">
        <v>32</v>
      </c>
      <c r="B33" s="7" t="s">
        <v>107</v>
      </c>
      <c r="C33" s="7" t="s">
        <v>108</v>
      </c>
      <c r="D33" s="7" t="n">
        <v>28</v>
      </c>
      <c r="E33" s="7" t="s">
        <v>47</v>
      </c>
      <c r="F33" s="7" t="n">
        <v>2</v>
      </c>
      <c r="G33" s="7" t="n">
        <v>2</v>
      </c>
      <c r="H33" s="7" t="n">
        <v>0</v>
      </c>
      <c r="I33" s="7" t="n">
        <v>0</v>
      </c>
      <c r="J33" s="7" t="n">
        <v>4</v>
      </c>
      <c r="K33" s="7" t="n">
        <v>10</v>
      </c>
      <c r="L33" s="7" t="s">
        <v>41</v>
      </c>
      <c r="M33" s="7" t="s">
        <v>42</v>
      </c>
      <c r="N33" s="7" t="s">
        <v>41</v>
      </c>
      <c r="O33" s="7" t="s">
        <v>41</v>
      </c>
      <c r="P33" s="7" t="s">
        <v>41</v>
      </c>
      <c r="Q33" s="7" t="s">
        <v>42</v>
      </c>
      <c r="R33" s="7" t="s">
        <v>42</v>
      </c>
      <c r="S33" s="7" t="n">
        <v>0</v>
      </c>
      <c r="T33" s="7" t="n">
        <v>5</v>
      </c>
      <c r="U33" s="7" t="n">
        <v>0</v>
      </c>
      <c r="V33" s="7" t="n">
        <v>0</v>
      </c>
      <c r="W33" s="7" t="n">
        <v>0</v>
      </c>
      <c r="X33" s="7" t="n">
        <v>5</v>
      </c>
      <c r="Y33" s="7" t="n">
        <v>5</v>
      </c>
      <c r="Z33" s="7" t="s">
        <v>43</v>
      </c>
      <c r="AA33" s="26" t="n">
        <v>304.5</v>
      </c>
      <c r="AB33" s="7" t="s">
        <v>49</v>
      </c>
    </row>
    <row r="34" customFormat="false" ht="15.75" hidden="false" customHeight="true" outlineLevel="0" collapsed="false">
      <c r="A34" s="7" t="n">
        <v>33</v>
      </c>
      <c r="B34" s="7" t="s">
        <v>109</v>
      </c>
      <c r="C34" s="7" t="s">
        <v>110</v>
      </c>
      <c r="D34" s="7" t="n">
        <v>52</v>
      </c>
      <c r="E34" s="7" t="s">
        <v>47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1</v>
      </c>
      <c r="K34" s="7" t="n">
        <v>5</v>
      </c>
      <c r="L34" s="7" t="s">
        <v>41</v>
      </c>
      <c r="M34" s="7" t="s">
        <v>42</v>
      </c>
      <c r="N34" s="7" t="s">
        <v>42</v>
      </c>
      <c r="O34" s="7" t="s">
        <v>41</v>
      </c>
      <c r="P34" s="7" t="s">
        <v>42</v>
      </c>
      <c r="Q34" s="7" t="s">
        <v>41</v>
      </c>
      <c r="R34" s="7" t="s">
        <v>41</v>
      </c>
      <c r="S34" s="7" t="n">
        <v>0</v>
      </c>
      <c r="T34" s="7" t="n">
        <v>5</v>
      </c>
      <c r="U34" s="7" t="n">
        <v>5</v>
      </c>
      <c r="V34" s="7" t="n">
        <v>0</v>
      </c>
      <c r="W34" s="7" t="n">
        <v>5</v>
      </c>
      <c r="X34" s="7" t="n">
        <v>0</v>
      </c>
      <c r="Y34" s="7" t="n">
        <v>0</v>
      </c>
      <c r="Z34" s="7" t="s">
        <v>43</v>
      </c>
      <c r="AA34" s="26" t="n">
        <v>55</v>
      </c>
      <c r="AB34" s="7" t="s">
        <v>49</v>
      </c>
    </row>
    <row r="35" customFormat="false" ht="15.75" hidden="false" customHeight="true" outlineLevel="0" collapsed="false">
      <c r="A35" s="7" t="n">
        <v>34</v>
      </c>
      <c r="B35" s="7" t="s">
        <v>111</v>
      </c>
      <c r="C35" s="7" t="s">
        <v>112</v>
      </c>
      <c r="D35" s="7" t="n">
        <v>38</v>
      </c>
      <c r="E35" s="7" t="s">
        <v>40</v>
      </c>
      <c r="F35" s="7" t="n">
        <v>2</v>
      </c>
      <c r="G35" s="7" t="n">
        <v>0</v>
      </c>
      <c r="H35" s="7" t="n">
        <v>0</v>
      </c>
      <c r="I35" s="7" t="n">
        <v>2</v>
      </c>
      <c r="J35" s="7" t="n">
        <v>3</v>
      </c>
      <c r="K35" s="7" t="n">
        <v>10</v>
      </c>
      <c r="L35" s="7" t="s">
        <v>41</v>
      </c>
      <c r="M35" s="7" t="s">
        <v>42</v>
      </c>
      <c r="N35" s="7" t="s">
        <v>41</v>
      </c>
      <c r="O35" s="7" t="s">
        <v>41</v>
      </c>
      <c r="P35" s="7" t="s">
        <v>41</v>
      </c>
      <c r="Q35" s="7" t="s">
        <v>42</v>
      </c>
      <c r="R35" s="7" t="s">
        <v>42</v>
      </c>
      <c r="S35" s="7" t="n">
        <v>0</v>
      </c>
      <c r="T35" s="7" t="n">
        <v>5</v>
      </c>
      <c r="U35" s="7" t="n">
        <v>0</v>
      </c>
      <c r="V35" s="7" t="n">
        <v>0</v>
      </c>
      <c r="W35" s="7" t="n">
        <v>0</v>
      </c>
      <c r="X35" s="7" t="n">
        <v>5</v>
      </c>
      <c r="Y35" s="7" t="n">
        <v>5</v>
      </c>
      <c r="Z35" s="7" t="s">
        <v>43</v>
      </c>
      <c r="AA35" s="26" t="n">
        <v>215</v>
      </c>
      <c r="AB35" s="7" t="s">
        <v>44</v>
      </c>
    </row>
    <row r="36" customFormat="false" ht="15.75" hidden="false" customHeight="true" outlineLevel="0" collapsed="false">
      <c r="A36" s="7" t="n">
        <v>35</v>
      </c>
      <c r="B36" s="7" t="s">
        <v>113</v>
      </c>
      <c r="C36" s="7" t="s">
        <v>114</v>
      </c>
      <c r="D36" s="7" t="n">
        <v>44</v>
      </c>
      <c r="E36" s="7" t="s">
        <v>47</v>
      </c>
      <c r="F36" s="7" t="n">
        <v>4</v>
      </c>
      <c r="G36" s="7" t="n">
        <v>2</v>
      </c>
      <c r="H36" s="7" t="n">
        <v>1</v>
      </c>
      <c r="I36" s="7" t="n">
        <v>1</v>
      </c>
      <c r="J36" s="7" t="n">
        <v>6</v>
      </c>
      <c r="K36" s="7" t="n">
        <v>10</v>
      </c>
      <c r="L36" s="7" t="s">
        <v>41</v>
      </c>
      <c r="M36" s="7" t="s">
        <v>42</v>
      </c>
      <c r="N36" s="7" t="s">
        <v>42</v>
      </c>
      <c r="O36" s="7" t="s">
        <v>41</v>
      </c>
      <c r="P36" s="7" t="s">
        <v>42</v>
      </c>
      <c r="Q36" s="7" t="s">
        <v>41</v>
      </c>
      <c r="R36" s="7" t="s">
        <v>41</v>
      </c>
      <c r="S36" s="7" t="n">
        <v>0</v>
      </c>
      <c r="T36" s="7" t="n">
        <v>5</v>
      </c>
      <c r="U36" s="7" t="n">
        <v>5</v>
      </c>
      <c r="V36" s="7" t="n">
        <v>0</v>
      </c>
      <c r="W36" s="7" t="n">
        <v>5</v>
      </c>
      <c r="X36" s="7" t="n">
        <v>0</v>
      </c>
      <c r="Y36" s="7" t="n">
        <v>0</v>
      </c>
      <c r="Z36" s="7" t="s">
        <v>48</v>
      </c>
      <c r="AA36" s="26" t="n">
        <v>4611.3</v>
      </c>
      <c r="AB36" s="7" t="s">
        <v>44</v>
      </c>
    </row>
    <row r="37" customFormat="false" ht="15.75" hidden="false" customHeight="true" outlineLevel="0" collapsed="false">
      <c r="A37" s="7" t="n">
        <v>36</v>
      </c>
      <c r="B37" s="7" t="s">
        <v>115</v>
      </c>
      <c r="C37" s="7" t="s">
        <v>116</v>
      </c>
      <c r="D37" s="7" t="n">
        <v>18</v>
      </c>
      <c r="E37" s="7" t="s">
        <v>40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1</v>
      </c>
      <c r="K37" s="7" t="n">
        <v>2</v>
      </c>
      <c r="L37" s="7" t="s">
        <v>42</v>
      </c>
      <c r="M37" s="7" t="s">
        <v>42</v>
      </c>
      <c r="N37" s="7" t="s">
        <v>41</v>
      </c>
      <c r="O37" s="7" t="s">
        <v>41</v>
      </c>
      <c r="P37" s="7" t="s">
        <v>41</v>
      </c>
      <c r="Q37" s="7" t="s">
        <v>42</v>
      </c>
      <c r="R37" s="7" t="s">
        <v>42</v>
      </c>
      <c r="S37" s="7" t="n">
        <v>5</v>
      </c>
      <c r="T37" s="7" t="n">
        <v>5</v>
      </c>
      <c r="U37" s="7" t="n">
        <v>0</v>
      </c>
      <c r="V37" s="7" t="n">
        <v>0</v>
      </c>
      <c r="W37" s="7" t="n">
        <v>0</v>
      </c>
      <c r="X37" s="7" t="n">
        <v>5</v>
      </c>
      <c r="Y37" s="7" t="n">
        <v>5</v>
      </c>
      <c r="Z37" s="7" t="s">
        <v>48</v>
      </c>
      <c r="AA37" s="26" t="n">
        <v>410.4</v>
      </c>
      <c r="AB37" s="7" t="s">
        <v>57</v>
      </c>
    </row>
    <row r="38" customFormat="false" ht="15.75" hidden="false" customHeight="true" outlineLevel="0" collapsed="false">
      <c r="A38" s="7" t="n">
        <v>37</v>
      </c>
      <c r="B38" s="7" t="s">
        <v>117</v>
      </c>
      <c r="C38" s="7" t="s">
        <v>118</v>
      </c>
      <c r="D38" s="7" t="n">
        <v>25</v>
      </c>
      <c r="E38" s="7" t="s">
        <v>47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1</v>
      </c>
      <c r="K38" s="7" t="n">
        <v>20</v>
      </c>
      <c r="L38" s="7" t="s">
        <v>42</v>
      </c>
      <c r="M38" s="7" t="s">
        <v>41</v>
      </c>
      <c r="N38" s="7" t="s">
        <v>41</v>
      </c>
      <c r="O38" s="7" t="s">
        <v>41</v>
      </c>
      <c r="P38" s="7" t="s">
        <v>41</v>
      </c>
      <c r="Q38" s="7" t="s">
        <v>42</v>
      </c>
      <c r="R38" s="7" t="s">
        <v>42</v>
      </c>
      <c r="S38" s="7" t="n">
        <v>5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5</v>
      </c>
      <c r="Y38" s="7" t="n">
        <v>5</v>
      </c>
      <c r="Z38" s="7" t="s">
        <v>48</v>
      </c>
      <c r="AA38" s="26" t="n">
        <v>1995</v>
      </c>
      <c r="AB38" s="7" t="s">
        <v>57</v>
      </c>
    </row>
    <row r="39" customFormat="false" ht="15.75" hidden="false" customHeight="true" outlineLevel="0" collapsed="false">
      <c r="A39" s="7" t="n">
        <v>38</v>
      </c>
      <c r="B39" s="7" t="s">
        <v>66</v>
      </c>
      <c r="C39" s="7" t="s">
        <v>119</v>
      </c>
      <c r="D39" s="7" t="n">
        <v>30</v>
      </c>
      <c r="E39" s="7" t="s">
        <v>47</v>
      </c>
      <c r="F39" s="7" t="n">
        <v>2</v>
      </c>
      <c r="G39" s="7" t="n">
        <v>2</v>
      </c>
      <c r="H39" s="7" t="n">
        <v>0</v>
      </c>
      <c r="I39" s="7" t="n">
        <v>0</v>
      </c>
      <c r="J39" s="7" t="n">
        <v>4</v>
      </c>
      <c r="K39" s="7" t="n">
        <v>10</v>
      </c>
      <c r="L39" s="7" t="s">
        <v>41</v>
      </c>
      <c r="M39" s="7" t="s">
        <v>41</v>
      </c>
      <c r="N39" s="7" t="s">
        <v>42</v>
      </c>
      <c r="O39" s="7" t="s">
        <v>42</v>
      </c>
      <c r="P39" s="7" t="s">
        <v>42</v>
      </c>
      <c r="Q39" s="7" t="s">
        <v>42</v>
      </c>
      <c r="R39" s="7" t="s">
        <v>42</v>
      </c>
      <c r="S39" s="7" t="n">
        <v>0</v>
      </c>
      <c r="T39" s="7" t="n">
        <v>0</v>
      </c>
      <c r="U39" s="7" t="n">
        <v>5</v>
      </c>
      <c r="V39" s="7" t="n">
        <v>5</v>
      </c>
      <c r="W39" s="7" t="n">
        <v>5</v>
      </c>
      <c r="X39" s="7" t="n">
        <v>5</v>
      </c>
      <c r="Y39" s="7" t="n">
        <v>5</v>
      </c>
      <c r="Z39" s="7" t="s">
        <v>43</v>
      </c>
      <c r="AA39" s="26" t="n">
        <v>324.5</v>
      </c>
      <c r="AB39" s="7" t="s">
        <v>44</v>
      </c>
    </row>
    <row r="40" customFormat="false" ht="15.75" hidden="false" customHeight="true" outlineLevel="0" collapsed="false">
      <c r="A40" s="7" t="n">
        <v>39</v>
      </c>
      <c r="B40" s="7" t="s">
        <v>96</v>
      </c>
      <c r="C40" s="7" t="s">
        <v>120</v>
      </c>
      <c r="D40" s="7" t="n">
        <v>28</v>
      </c>
      <c r="E40" s="7" t="s">
        <v>47</v>
      </c>
      <c r="F40" s="7" t="n">
        <v>1</v>
      </c>
      <c r="G40" s="7" t="n">
        <v>0</v>
      </c>
      <c r="H40" s="7" t="n">
        <v>1</v>
      </c>
      <c r="I40" s="7" t="n">
        <v>0</v>
      </c>
      <c r="J40" s="7" t="n">
        <v>2</v>
      </c>
      <c r="K40" s="7" t="n">
        <v>10</v>
      </c>
      <c r="L40" s="7" t="s">
        <v>41</v>
      </c>
      <c r="M40" s="7" t="s">
        <v>42</v>
      </c>
      <c r="N40" s="7" t="s">
        <v>41</v>
      </c>
      <c r="O40" s="7" t="s">
        <v>41</v>
      </c>
      <c r="P40" s="7" t="s">
        <v>41</v>
      </c>
      <c r="Q40" s="7" t="s">
        <v>42</v>
      </c>
      <c r="R40" s="7" t="s">
        <v>42</v>
      </c>
      <c r="S40" s="7" t="n">
        <v>0</v>
      </c>
      <c r="T40" s="7" t="n">
        <v>5</v>
      </c>
      <c r="U40" s="7" t="n">
        <v>0</v>
      </c>
      <c r="V40" s="7" t="n">
        <v>0</v>
      </c>
      <c r="W40" s="7" t="n">
        <v>0</v>
      </c>
      <c r="X40" s="7" t="n">
        <v>5</v>
      </c>
      <c r="Y40" s="7" t="n">
        <v>5</v>
      </c>
      <c r="Z40" s="7" t="s">
        <v>48</v>
      </c>
      <c r="AA40" s="26" t="n">
        <v>1539</v>
      </c>
      <c r="AB40" s="7" t="s">
        <v>57</v>
      </c>
    </row>
    <row r="41" customFormat="false" ht="15.75" hidden="false" customHeight="true" outlineLevel="0" collapsed="false">
      <c r="A41" s="7" t="n">
        <v>40</v>
      </c>
      <c r="B41" s="7" t="s">
        <v>121</v>
      </c>
      <c r="C41" s="7" t="s">
        <v>122</v>
      </c>
      <c r="D41" s="7" t="n">
        <v>37</v>
      </c>
      <c r="E41" s="7" t="s">
        <v>40</v>
      </c>
      <c r="F41" s="7" t="n">
        <v>2</v>
      </c>
      <c r="G41" s="7" t="n">
        <v>0</v>
      </c>
      <c r="H41" s="7" t="n">
        <v>2</v>
      </c>
      <c r="I41" s="7" t="n">
        <v>0</v>
      </c>
      <c r="J41" s="7" t="n">
        <v>3</v>
      </c>
      <c r="K41" s="7" t="n">
        <v>5</v>
      </c>
      <c r="L41" s="7" t="s">
        <v>41</v>
      </c>
      <c r="M41" s="7" t="s">
        <v>42</v>
      </c>
      <c r="N41" s="7" t="s">
        <v>41</v>
      </c>
      <c r="O41" s="7" t="s">
        <v>42</v>
      </c>
      <c r="P41" s="7" t="s">
        <v>41</v>
      </c>
      <c r="Q41" s="7" t="s">
        <v>42</v>
      </c>
      <c r="R41" s="7" t="s">
        <v>41</v>
      </c>
      <c r="S41" s="7" t="n">
        <v>0</v>
      </c>
      <c r="T41" s="7" t="n">
        <v>5</v>
      </c>
      <c r="U41" s="7" t="n">
        <v>0</v>
      </c>
      <c r="V41" s="7" t="n">
        <v>10</v>
      </c>
      <c r="W41" s="7" t="n">
        <v>0</v>
      </c>
      <c r="X41" s="7" t="n">
        <v>10</v>
      </c>
      <c r="Y41" s="7" t="n">
        <v>0</v>
      </c>
      <c r="Z41" s="7" t="s">
        <v>43</v>
      </c>
      <c r="AA41" s="26" t="n">
        <v>105</v>
      </c>
      <c r="AB41" s="7" t="s">
        <v>49</v>
      </c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2019-10-14T14:58:16Z</dcterms:created>
  <dc:creator>Dom</dc:creator>
  <dc:description/>
  <dc:language>pl-PL</dc:language>
  <cp:lastModifiedBy/>
  <dcterms:modified xsi:type="dcterms:W3CDTF">2020-01-15T20:49:57Z</dcterms:modified>
  <cp:revision>4</cp:revision>
  <dc:subject/>
  <dc:title/>
</cp:coreProperties>
</file>