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pivotTables/pivotTable5.xml" ContentType="application/vnd.openxmlformats-officedocument.spreadsheetml.pivotTable+xml"/>
  <Override PartName="/xl/drawings/drawing7.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4.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C:\Users\Aniket\Downloads\"/>
    </mc:Choice>
  </mc:AlternateContent>
  <xr:revisionPtr revIDLastSave="0" documentId="8_{2B5F0B3F-99EF-4445-BD88-C0514CD34D7B}" xr6:coauthVersionLast="47" xr6:coauthVersionMax="47" xr10:uidLastSave="{00000000-0000-0000-0000-000000000000}"/>
  <bookViews>
    <workbookView xWindow="0" yWindow="1236" windowWidth="23040" windowHeight="11724" firstSheet="7" activeTab="9" xr2:uid="{8BAD9535-DF38-420F-B53A-BC985A718301}"/>
  </bookViews>
  <sheets>
    <sheet name="Data" sheetId="1" r:id="rId1"/>
    <sheet name="Kpi" sheetId="2" r:id="rId2"/>
    <sheet name="Rating" sheetId="3" r:id="rId3"/>
    <sheet name="Education wise Attrition" sheetId="4" r:id="rId4"/>
    <sheet name="Employees by gender " sheetId="5" r:id="rId5"/>
    <sheet name="Attrition By job role" sheetId="6" r:id="rId6"/>
    <sheet name="Depertment_wise attrition" sheetId="7" r:id="rId7"/>
    <sheet name="attrition Age Group" sheetId="8" r:id="rId8"/>
    <sheet name="Attrition by marital status" sheetId="9" r:id="rId9"/>
    <sheet name="Dashboard" sheetId="12" r:id="rId10"/>
  </sheets>
  <definedNames>
    <definedName name="_xlnm._FilterDatabase" localSheetId="5" hidden="1">'Attrition By job role'!$D$2:$E$2</definedName>
    <definedName name="_xlchart.v1.0" hidden="1">'Attrition By job role'!$D$3:$D$11</definedName>
    <definedName name="_xlchart.v1.1" hidden="1">'Attrition By job role'!$E$2</definedName>
    <definedName name="_xlchart.v1.2" hidden="1">'Attrition By job role'!$E$3:$E$11</definedName>
    <definedName name="_xlchart.v1.5" hidden="1">'Attrition By job role'!$D$3:$D$11</definedName>
    <definedName name="_xlchart.v1.6" hidden="1">'Attrition By job role'!$E$2</definedName>
    <definedName name="_xlchart.v1.7" hidden="1">'Attrition By job role'!$E$3:$E$11</definedName>
    <definedName name="_xlchart.v2.3" hidden="1">'Attrition by marital status'!$D$4:$D$6</definedName>
    <definedName name="_xlchart.v2.4" hidden="1">'Attrition by marital status'!$E$4:$E$6</definedName>
    <definedName name="_xlchart.v2.8" hidden="1">'Attrition by marital status'!$D$4:$D$6</definedName>
    <definedName name="_xlchart.v2.9" hidden="1">'Attrition by marital status'!$E$4:$E$6</definedName>
    <definedName name="Slicer_Department">#N/A</definedName>
    <definedName name="Slicer_Education">#N/A</definedName>
    <definedName name="Slicer_Education_Field1">#N/A</definedName>
    <definedName name="Slicer_Gender2">#N/A</definedName>
  </definedNames>
  <calcPr calcId="191029"/>
  <pivotCaches>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9" l="1"/>
  <c r="D5" i="9"/>
  <c r="D4" i="9"/>
  <c r="D7" i="8"/>
  <c r="D6" i="8"/>
  <c r="D5" i="8"/>
  <c r="D4" i="8"/>
  <c r="D3" i="8"/>
  <c r="F5" i="7"/>
  <c r="F4" i="7"/>
  <c r="F3" i="7"/>
  <c r="G3" i="7"/>
  <c r="E5" i="9"/>
  <c r="E4" i="9"/>
  <c r="E8" i="2"/>
  <c r="C8" i="2"/>
  <c r="E6" i="8"/>
  <c r="A8" i="2"/>
  <c r="E3" i="8"/>
  <c r="E4" i="8"/>
  <c r="D8" i="2"/>
  <c r="E7" i="8"/>
  <c r="B8" i="5"/>
  <c r="B9" i="5"/>
  <c r="G5" i="7"/>
  <c r="B7" i="3"/>
  <c r="G4" i="7"/>
  <c r="B8" i="3"/>
  <c r="B8" i="2"/>
  <c r="E5" i="8"/>
  <c r="E6" i="9"/>
  <c r="C7" i="3" l="1"/>
  <c r="C8" i="3"/>
  <c r="F7" i="8"/>
  <c r="F4" i="8"/>
  <c r="F3" i="8"/>
  <c r="F6" i="8"/>
  <c r="H4" i="7"/>
  <c r="H5" i="7"/>
  <c r="F5" i="8"/>
  <c r="H3" i="7"/>
  <c r="C8" i="5"/>
  <c r="C9" i="5"/>
</calcChain>
</file>

<file path=xl/sharedStrings.xml><?xml version="1.0" encoding="utf-8"?>
<sst xmlns="http://schemas.openxmlformats.org/spreadsheetml/2006/main" count="19225" uniqueCount="1571">
  <si>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</si>
  <si>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</si>
  <si>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</si>
  <si>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</si>
  <si>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</si>
  <si>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</si>
  <si>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</si>
  <si>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</si>
  <si>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</si>
  <si>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</si>
  <si>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</si>
  <si>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</si>
  <si>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</si>
  <si>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</si>
  <si>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</si>
  <si>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</si>
  <si>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</si>
  <si>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</si>
  <si>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</si>
  <si>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</si>
  <si>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</si>
  <si>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</si>
  <si>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</si>
  <si>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</si>
  <si>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</si>
  <si>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</si>
  <si>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</si>
  <si>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</si>
  <si>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</si>
  <si>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</si>
  <si>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</si>
  <si>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</si>
  <si>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</si>
  <si>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</si>
  <si>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</si>
  <si>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</si>
  <si>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</si>
  <si>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</si>
  <si>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</si>
  <si>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</si>
  <si>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</si>
  <si>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</si>
  <si>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</si>
  <si>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</si>
  <si>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</si>
  <si>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</si>
  <si>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</si>
  <si>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</si>
  <si>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</si>
  <si>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</si>
  <si>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</si>
  <si>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</si>
  <si>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</si>
  <si>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</si>
  <si>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</si>
  <si>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</si>
  <si>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</si>
  <si>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</si>
  <si>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</si>
  <si>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</si>
  <si>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</si>
  <si>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</si>
  <si>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</si>
  <si>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</si>
  <si>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</si>
  <si>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</si>
  <si>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</si>
  <si>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</si>
  <si>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</si>
  <si>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</si>
  <si>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</si>
  <si>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</si>
  <si>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</si>
  <si>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</si>
  <si>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</si>
  <si>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</si>
  <si>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</si>
  <si>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</si>
  <si>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</si>
  <si>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</si>
  <si>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</si>
  <si>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</si>
  <si>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</si>
  <si>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</si>
  <si>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</si>
  <si>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</si>
  <si>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</si>
  <si>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</si>
  <si>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</si>
  <si>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</si>
  <si>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</si>
  <si>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</si>
  <si>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</si>
  <si>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</si>
  <si>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</si>
  <si>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</si>
  <si>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</si>
  <si>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</si>
  <si>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</si>
  <si>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</si>
  <si>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</si>
  <si>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</si>
  <si>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</si>
  <si>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</si>
  <si>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</si>
  <si>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</si>
  <si>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</si>
  <si>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</si>
  <si>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</si>
  <si>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</si>
  <si>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</si>
  <si>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</si>
  <si>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</si>
  <si>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</si>
  <si>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</si>
  <si>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</si>
  <si>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</si>
  <si>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</si>
  <si>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</si>
  <si>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</si>
  <si>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</si>
  <si>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</si>
  <si>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</si>
  <si>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</si>
  <si>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</si>
  <si>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</si>
  <si>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</si>
  <si>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</si>
  <si>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</si>
  <si>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</si>
  <si>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</si>
  <si>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</si>
  <si>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</si>
  <si>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</si>
  <si>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</si>
  <si>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</si>
  <si>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</si>
  <si>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</si>
  <si>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</si>
  <si>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</si>
  <si>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</si>
  <si>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</si>
  <si>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</si>
  <si>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</si>
  <si>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</si>
  <si>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</si>
  <si>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</si>
  <si>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</si>
  <si>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</si>
  <si>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</si>
  <si>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</si>
  <si>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</si>
  <si>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</si>
  <si>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</si>
  <si>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</si>
  <si>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</si>
  <si>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</si>
  <si>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</si>
  <si>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</si>
  <si>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</si>
  <si>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</si>
  <si>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</si>
  <si>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</si>
  <si>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</si>
  <si>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</si>
  <si>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</si>
  <si>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</si>
  <si>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</si>
  <si>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</si>
  <si>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</si>
  <si>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</si>
  <si>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</si>
  <si>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</si>
  <si>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</si>
  <si>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</si>
  <si>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</si>
  <si>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</si>
  <si>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</si>
  <si>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</si>
  <si>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</si>
  <si>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</si>
  <si>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</si>
  <si>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</si>
  <si>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</si>
  <si>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</si>
  <si>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</si>
  <si>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</si>
  <si>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</si>
  <si>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</si>
  <si>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</si>
  <si>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</si>
  <si>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</si>
  <si>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</si>
  <si>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</si>
  <si>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</si>
  <si>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</si>
  <si>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</si>
  <si>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</si>
  <si>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</si>
  <si>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</si>
  <si>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</si>
  <si>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</si>
  <si>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</si>
  <si>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</si>
  <si>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</si>
  <si>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</si>
  <si>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</si>
  <si>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</si>
  <si>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</si>
  <si>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</si>
  <si>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</si>
  <si>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</si>
  <si>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</si>
  <si>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</si>
  <si>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</si>
  <si>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</si>
  <si>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</si>
  <si>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</si>
  <si>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</si>
  <si>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</si>
  <si>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</si>
  <si>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</si>
  <si>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</si>
  <si>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</si>
  <si>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</si>
  <si>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</si>
  <si>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</si>
  <si>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</si>
  <si>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</si>
  <si>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</si>
  <si>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</si>
  <si>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</si>
  <si>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</si>
  <si>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</si>
  <si>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</si>
  <si>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</si>
  <si>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</si>
  <si>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</si>
  <si>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</si>
  <si>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</si>
  <si>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</si>
  <si>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</si>
  <si>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</si>
  <si>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</si>
  <si>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</si>
  <si>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</si>
  <si>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</si>
  <si>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</si>
  <si>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</si>
  <si>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</si>
  <si>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</si>
  <si>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</si>
  <si>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</si>
  <si>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</si>
  <si>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</si>
  <si>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</si>
  <si>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</si>
  <si>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</si>
  <si>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</si>
  <si>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</si>
  <si>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</si>
  <si>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</si>
  <si>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</si>
  <si>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</si>
  <si>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</si>
  <si>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</si>
  <si>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</si>
  <si>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</si>
  <si>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</si>
  <si>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</si>
  <si>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</si>
  <si>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</si>
  <si>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</si>
  <si>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</si>
  <si>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</si>
  <si>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</si>
  <si>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</si>
  <si>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</si>
  <si>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</si>
  <si>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</si>
  <si>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</si>
  <si>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</si>
  <si>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</si>
  <si>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</si>
  <si>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</si>
  <si>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</si>
  <si>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</si>
  <si>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</si>
  <si>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</si>
  <si>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</si>
  <si>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</si>
  <si>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</si>
  <si>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</si>
  <si>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</si>
  <si>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</si>
  <si>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</si>
  <si>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</si>
  <si>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</si>
  <si>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</si>
  <si>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</si>
  <si>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</si>
  <si>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</si>
  <si>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</si>
  <si>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</si>
  <si>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</si>
  <si>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</si>
  <si>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</si>
  <si>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</si>
  <si>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</si>
  <si>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</si>
  <si>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</si>
  <si>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</si>
  <si>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</si>
  <si>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</si>
  <si>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</si>
  <si>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</si>
  <si>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</si>
  <si>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</si>
  <si>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</si>
  <si>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</si>
  <si>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</si>
  <si>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</si>
  <si>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</si>
  <si>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</si>
  <si>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</si>
  <si>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</si>
  <si>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</si>
  <si>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</si>
  <si>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</si>
  <si>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</si>
  <si>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</si>
  <si>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</si>
  <si>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</si>
  <si>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</si>
  <si>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</si>
  <si>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</si>
  <si>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</si>
  <si>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</si>
  <si>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</si>
  <si>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</si>
  <si>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</si>
  <si>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</si>
  <si>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</si>
  <si>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</si>
  <si>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</si>
  <si>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</si>
  <si>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</si>
  <si>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</si>
  <si>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</si>
  <si>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</si>
  <si>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</si>
  <si>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</si>
  <si>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</si>
  <si>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</si>
  <si>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</si>
  <si>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</si>
  <si>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</si>
  <si>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</si>
  <si>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</si>
  <si>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</si>
  <si>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</si>
  <si>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</si>
  <si>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</si>
  <si>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</si>
  <si>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</si>
  <si>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</si>
  <si>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</si>
  <si>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</si>
  <si>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</si>
  <si>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</si>
  <si>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</si>
  <si>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</si>
  <si>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</si>
  <si>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</si>
  <si>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</si>
  <si>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</si>
  <si>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</si>
  <si>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</si>
  <si>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</si>
  <si>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</si>
  <si>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</si>
  <si>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</si>
  <si>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</si>
  <si>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</si>
  <si>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</si>
  <si>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</si>
  <si>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</si>
  <si>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</si>
  <si>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</si>
  <si>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</si>
  <si>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</si>
  <si>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</si>
  <si>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</si>
  <si>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</si>
  <si>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</si>
  <si>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</si>
  <si>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</si>
  <si>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</si>
  <si>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</si>
  <si>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</si>
  <si>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</si>
  <si>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</si>
  <si>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</si>
  <si>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</si>
  <si>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</si>
  <si>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</si>
  <si>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</si>
  <si>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</si>
  <si>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</si>
  <si>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</si>
  <si>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</si>
  <si>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</si>
  <si>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</si>
  <si>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</si>
  <si>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</si>
  <si>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</si>
  <si>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</si>
  <si>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</si>
  <si>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</si>
  <si>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</si>
  <si>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</si>
  <si>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</si>
  <si>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</si>
  <si>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</si>
  <si>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</si>
  <si>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</si>
  <si>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</si>
  <si>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</si>
  <si>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</si>
  <si>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</si>
  <si>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</si>
  <si>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</si>
  <si>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</si>
  <si>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</si>
  <si>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</si>
  <si>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</si>
  <si>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</si>
  <si>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</si>
  <si>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</si>
  <si>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</si>
  <si>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</si>
  <si>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</si>
  <si>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</si>
  <si>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</si>
  <si>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</si>
  <si>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</si>
  <si>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</si>
  <si>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</si>
  <si>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</si>
  <si>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</si>
  <si>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</si>
  <si>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</si>
  <si>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</si>
  <si>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</si>
  <si>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</si>
  <si>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</si>
  <si>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</si>
  <si>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</si>
  <si>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</si>
  <si>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</si>
  <si>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</si>
  <si>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</si>
  <si>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</si>
  <si>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</si>
  <si>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</si>
  <si>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</si>
  <si>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</si>
  <si>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</si>
  <si>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</si>
  <si>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</si>
  <si>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</si>
  <si>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</si>
  <si>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</si>
  <si>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</si>
  <si>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</si>
  <si>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</si>
  <si>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</si>
  <si>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</si>
  <si>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</si>
  <si>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</si>
  <si>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</si>
  <si>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</si>
  <si>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</si>
  <si>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</si>
  <si>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</si>
  <si>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</si>
  <si>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</si>
  <si>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</si>
  <si>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</si>
  <si>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</si>
  <si>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</si>
  <si>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</si>
  <si>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</si>
  <si>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</si>
  <si>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</si>
  <si>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</si>
  <si>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</si>
  <si>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</si>
  <si>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</si>
  <si>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</si>
  <si>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</si>
  <si>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</si>
  <si>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</si>
  <si>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</si>
  <si>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</si>
  <si>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</si>
  <si>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</si>
  <si>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</si>
  <si>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</si>
  <si>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</si>
  <si>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</si>
  <si>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</si>
  <si>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</si>
  <si>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</si>
  <si>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</si>
  <si>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</si>
  <si>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</si>
  <si>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</si>
  <si>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</si>
  <si>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</si>
  <si>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</si>
  <si>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</si>
  <si>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</si>
  <si>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</si>
  <si>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</si>
  <si>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</si>
  <si>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</si>
  <si>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</si>
  <si>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</si>
  <si>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</si>
  <si>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</si>
  <si>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</si>
  <si>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</si>
  <si>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</si>
  <si>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</si>
  <si>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</si>
  <si>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</si>
  <si>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</si>
  <si>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</si>
  <si>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</si>
  <si>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</si>
  <si>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</si>
  <si>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</si>
  <si>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</si>
  <si>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</si>
  <si>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</si>
  <si>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</si>
  <si>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</si>
  <si>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</si>
  <si>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</si>
  <si>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</si>
  <si>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</si>
  <si>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</si>
  <si>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</si>
  <si>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</si>
  <si>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</si>
  <si>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</si>
  <si>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</si>
  <si>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</si>
  <si>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</si>
  <si>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</si>
  <si>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</si>
  <si>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</si>
  <si>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</si>
  <si>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</si>
  <si>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</si>
  <si>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</si>
  <si>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</si>
  <si>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</si>
  <si>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</si>
  <si>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</si>
  <si>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</si>
  <si>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</si>
  <si>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</si>
  <si>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</si>
  <si>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</si>
  <si>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</si>
  <si>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</si>
  <si>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</si>
  <si>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</si>
  <si>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</si>
  <si>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</si>
  <si>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</si>
  <si>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</si>
  <si>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</si>
  <si>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</si>
  <si>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</si>
  <si>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</si>
  <si>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</si>
  <si>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</si>
  <si>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</si>
  <si>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</si>
  <si>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</si>
  <si>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</si>
  <si>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</si>
  <si>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</si>
  <si>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</si>
  <si>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</si>
  <si>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</si>
  <si>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</si>
  <si>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</si>
  <si>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</si>
  <si>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</si>
  <si>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</si>
  <si>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</si>
  <si>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</si>
  <si>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</si>
  <si>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</si>
  <si>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</si>
  <si>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</si>
  <si>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</si>
  <si>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</si>
  <si>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</si>
  <si>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</si>
  <si>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</si>
  <si>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</si>
  <si>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</si>
  <si>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</si>
  <si>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</si>
  <si>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</si>
  <si>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</si>
  <si>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</si>
  <si>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</si>
  <si>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</si>
  <si>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</si>
  <si>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</si>
  <si>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</si>
  <si>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</si>
  <si>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</si>
  <si>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</si>
  <si>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</si>
  <si>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</si>
  <si>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</si>
  <si>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</si>
  <si>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</si>
  <si>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</si>
  <si>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</si>
  <si>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</si>
  <si>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</si>
  <si>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</si>
  <si>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</si>
  <si>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</si>
  <si>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</si>
  <si>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</si>
  <si>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</si>
  <si>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</si>
  <si>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</si>
  <si>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</si>
  <si>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</si>
  <si>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</si>
  <si>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</si>
  <si>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</si>
  <si>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</si>
  <si>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</si>
  <si>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</si>
  <si>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</si>
  <si>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</si>
  <si>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</si>
  <si>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</si>
  <si>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</si>
  <si>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</si>
  <si>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</si>
  <si>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</si>
  <si>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</si>
  <si>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</si>
  <si>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</si>
  <si>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</si>
  <si>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</si>
  <si>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</si>
  <si>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</si>
  <si>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</si>
  <si>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</si>
  <si>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</si>
  <si>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</si>
  <si>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</si>
  <si>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</si>
  <si>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</si>
  <si>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</si>
  <si>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</si>
  <si>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</si>
  <si>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</si>
  <si>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</si>
  <si>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</si>
  <si>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</si>
  <si>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</si>
  <si>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</si>
  <si>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</si>
  <si>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</si>
  <si>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</si>
  <si>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</si>
  <si>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</si>
  <si>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</si>
  <si>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</si>
  <si>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</si>
  <si>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</si>
  <si>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</si>
  <si>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</si>
  <si>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</si>
  <si>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</si>
  <si>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</si>
  <si>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</si>
  <si>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</si>
  <si>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</si>
  <si>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</si>
  <si>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</si>
  <si>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</si>
  <si>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</si>
  <si>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</si>
  <si>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</si>
  <si>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</si>
  <si>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</si>
  <si>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</si>
  <si>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</si>
  <si>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</si>
  <si>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</si>
  <si>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</si>
  <si>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</si>
  <si>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</si>
  <si>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</si>
  <si>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</si>
  <si>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</si>
  <si>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</si>
  <si>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</si>
  <si>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</si>
  <si>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</si>
  <si>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</si>
  <si>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</si>
  <si>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</si>
  <si>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</si>
  <si>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</si>
  <si>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</si>
  <si>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</si>
  <si>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</si>
  <si>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</si>
  <si>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</si>
  <si>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</si>
  <si>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</si>
  <si>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</si>
  <si>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</si>
  <si>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</si>
  <si>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</si>
  <si>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</si>
  <si>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</si>
  <si>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</si>
  <si>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</si>
  <si>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</si>
  <si>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</si>
  <si>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</si>
  <si>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</si>
  <si>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</si>
  <si>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</si>
  <si>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</si>
  <si>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</si>
  <si>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</si>
  <si>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</si>
  <si>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</si>
  <si>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</si>
  <si>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</si>
  <si>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</si>
  <si>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</si>
  <si>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</si>
  <si>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</si>
  <si>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</si>
  <si>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</si>
  <si>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</si>
  <si>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</si>
  <si>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</si>
  <si>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</si>
  <si>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</si>
  <si>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</si>
  <si>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</si>
  <si>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</si>
  <si>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</si>
  <si>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</si>
  <si>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</si>
  <si>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</si>
  <si>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</si>
  <si>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</si>
  <si>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</si>
  <si>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</si>
  <si>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</si>
  <si>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</si>
  <si>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</si>
  <si>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</si>
  <si>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</si>
  <si>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</si>
  <si>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</si>
  <si>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</si>
  <si>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</si>
  <si>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</si>
  <si>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</si>
  <si>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</si>
  <si>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</si>
  <si>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</si>
  <si>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</si>
  <si>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</si>
  <si>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</si>
  <si>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</si>
  <si>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</si>
  <si>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</si>
  <si>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</si>
  <si>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</si>
  <si>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</si>
  <si>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</si>
  <si>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</si>
  <si>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</si>
  <si>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</si>
  <si>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</si>
  <si>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</si>
  <si>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</si>
  <si>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</si>
  <si>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</si>
  <si>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</si>
  <si>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</si>
  <si>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</si>
  <si>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</si>
  <si>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</si>
  <si>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</si>
  <si>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</si>
  <si>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</si>
  <si>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</si>
  <si>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</si>
  <si>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</si>
  <si>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</si>
  <si>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</si>
  <si>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</si>
  <si>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</si>
  <si>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</si>
  <si>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</si>
  <si>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</si>
  <si>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</si>
  <si>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</si>
  <si>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</si>
  <si>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</si>
  <si>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</si>
  <si>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</si>
  <si>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</si>
  <si>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</si>
  <si>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</si>
  <si>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</si>
  <si>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</si>
  <si>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</si>
  <si>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</si>
  <si>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</si>
  <si>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</si>
  <si>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</si>
  <si>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</si>
  <si>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</si>
  <si>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</si>
  <si>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</si>
  <si>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</si>
  <si>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</si>
  <si>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</si>
  <si>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</si>
  <si>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</si>
  <si>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</si>
  <si>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</si>
  <si>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</si>
  <si>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</si>
  <si>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</si>
  <si>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</si>
  <si>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</si>
  <si>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</si>
  <si>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</si>
  <si>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</si>
  <si>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</si>
  <si>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</si>
  <si>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</si>
  <si>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</si>
  <si>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</si>
  <si>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</si>
  <si>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</si>
  <si>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</si>
  <si>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</si>
  <si>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</si>
  <si>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</si>
  <si>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</si>
  <si>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</si>
  <si>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</si>
  <si>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</si>
  <si>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</si>
  <si>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</si>
  <si>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</si>
  <si>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</si>
  <si>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</si>
  <si>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</si>
  <si>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</si>
  <si>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</si>
  <si>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</si>
  <si>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</si>
  <si>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</si>
  <si>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</si>
  <si>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</si>
  <si>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</si>
  <si>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</si>
  <si>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</si>
  <si>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</si>
  <si>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</si>
  <si>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</si>
  <si>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</si>
  <si>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</si>
  <si>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</si>
  <si>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</si>
  <si>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</si>
  <si>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</si>
  <si>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</si>
  <si>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</si>
  <si>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</si>
  <si>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</si>
  <si>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</si>
  <si>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</si>
  <si>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</si>
  <si>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</si>
  <si>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</si>
  <si>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</si>
  <si>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</si>
  <si>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</si>
  <si>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</si>
  <si>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</si>
  <si>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</si>
  <si>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</si>
  <si>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</si>
  <si>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</si>
  <si>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</si>
  <si>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</si>
  <si>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</si>
  <si>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</si>
  <si>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</si>
  <si>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</si>
  <si>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</si>
  <si>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</si>
  <si>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</si>
  <si>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</si>
  <si>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</si>
  <si>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</si>
  <si>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</si>
  <si>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</si>
  <si>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</si>
  <si>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</si>
  <si>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</si>
  <si>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</si>
  <si>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</si>
  <si>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</si>
  <si>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</si>
  <si>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</si>
  <si>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</si>
  <si>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</si>
  <si>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</si>
  <si>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</si>
  <si>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</si>
  <si>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</si>
  <si>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</si>
  <si>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</si>
  <si>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</si>
  <si>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</si>
  <si>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</si>
  <si>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</si>
  <si>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</si>
  <si>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</si>
  <si>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</si>
  <si>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</si>
  <si>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</si>
  <si>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</si>
  <si>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</si>
  <si>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</si>
  <si>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</si>
  <si>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</si>
  <si>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</si>
  <si>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</si>
  <si>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</si>
  <si>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</si>
  <si>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</si>
  <si>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</si>
  <si>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</si>
  <si>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</si>
  <si>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</si>
  <si>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</si>
  <si>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</si>
  <si>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</si>
  <si>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</si>
  <si>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</si>
  <si>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</si>
  <si>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</si>
  <si>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</si>
  <si>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</si>
  <si>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</si>
  <si>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</si>
  <si>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</si>
  <si>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</si>
  <si>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</si>
  <si>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</si>
  <si>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</si>
  <si>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</si>
  <si>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</si>
  <si>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</si>
  <si>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</si>
  <si>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</si>
  <si>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</si>
  <si>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</si>
  <si>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</si>
  <si>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</si>
  <si>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</si>
  <si>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</si>
  <si>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</si>
  <si>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</si>
  <si>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</si>
  <si>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</si>
  <si>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</si>
  <si>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</si>
  <si>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</si>
  <si>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</si>
  <si>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</si>
  <si>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</si>
  <si>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</si>
  <si>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</si>
  <si>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</si>
  <si>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</si>
  <si>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</si>
  <si>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</si>
  <si>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</si>
  <si>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</si>
  <si>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</si>
  <si>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</si>
  <si>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</si>
  <si>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</si>
  <si>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</si>
  <si>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</si>
  <si>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</si>
  <si>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</si>
  <si>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</si>
  <si>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</si>
  <si>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</si>
  <si>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</si>
  <si>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</si>
  <si>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</si>
  <si>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</si>
  <si>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</si>
  <si>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</si>
  <si>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</si>
  <si>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</si>
  <si>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</si>
  <si>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</si>
  <si>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</si>
  <si>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</si>
  <si>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</si>
  <si>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</si>
  <si>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</si>
  <si>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</si>
  <si>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</si>
  <si>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</si>
  <si>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</si>
  <si>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</si>
  <si>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</si>
  <si>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</si>
  <si>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</si>
  <si>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</si>
  <si>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</si>
  <si>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</si>
  <si>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</si>
  <si>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</si>
  <si>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</si>
  <si>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</si>
  <si>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</si>
  <si>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</si>
  <si>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</si>
  <si>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</si>
  <si>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</si>
  <si>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</si>
  <si>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</si>
  <si>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</si>
  <si>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</si>
  <si>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</si>
  <si>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</si>
  <si>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</si>
  <si>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</si>
  <si>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</si>
  <si>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</si>
  <si>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</si>
  <si>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</si>
  <si>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</si>
  <si>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</si>
  <si>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</si>
  <si>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</si>
  <si>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</si>
  <si>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</si>
  <si>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</si>
  <si>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</si>
  <si>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</si>
  <si>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</si>
  <si>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</si>
  <si>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</si>
  <si>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</si>
  <si>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</si>
  <si>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</si>
  <si>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</si>
  <si>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</si>
  <si>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</si>
  <si>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</si>
  <si>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</si>
  <si>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</si>
  <si>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</si>
  <si>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</si>
  <si>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</si>
  <si>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</si>
  <si>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</si>
  <si>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</si>
  <si>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</si>
  <si>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</si>
  <si>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</si>
  <si>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</si>
  <si>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</si>
  <si>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</si>
  <si>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</si>
  <si>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</si>
  <si>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</si>
  <si>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</si>
  <si>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</si>
  <si>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</si>
  <si>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</si>
  <si>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</si>
  <si>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</si>
  <si>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</si>
  <si>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</si>
  <si>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</si>
  <si>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</si>
  <si>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</si>
  <si>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</si>
  <si>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</si>
  <si>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</si>
  <si>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</si>
  <si>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</si>
  <si>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</si>
  <si>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</si>
  <si>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</si>
  <si>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</si>
  <si>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</si>
  <si>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</si>
  <si>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</si>
  <si>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</si>
  <si>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</si>
  <si>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</si>
  <si>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</si>
  <si>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</si>
  <si>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</si>
  <si>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</si>
  <si>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</si>
  <si>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</si>
  <si>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</si>
  <si>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</si>
  <si>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</si>
  <si>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</si>
  <si>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</si>
  <si>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</si>
  <si>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</si>
  <si>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</si>
  <si>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</si>
  <si>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</si>
  <si>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</si>
  <si>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</si>
  <si>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</si>
  <si>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</si>
  <si>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</si>
  <si>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</si>
  <si>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</si>
  <si>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</si>
  <si>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</si>
  <si>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</si>
  <si>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</si>
  <si>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</si>
  <si>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</si>
  <si>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</si>
  <si>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</si>
  <si>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</si>
  <si>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</si>
  <si>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</si>
  <si>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</si>
  <si>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</si>
  <si>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</si>
  <si>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</si>
  <si>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</si>
  <si>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</si>
  <si>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</si>
  <si>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</si>
  <si>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</si>
  <si>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</si>
  <si>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</si>
  <si>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</si>
  <si>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</si>
  <si>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</si>
  <si>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</si>
  <si>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</si>
  <si>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</si>
  <si>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</si>
  <si>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</si>
  <si>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</si>
  <si>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</si>
  <si>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</si>
  <si>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</si>
  <si>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</si>
  <si>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</si>
  <si>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</si>
  <si>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</si>
  <si>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</si>
  <si>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</si>
  <si>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</si>
  <si>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</si>
  <si>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</si>
  <si>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</si>
  <si>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</si>
  <si>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</si>
  <si>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</si>
  <si>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</si>
  <si>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</si>
  <si>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</si>
  <si>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</si>
  <si>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</si>
  <si>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</si>
  <si>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</si>
  <si>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</si>
  <si>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</si>
  <si>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</si>
  <si>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</si>
  <si>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</si>
  <si>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</si>
  <si>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</si>
  <si>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</si>
  <si>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</si>
  <si>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</si>
  <si>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</si>
  <si>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</si>
  <si>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</si>
  <si>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</si>
  <si>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</si>
  <si>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</si>
  <si>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</si>
  <si>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</si>
  <si>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</si>
  <si>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</si>
  <si>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</si>
  <si>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</si>
  <si>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</si>
  <si>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</si>
  <si>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</si>
  <si>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</si>
  <si>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</si>
  <si>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</si>
  <si>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</si>
  <si>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</si>
  <si>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</si>
  <si>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</si>
  <si>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</si>
  <si>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</si>
  <si>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</si>
  <si>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</si>
  <si>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</si>
  <si>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</si>
  <si>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</si>
  <si>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</si>
  <si>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</si>
  <si>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</si>
  <si>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</si>
  <si>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</si>
  <si>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</si>
  <si>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</si>
  <si>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</si>
  <si>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</si>
  <si>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</si>
  <si>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</si>
  <si>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</si>
  <si>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</si>
  <si>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</si>
  <si>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</si>
  <si>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</si>
  <si>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</si>
  <si>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</si>
  <si>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</si>
  <si>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</si>
  <si>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</si>
  <si>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</si>
  <si>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</si>
  <si>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</si>
  <si>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</si>
  <si>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</si>
  <si>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</si>
  <si>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</si>
  <si>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</si>
  <si>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</si>
  <si>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</si>
  <si>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</si>
  <si>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</si>
  <si>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</si>
  <si>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</si>
  <si>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</si>
  <si>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</si>
  <si>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</si>
  <si>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</si>
  <si>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</si>
  <si>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</si>
  <si>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</si>
  <si>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</si>
  <si>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</si>
  <si>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</si>
  <si>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</si>
  <si>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</si>
  <si>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</si>
  <si>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</si>
  <si>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</si>
  <si>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</si>
  <si>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</si>
  <si>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</si>
  <si>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</si>
  <si>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</si>
  <si>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</si>
  <si>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</si>
  <si>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</si>
  <si>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</si>
  <si>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</si>
  <si>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</si>
  <si>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</si>
  <si>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</si>
  <si>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</si>
  <si>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</si>
  <si>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</si>
  <si>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</si>
  <si>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</si>
  <si>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</si>
  <si>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</si>
  <si>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</si>
  <si>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</si>
  <si>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</si>
  <si>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</si>
  <si>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</si>
  <si>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</si>
  <si>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</si>
  <si>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</si>
  <si>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</si>
  <si>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</si>
  <si>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</si>
  <si>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</si>
  <si>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</si>
  <si>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</si>
  <si>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</si>
  <si>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</si>
  <si>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</si>
  <si>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</si>
  <si>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</si>
  <si>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</si>
  <si>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</si>
  <si>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</si>
  <si>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</si>
  <si>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</si>
  <si>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</si>
  <si>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</si>
  <si>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</si>
  <si>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</si>
  <si>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</si>
  <si>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</si>
  <si>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</si>
  <si>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</si>
  <si>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</si>
  <si>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</si>
  <si>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</si>
  <si>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</si>
  <si>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</si>
  <si>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</si>
  <si>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</si>
  <si>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</si>
  <si>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</si>
  <si>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</si>
  <si>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</si>
  <si>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</si>
  <si>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</si>
  <si>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</si>
  <si>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</si>
  <si>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</si>
  <si>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</si>
  <si>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</si>
  <si>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</si>
  <si>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</si>
  <si>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</si>
  <si>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</si>
  <si>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</si>
  <si>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</si>
  <si>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</si>
  <si>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</si>
  <si>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</si>
  <si>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</si>
  <si>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</si>
  <si>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</si>
  <si>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</si>
  <si>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</si>
  <si>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</si>
  <si>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</si>
  <si>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</si>
  <si>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</si>
  <si>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</si>
  <si>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</si>
  <si>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</si>
  <si>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</si>
  <si>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</si>
  <si>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</si>
  <si>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</si>
  <si>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</si>
  <si>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</si>
  <si>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</si>
  <si>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</si>
  <si>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</si>
  <si>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</si>
  <si>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</si>
  <si>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</si>
  <si>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</si>
  <si>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</si>
  <si>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</si>
  <si>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</si>
  <si>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</si>
  <si>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</si>
  <si>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</si>
  <si>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</si>
  <si>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</si>
  <si>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</si>
  <si>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</si>
  <si>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</si>
  <si>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</si>
  <si>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</si>
  <si>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</si>
  <si>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</si>
  <si>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</si>
  <si>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</si>
  <si>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</si>
  <si>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</si>
  <si>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</si>
  <si>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</si>
  <si>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</si>
  <si>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</si>
  <si>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</si>
  <si>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</si>
  <si>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</si>
  <si>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</si>
  <si>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</si>
  <si>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</si>
  <si>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</si>
  <si>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</si>
  <si>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</si>
  <si>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</si>
  <si>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</si>
  <si>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</si>
  <si>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</si>
  <si>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</si>
  <si>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</si>
  <si>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</si>
  <si>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</si>
  <si>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</si>
  <si>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</si>
  <si>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</si>
  <si>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</si>
  <si>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</si>
  <si>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</si>
  <si>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</si>
  <si>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</si>
  <si>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</si>
  <si>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</si>
  <si>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</si>
  <si>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</si>
  <si>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</si>
  <si>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</si>
  <si>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</si>
  <si>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</si>
  <si>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</si>
  <si>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</si>
  <si>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</si>
  <si>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</si>
  <si>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</si>
  <si>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</si>
  <si>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</si>
  <si>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</si>
  <si>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</si>
  <si>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</si>
  <si>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</si>
  <si>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</si>
  <si>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</si>
  <si>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</si>
  <si>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</si>
  <si>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</si>
  <si>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</si>
  <si>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</si>
  <si>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</si>
  <si>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</si>
  <si>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</si>
  <si>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</si>
  <si>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</si>
  <si>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</si>
  <si>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</si>
  <si>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</si>
  <si>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</si>
  <si>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</si>
  <si>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</si>
  <si>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</si>
  <si>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</si>
  <si>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</si>
  <si>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</si>
  <si>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</si>
  <si>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</si>
  <si>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</si>
  <si>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</si>
  <si>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</si>
  <si>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</si>
  <si>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</si>
  <si>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</si>
  <si>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</si>
  <si>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</si>
  <si>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</si>
  <si>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</si>
  <si>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</si>
  <si>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</si>
  <si>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</si>
  <si>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</si>
  <si>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</si>
  <si>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</si>
  <si>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</si>
  <si>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</si>
  <si>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</si>
  <si>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</si>
  <si>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</si>
  <si>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</si>
  <si>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</si>
  <si>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</si>
  <si>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</si>
  <si>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</si>
  <si>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</si>
  <si>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</si>
  <si>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</si>
  <si>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</si>
  <si>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</si>
  <si>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</si>
  <si>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</si>
  <si>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</si>
  <si>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</si>
  <si>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</si>
  <si>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</si>
  <si>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</si>
  <si>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</si>
  <si>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</si>
  <si>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</si>
  <si>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</si>
  <si>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</si>
  <si>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</si>
  <si>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</si>
  <si>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</si>
  <si>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</si>
  <si>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</si>
  <si>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</si>
  <si>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</si>
  <si>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</si>
  <si>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</si>
  <si>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Average of Age</t>
  </si>
  <si>
    <t>Count of Employee Number</t>
  </si>
  <si>
    <t>Sum of CF_attrition count</t>
  </si>
  <si>
    <t>Total employees</t>
  </si>
  <si>
    <t>Attrition Count</t>
  </si>
  <si>
    <t>Average Age</t>
  </si>
  <si>
    <t>Active Employee</t>
  </si>
  <si>
    <t>Attrition Rate</t>
  </si>
  <si>
    <t>Average of Job Satisfaction</t>
  </si>
  <si>
    <t>rating</t>
  </si>
  <si>
    <t>remaining  rating</t>
  </si>
  <si>
    <t>Grand Total</t>
  </si>
  <si>
    <t>Row Labels</t>
  </si>
  <si>
    <t>female</t>
  </si>
  <si>
    <t>male</t>
  </si>
  <si>
    <t>attrition</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</si>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</sst>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2"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xf numFmtId="9" fontId="0" fillId="0" borderId="0" xfId="0" applyNumberFormat="1"/>
    <xf numFmtId="0" fontId="0" fillId="0" borderId="1" xfId="0" applyBorder="1"/>
  </cellXfs>
  <cellStyles count="2">
    <cellStyle name="Normal" xfId="0" builtinId="0"/>
    <cellStyle name="Percent" xfId="1" builtinId="5"/>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[HR_Employees_Analysis_DashBoard.xlsx]Rating!PivotTable2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Rating!$A$3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F7-43A1-8855-AD0CCE66ED63}"/>
              </c:ext>
            </c:extLst>
          </c:dPt>
          <c:cat>
            <c:strRef>
              <c:f>Rating!$A$4</c:f>
              <c:strCache>
                <c:ptCount val="1"/>
                <c:pt idx="0">
                  <c:v>Total</c:v>
                </c:pt>
              </c:strCache>
            </c:strRef>
          </c:cat>
          <c:val>
            <c:numRef>
              <c:f>Rating!$A$4</c:f>
              <c:numCache>
                <c:formatCode>General</c:formatCode>
                <c:ptCount val="1"/>
                <c:pt idx="0">
                  <c:v>2.6265306122448981</c:v>
                </c:pt>
              </c:numCache>
            </c:numRef>
          </c:val>
          <c:extLst>
            <c:ext xmlns:c16="http://schemas.microsoft.com/office/drawing/2014/chart" uri="{C3380CC4-5D6E-409C-BE32-E72D297353CC}">
              <c16:uniqueId val="{00000000-2797-4617-B02A-D42A453DD5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78A3-4BC8-8221-C35B6EAEDB0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78A3-4BC8-8221-C35B6EAEDB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DF4E-4FC1-928B-F38CDB41E77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[HR_Employees_Analysis_DashBoard.xlsx]Education wise Attrition!PivotTable3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Attrition'!$B$1</c:f>
              <c:strCache>
                <c:ptCount val="1"/>
                <c:pt idx="0">
                  <c:v>Total</c:v>
                </c:pt>
              </c:strCache>
            </c:strRef>
          </c:tx>
          <c:spPr>
            <a:solidFill>
              <a:schemeClr val="accent1"/>
            </a:solidFill>
            <a:ln>
              <a:noFill/>
            </a:ln>
            <a:effectLst/>
          </c:spPr>
          <c:invertIfNegative val="0"/>
          <c:cat>
            <c:strRef>
              <c:f>'Education wise Attrition'!$A$2:$A$7</c:f>
              <c:strCache>
                <c:ptCount val="5"/>
                <c:pt idx="0">
                  <c:v>Associates Degree</c:v>
                </c:pt>
                <c:pt idx="1">
                  <c:v>Bachelor's Degree</c:v>
                </c:pt>
                <c:pt idx="2">
                  <c:v>Doctoral Degree</c:v>
                </c:pt>
                <c:pt idx="3">
                  <c:v>High School</c:v>
                </c:pt>
                <c:pt idx="4">
                  <c:v>Master's Degree</c:v>
                </c:pt>
              </c:strCache>
            </c:strRef>
          </c:cat>
          <c:val>
            <c:numRef>
              <c:f>'Education wise Attrition'!$B$2:$B$7</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E4AB-4BFF-8ADC-757B6B9CF1DB}"/>
            </c:ext>
          </c:extLst>
        </c:ser>
        <c:dLbls>
          <c:showLegendKey val="0"/>
          <c:showVal val="0"/>
          <c:showCatName val="0"/>
          <c:showSerName val="0"/>
          <c:showPercent val="0"/>
          <c:showBubbleSize val="0"/>
        </c:dLbls>
        <c:gapWidth val="182"/>
        <c:axId val="1673685807"/>
        <c:axId val="1673686287"/>
      </c:barChart>
      <c:catAx>
        <c:axId val="1673685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86287"/>
        <c:crosses val="autoZero"/>
        <c:auto val="1"/>
        <c:lblAlgn val="ctr"/>
        <c:lblOffset val="100"/>
        <c:noMultiLvlLbl val="0"/>
      </c:catAx>
      <c:valAx>
        <c:axId val="1673686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8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770527551125596"/>
          <c:y val="0.21766537657369101"/>
          <c:w val="0.56302463702611183"/>
          <c:h val="0.63173272832421357"/>
        </c:manualLayout>
      </c:layout>
      <c:doughnutChart>
        <c:varyColors val="1"/>
        <c:ser>
          <c:idx val="0"/>
          <c:order val="0"/>
          <c:dPt>
            <c:idx val="0"/>
            <c:bubble3D val="0"/>
            <c:spPr>
              <a:gradFill>
                <a:gsLst>
                  <a:gs pos="39000">
                    <a:schemeClr val="accent1"/>
                  </a:gs>
                  <a:gs pos="100000">
                    <a:srgbClr val="7030A0"/>
                  </a:gs>
                </a:gsLst>
                <a:lin ang="5400000" scaled="0"/>
              </a:gradFill>
              <a:ln w="19050">
                <a:solidFill>
                  <a:schemeClr val="lt1"/>
                </a:solidFill>
              </a:ln>
              <a:effectLst/>
            </c:spPr>
            <c:extLst>
              <c:ext xmlns:c16="http://schemas.microsoft.com/office/drawing/2014/chart" uri="{C3380CC4-5D6E-409C-BE32-E72D297353CC}">
                <c16:uniqueId val="{00000002-060A-41D5-B76E-264E812AEC61}"/>
              </c:ext>
            </c:extLst>
          </c:dPt>
          <c:dPt>
            <c:idx val="1"/>
            <c:bubble3D val="0"/>
            <c:spPr>
              <a:solidFill>
                <a:schemeClr val="bg1">
                  <a:lumMod val="95000"/>
                </a:schemeClr>
              </a:solidFill>
              <a:ln w="19050">
                <a:solidFill>
                  <a:schemeClr val="tx2">
                    <a:lumMod val="40000"/>
                    <a:lumOff val="60000"/>
                  </a:schemeClr>
                </a:solidFill>
              </a:ln>
              <a:effectLst/>
            </c:spPr>
            <c:extLst>
              <c:ext xmlns:c16="http://schemas.microsoft.com/office/drawing/2014/chart" uri="{C3380CC4-5D6E-409C-BE32-E72D297353CC}">
                <c16:uniqueId val="{00000001-060A-41D5-B76E-264E812AEC61}"/>
              </c:ext>
            </c:extLst>
          </c:dPt>
          <c:val>
            <c:numRef>
              <c:f>'Employees by gender '!$C$8:$C$9</c:f>
              <c:numCache>
                <c:formatCode>0%</c:formatCode>
                <c:ptCount val="2"/>
                <c:pt idx="0">
                  <c:v>0.4</c:v>
                </c:pt>
                <c:pt idx="1">
                  <c:v>0.6</c:v>
                </c:pt>
              </c:numCache>
            </c:numRef>
          </c:val>
          <c:extLst>
            <c:ext xmlns:c16="http://schemas.microsoft.com/office/drawing/2014/chart" uri="{C3380CC4-5D6E-409C-BE32-E72D297353CC}">
              <c16:uniqueId val="{00000000-060A-41D5-B76E-264E812AEC61}"/>
            </c:ext>
          </c:extLst>
        </c:ser>
        <c:dLbls>
          <c:showLegendKey val="0"/>
          <c:showVal val="0"/>
          <c:showCatName val="0"/>
          <c:showSerName val="0"/>
          <c:showPercent val="0"/>
          <c:showBubbleSize val="0"/>
          <c:showLeaderLines val="1"/>
        </c:dLbls>
        <c:firstSliceAng val="0"/>
        <c:holeSize val="75"/>
      </c:doughnutChart>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078499562554681"/>
          <c:y val="0.26171280476732856"/>
          <c:w val="0.41676356080489935"/>
          <c:h val="0.62907707291305559"/>
        </c:manualLayout>
      </c:layout>
      <c:doughnutChart>
        <c:varyColors val="1"/>
        <c:ser>
          <c:idx val="0"/>
          <c:order val="0"/>
          <c:spPr>
            <a:gradFill>
              <a:gsLst>
                <a:gs pos="59000">
                  <a:schemeClr val="accent1"/>
                </a:gs>
                <a:gs pos="35000">
                  <a:srgbClr val="7030A0"/>
                </a:gs>
              </a:gsLst>
              <a:lin ang="5400000" scaled="0"/>
            </a:gradFill>
            <a:ln>
              <a:solidFill>
                <a:schemeClr val="bg2">
                  <a:lumMod val="75000"/>
                </a:schemeClr>
              </a:solidFill>
            </a:ln>
          </c:spPr>
          <c:dPt>
            <c:idx val="0"/>
            <c:bubble3D val="0"/>
            <c:spPr>
              <a:solidFill>
                <a:schemeClr val="bg1">
                  <a:lumMod val="95000"/>
                </a:schemeClr>
              </a:solidFill>
              <a:ln w="19050">
                <a:solidFill>
                  <a:schemeClr val="bg2">
                    <a:lumMod val="75000"/>
                  </a:schemeClr>
                </a:solidFill>
              </a:ln>
              <a:effectLst/>
            </c:spPr>
            <c:extLst>
              <c:ext xmlns:c16="http://schemas.microsoft.com/office/drawing/2014/chart" uri="{C3380CC4-5D6E-409C-BE32-E72D297353CC}">
                <c16:uniqueId val="{00000001-7BDD-4448-91E8-DB00CADDB979}"/>
              </c:ext>
            </c:extLst>
          </c:dPt>
          <c:dPt>
            <c:idx val="1"/>
            <c:bubble3D val="0"/>
            <c:spPr>
              <a:gradFill>
                <a:gsLst>
                  <a:gs pos="59000">
                    <a:schemeClr val="accent1"/>
                  </a:gs>
                  <a:gs pos="35000">
                    <a:srgbClr val="7030A0"/>
                  </a:gs>
                </a:gsLst>
                <a:lin ang="5400000" scaled="0"/>
              </a:gradFill>
              <a:ln w="19050">
                <a:solidFill>
                  <a:schemeClr val="bg2">
                    <a:lumMod val="75000"/>
                  </a:schemeClr>
                </a:solidFill>
              </a:ln>
              <a:effectLst/>
            </c:spPr>
            <c:extLst>
              <c:ext xmlns:c16="http://schemas.microsoft.com/office/drawing/2014/chart" uri="{C3380CC4-5D6E-409C-BE32-E72D297353CC}">
                <c16:uniqueId val="{00000002-7BDD-4448-91E8-DB00CADDB979}"/>
              </c:ext>
            </c:extLst>
          </c:dPt>
          <c:dLbls>
            <c:delete val="1"/>
          </c:dLbls>
          <c:val>
            <c:numRef>
              <c:f>'Employees by gender '!$C$8:$C$9</c:f>
              <c:numCache>
                <c:formatCode>0%</c:formatCode>
                <c:ptCount val="2"/>
                <c:pt idx="0">
                  <c:v>0.4</c:v>
                </c:pt>
                <c:pt idx="1">
                  <c:v>0.6</c:v>
                </c:pt>
              </c:numCache>
            </c:numRef>
          </c:val>
          <c:extLst>
            <c:ext xmlns:c16="http://schemas.microsoft.com/office/drawing/2014/chart" uri="{C3380CC4-5D6E-409C-BE32-E72D297353CC}">
              <c16:uniqueId val="{00000000-7BDD-4448-91E8-DB00CADDB979}"/>
            </c:ext>
          </c:extLst>
        </c:ser>
        <c:dLbls>
          <c:showLegendKey val="0"/>
          <c:showVal val="1"/>
          <c:showCatName val="0"/>
          <c:showSerName val="0"/>
          <c:showPercent val="0"/>
          <c:showBubbleSize val="0"/>
          <c:showLeaderLines val="1"/>
        </c:dLbls>
        <c:firstSliceAng val="0"/>
        <c:holeSize val="75"/>
      </c:doughnutChart>
      <c:spPr>
        <a:solidFill>
          <a:schemeClr val="bg1"/>
        </a:solid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C8-4A73-B765-D00822FAD2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C8-4A73-B765-D00822FAD2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C8-4A73-B765-D00822FAD26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'Depertment_wise attrition'!$F$3:$F$5</c:f>
              <c:strCache>
                <c:ptCount val="3"/>
                <c:pt idx="0">
                  <c:v>HR</c:v>
                </c:pt>
                <c:pt idx="1">
                  <c:v>R&amp;D</c:v>
                </c:pt>
                <c:pt idx="2">
                  <c:v>Sales</c:v>
                </c:pt>
              </c:strCache>
            </c:strRef>
          </c:cat>
          <c:val>
            <c:numRef>
              <c:f>'Depertment_wise attrition'!$H$3:$H$5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099-48B0-8C04-8B04F76566E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80314960629919"/>
          <c:y val="0.18097222222222226"/>
          <c:w val="0.89019685039370078"/>
          <c:h val="0.61498432487605714"/>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Age Group'!$D$3:$D$7</c:f>
              <c:strCache>
                <c:ptCount val="5"/>
                <c:pt idx="0">
                  <c:v>25 - 34</c:v>
                </c:pt>
                <c:pt idx="1">
                  <c:v>35 - 44</c:v>
                </c:pt>
                <c:pt idx="2">
                  <c:v>45 - 54</c:v>
                </c:pt>
                <c:pt idx="3">
                  <c:v>Over 55</c:v>
                </c:pt>
                <c:pt idx="4">
                  <c:v>Under 25</c:v>
                </c:pt>
              </c:strCache>
            </c:strRef>
          </c:cat>
          <c:val>
            <c:numRef>
              <c:f>'attrition Age Group'!$F$3:$F$7</c:f>
              <c:numCache>
                <c:formatCode>0%</c:formatCode>
                <c:ptCount val="5"/>
                <c:pt idx="0">
                  <c:v>0.37687074829931971</c:v>
                </c:pt>
                <c:pt idx="1">
                  <c:v>0.34353741496598639</c:v>
                </c:pt>
                <c:pt idx="2">
                  <c:v>0.16666666666666666</c:v>
                </c:pt>
                <c:pt idx="3">
                  <c:v>4.6938775510204082E-2</c:v>
                </c:pt>
                <c:pt idx="4">
                  <c:v>6.5986394557823125E-2</c:v>
                </c:pt>
              </c:numCache>
            </c:numRef>
          </c:val>
          <c:extLst>
            <c:ext xmlns:c16="http://schemas.microsoft.com/office/drawing/2014/chart" uri="{C3380CC4-5D6E-409C-BE32-E72D297353CC}">
              <c16:uniqueId val="{00000000-6E85-4336-8520-814E290C4FF4}"/>
            </c:ext>
          </c:extLst>
        </c:ser>
        <c:dLbls>
          <c:dLblPos val="outEnd"/>
          <c:showLegendKey val="0"/>
          <c:showVal val="1"/>
          <c:showCatName val="0"/>
          <c:showSerName val="0"/>
          <c:showPercent val="0"/>
          <c:showBubbleSize val="0"/>
        </c:dLbls>
        <c:gapWidth val="219"/>
        <c:overlap val="-27"/>
        <c:axId val="1899077663"/>
        <c:axId val="1899086783"/>
      </c:barChart>
      <c:catAx>
        <c:axId val="189907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86783"/>
        <c:crosses val="autoZero"/>
        <c:auto val="1"/>
        <c:lblAlgn val="ctr"/>
        <c:lblOffset val="100"/>
        <c:noMultiLvlLbl val="0"/>
      </c:catAx>
      <c:valAx>
        <c:axId val="189908678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7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2027037612558"/>
          <c:y val="0"/>
          <c:w val="0.69073992972355269"/>
          <c:h val="1"/>
        </c:manualLayout>
      </c:layout>
      <c:doughnutChart>
        <c:varyColors val="1"/>
        <c:ser>
          <c:idx val="0"/>
          <c:order val="0"/>
          <c:dPt>
            <c:idx val="0"/>
            <c:bubble3D val="0"/>
            <c:spPr>
              <a:gradFill>
                <a:gsLst>
                  <a:gs pos="28000">
                    <a:schemeClr val="accent2">
                      <a:lumMod val="20000"/>
                      <a:lumOff val="80000"/>
                    </a:schemeClr>
                  </a:gs>
                  <a:gs pos="61500">
                    <a:srgbClr val="F8CBAD"/>
                  </a:gs>
                  <a:gs pos="77000">
                    <a:schemeClr val="accent2">
                      <a:lumMod val="75000"/>
                    </a:schemeClr>
                  </a:gs>
                </a:gsLst>
                <a:lin ang="5400000" scaled="0"/>
              </a:gradFill>
              <a:ln w="19050">
                <a:solidFill>
                  <a:schemeClr val="lt1"/>
                </a:solidFill>
              </a:ln>
              <a:effectLst/>
            </c:spPr>
            <c:extLst>
              <c:ext xmlns:c16="http://schemas.microsoft.com/office/drawing/2014/chart" uri="{C3380CC4-5D6E-409C-BE32-E72D297353CC}">
                <c16:uniqueId val="{00000001-1D29-46C1-806C-B445064325D5}"/>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1D29-46C1-806C-B445064325D5}"/>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1D29-46C1-806C-B445064325D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209921886280958"/>
          <c:y val="0"/>
          <c:w val="0.91630548193416461"/>
          <c:h val="1"/>
        </c:manualLayout>
      </c:layout>
      <c:doughnutChart>
        <c:varyColors val="1"/>
        <c:ser>
          <c:idx val="0"/>
          <c:order val="0"/>
          <c:spPr>
            <a:gradFill>
              <a:gsLst>
                <a:gs pos="80000">
                  <a:schemeClr val="accent4">
                    <a:lumMod val="60000"/>
                    <a:lumOff val="40000"/>
                  </a:schemeClr>
                </a:gs>
                <a:gs pos="77000">
                  <a:schemeClr val="accent4">
                    <a:lumMod val="60000"/>
                    <a:lumOff val="40000"/>
                  </a:schemeClr>
                </a:gs>
                <a:gs pos="56000">
                  <a:schemeClr val="accent4">
                    <a:lumMod val="20000"/>
                    <a:lumOff val="80000"/>
                  </a:schemeClr>
                </a:gs>
                <a:gs pos="12000">
                  <a:schemeClr val="bg1"/>
                </a:gs>
              </a:gsLst>
              <a:lin ang="5400000" scaled="0"/>
            </a:gradFill>
          </c:spPr>
          <c:dPt>
            <c:idx val="0"/>
            <c:bubble3D val="0"/>
            <c:spPr>
              <a:gradFill>
                <a:gsLst>
                  <a:gs pos="80000">
                    <a:schemeClr val="accent4">
                      <a:lumMod val="60000"/>
                      <a:lumOff val="40000"/>
                    </a:schemeClr>
                  </a:gs>
                  <a:gs pos="77000">
                    <a:schemeClr val="accent4">
                      <a:lumMod val="60000"/>
                      <a:lumOff val="40000"/>
                    </a:schemeClr>
                  </a:gs>
                  <a:gs pos="56000">
                    <a:schemeClr val="accent4">
                      <a:lumMod val="20000"/>
                      <a:lumOff val="80000"/>
                    </a:schemeClr>
                  </a:gs>
                  <a:gs pos="12000">
                    <a:schemeClr val="bg1"/>
                  </a:gs>
                </a:gsLst>
                <a:lin ang="5400000" scaled="0"/>
              </a:gradFill>
              <a:ln w="19050">
                <a:solidFill>
                  <a:schemeClr val="bg2">
                    <a:lumMod val="75000"/>
                  </a:schemeClr>
                </a:solidFill>
              </a:ln>
              <a:effectLst/>
            </c:spPr>
            <c:extLst>
              <c:ext xmlns:c16="http://schemas.microsoft.com/office/drawing/2014/chart" uri="{C3380CC4-5D6E-409C-BE32-E72D297353CC}">
                <c16:uniqueId val="{00000001-7323-448B-B81C-3D9B31C85E88}"/>
              </c:ext>
            </c:extLst>
          </c:dPt>
          <c:dPt>
            <c:idx val="1"/>
            <c:bubble3D val="0"/>
            <c:spPr>
              <a:gradFill>
                <a:gsLst>
                  <a:gs pos="80000">
                    <a:schemeClr val="accent4">
                      <a:lumMod val="60000"/>
                      <a:lumOff val="40000"/>
                    </a:schemeClr>
                  </a:gs>
                  <a:gs pos="77000">
                    <a:schemeClr val="accent4">
                      <a:lumMod val="60000"/>
                      <a:lumOff val="40000"/>
                    </a:schemeClr>
                  </a:gs>
                  <a:gs pos="56000">
                    <a:schemeClr val="accent4">
                      <a:lumMod val="20000"/>
                      <a:lumOff val="80000"/>
                    </a:schemeClr>
                  </a:gs>
                  <a:gs pos="12000">
                    <a:schemeClr val="bg1"/>
                  </a:gs>
                </a:gsLst>
                <a:lin ang="5400000" scaled="0"/>
              </a:gradFill>
              <a:ln w="19050">
                <a:solidFill>
                  <a:schemeClr val="tx2">
                    <a:lumMod val="40000"/>
                    <a:lumOff val="60000"/>
                  </a:schemeClr>
                </a:solidFill>
              </a:ln>
              <a:effectLst/>
            </c:spPr>
            <c:extLst>
              <c:ext xmlns:c16="http://schemas.microsoft.com/office/drawing/2014/chart" uri="{C3380CC4-5D6E-409C-BE32-E72D297353CC}">
                <c16:uniqueId val="{00000003-7323-448B-B81C-3D9B31C85E88}"/>
              </c:ext>
            </c:extLst>
          </c:dPt>
          <c:val>
            <c:numRef>
              <c:f>'Employees by gender '!$C$8:$C$9</c:f>
              <c:numCache>
                <c:formatCode>0%</c:formatCode>
                <c:ptCount val="2"/>
                <c:pt idx="0">
                  <c:v>0.4</c:v>
                </c:pt>
                <c:pt idx="1">
                  <c:v>0.6</c:v>
                </c:pt>
              </c:numCache>
            </c:numRef>
          </c:val>
          <c:extLst>
            <c:ext xmlns:c16="http://schemas.microsoft.com/office/drawing/2014/chart" uri="{C3380CC4-5D6E-409C-BE32-E72D297353CC}">
              <c16:uniqueId val="{00000004-7323-448B-B81C-3D9B31C85E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98125910903115"/>
          <c:y val="1.7998522905170785E-2"/>
          <c:w val="0.87006171844076641"/>
          <c:h val="0.98200146412785727"/>
        </c:manualLayout>
      </c:layout>
      <c:doughnutChart>
        <c:varyColors val="1"/>
        <c:ser>
          <c:idx val="0"/>
          <c:order val="0"/>
          <c:spPr>
            <a:gradFill>
              <a:gsLst>
                <a:gs pos="13000">
                  <a:schemeClr val="accent2">
                    <a:lumMod val="20000"/>
                    <a:lumOff val="80000"/>
                  </a:schemeClr>
                </a:gs>
                <a:gs pos="73000">
                  <a:schemeClr val="accent2">
                    <a:lumMod val="60000"/>
                    <a:lumOff val="40000"/>
                  </a:schemeClr>
                </a:gs>
                <a:gs pos="54000">
                  <a:schemeClr val="bg1"/>
                </a:gs>
              </a:gsLst>
              <a:lin ang="5400000" scaled="0"/>
            </a:gradFill>
            <a:ln>
              <a:solidFill>
                <a:schemeClr val="bg2">
                  <a:lumMod val="75000"/>
                </a:schemeClr>
              </a:solidFill>
            </a:ln>
          </c:spPr>
          <c:dPt>
            <c:idx val="0"/>
            <c:bubble3D val="0"/>
            <c:spPr>
              <a:gradFill>
                <a:gsLst>
                  <a:gs pos="13000">
                    <a:schemeClr val="accent2">
                      <a:lumMod val="20000"/>
                      <a:lumOff val="80000"/>
                    </a:schemeClr>
                  </a:gs>
                  <a:gs pos="73000">
                    <a:schemeClr val="accent2">
                      <a:lumMod val="60000"/>
                      <a:lumOff val="40000"/>
                    </a:schemeClr>
                  </a:gs>
                  <a:gs pos="54000">
                    <a:schemeClr val="bg1"/>
                  </a:gs>
                </a:gsLst>
              </a:gradFill>
              <a:ln w="19050">
                <a:solidFill>
                  <a:schemeClr val="bg2">
                    <a:lumMod val="75000"/>
                  </a:schemeClr>
                </a:solidFill>
              </a:ln>
              <a:effectLst/>
            </c:spPr>
            <c:extLst>
              <c:ext xmlns:c16="http://schemas.microsoft.com/office/drawing/2014/chart" uri="{C3380CC4-5D6E-409C-BE32-E72D297353CC}">
                <c16:uniqueId val="{00000001-4C34-4E58-BA46-5DFD96EC506C}"/>
              </c:ext>
            </c:extLst>
          </c:dPt>
          <c:dPt>
            <c:idx val="1"/>
            <c:bubble3D val="0"/>
            <c:spPr>
              <a:gradFill>
                <a:gsLst>
                  <a:gs pos="13000">
                    <a:schemeClr val="accent2">
                      <a:lumMod val="20000"/>
                      <a:lumOff val="80000"/>
                    </a:schemeClr>
                  </a:gs>
                  <a:gs pos="73000">
                    <a:schemeClr val="accent2">
                      <a:lumMod val="60000"/>
                      <a:lumOff val="40000"/>
                    </a:schemeClr>
                  </a:gs>
                  <a:gs pos="54000">
                    <a:schemeClr val="bg1"/>
                  </a:gs>
                </a:gsLst>
                <a:lin ang="5400000" scaled="0"/>
              </a:gradFill>
              <a:ln w="19050">
                <a:solidFill>
                  <a:schemeClr val="bg2">
                    <a:lumMod val="75000"/>
                  </a:schemeClr>
                </a:solidFill>
              </a:ln>
              <a:effectLst/>
            </c:spPr>
            <c:extLst>
              <c:ext xmlns:c16="http://schemas.microsoft.com/office/drawing/2014/chart" uri="{C3380CC4-5D6E-409C-BE32-E72D297353CC}">
                <c16:uniqueId val="{00000003-4C34-4E58-BA46-5DFD96EC506C}"/>
              </c:ext>
            </c:extLst>
          </c:dPt>
          <c:dLbls>
            <c:delete val="1"/>
          </c:dLbls>
          <c:val>
            <c:numRef>
              <c:f>'Employees by gender '!$C$8:$C$9</c:f>
              <c:numCache>
                <c:formatCode>0%</c:formatCode>
                <c:ptCount val="2"/>
                <c:pt idx="0">
                  <c:v>0.4</c:v>
                </c:pt>
                <c:pt idx="1">
                  <c:v>0.6</c:v>
                </c:pt>
              </c:numCache>
            </c:numRef>
          </c:val>
          <c:extLst>
            <c:ext xmlns:c16="http://schemas.microsoft.com/office/drawing/2014/chart" uri="{C3380CC4-5D6E-409C-BE32-E72D297353CC}">
              <c16:uniqueId val="{00000004-4C34-4E58-BA46-5DFD96EC506C}"/>
            </c:ext>
          </c:extLst>
        </c:ser>
        <c:dLbls>
          <c:showLegendKey val="0"/>
          <c:showVal val="1"/>
          <c:showCatName val="0"/>
          <c:showSerName val="0"/>
          <c:showPercent val="0"/>
          <c:showBubbleSize val="0"/>
          <c:showLeaderLines val="1"/>
        </c:dLbls>
        <c:firstSliceAng val="0"/>
        <c:holeSize val="75"/>
      </c:doughnutChart>
      <c:spPr>
        <a:noFill/>
        <a:ln w="952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[HR_Employees_Analysis_DashBoard.xlsx]Education wise Attrition!PivotTable3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85000"/>
                  <a:lumOff val="1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solidFill>
              <a:schemeClr val="accent1">
                <a:shade val="15000"/>
                <a:alpha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Britannic Bold" panose="020B0903060703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lumMod val="85000"/>
                  <a:lumOff val="1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solidFill>
              <a:schemeClr val="accent1">
                <a:lumMod val="60000"/>
                <a:lumOff val="40000"/>
              </a:schemeClr>
            </a:solidFill>
          </a:ln>
          <a:effectLst/>
        </c:spPr>
      </c:pivotFmt>
      <c:pivotFmt>
        <c:idx val="4"/>
        <c:spPr>
          <a:gradFill flip="none" rotWithShape="1">
            <a:gsLst>
              <a:gs pos="0">
                <a:schemeClr val="accent1">
                  <a:lumMod val="85000"/>
                  <a:lumOff val="1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solidFill>
              <a:schemeClr val="accent1">
                <a:shade val="15000"/>
                <a:alpha val="5000"/>
              </a:schemeClr>
            </a:solidFill>
          </a:ln>
          <a:effectLst/>
        </c:spPr>
      </c:pivotFmt>
    </c:pivotFmts>
    <c:plotArea>
      <c:layout/>
      <c:barChart>
        <c:barDir val="bar"/>
        <c:grouping val="clustered"/>
        <c:varyColors val="0"/>
        <c:ser>
          <c:idx val="0"/>
          <c:order val="0"/>
          <c:tx>
            <c:strRef>
              <c:f>'Education wise Attrition'!$B$1</c:f>
              <c:strCache>
                <c:ptCount val="1"/>
                <c:pt idx="0">
                  <c:v>Total</c:v>
                </c:pt>
              </c:strCache>
            </c:strRef>
          </c:tx>
          <c:spPr>
            <a:gradFill flip="none" rotWithShape="1">
              <a:gsLst>
                <a:gs pos="0">
                  <a:schemeClr val="accent1">
                    <a:lumMod val="85000"/>
                    <a:lumOff val="1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solidFill>
                <a:schemeClr val="accent1">
                  <a:shade val="15000"/>
                  <a:alpha val="5000"/>
                </a:schemeClr>
              </a:solidFill>
            </a:ln>
            <a:effectLst/>
          </c:spPr>
          <c:invertIfNegative val="0"/>
          <c:dPt>
            <c:idx val="4"/>
            <c:invertIfNegative val="0"/>
            <c:bubble3D val="0"/>
            <c:spPr>
              <a:gradFill flip="none" rotWithShape="1">
                <a:gsLst>
                  <a:gs pos="0">
                    <a:schemeClr val="accent1">
                      <a:lumMod val="85000"/>
                      <a:lumOff val="1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path path="circle">
                  <a:fillToRect l="100000" t="100000"/>
                </a:path>
                <a:tileRect r="-100000" b="-100000"/>
              </a:gradFill>
              <a:ln>
                <a:solidFill>
                  <a:schemeClr val="accent1">
                    <a:lumMod val="60000"/>
                    <a:lumOff val="40000"/>
                  </a:schemeClr>
                </a:solidFill>
              </a:ln>
              <a:effectLst/>
            </c:spPr>
            <c:extLst>
              <c:ext xmlns:c16="http://schemas.microsoft.com/office/drawing/2014/chart" uri="{C3380CC4-5D6E-409C-BE32-E72D297353CC}">
                <c16:uniqueId val="{00000001-8A0F-4FBB-A289-C40F3675C89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Britannic Bold" panose="020B0903060703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Attrition'!$A$2:$A$7</c:f>
              <c:strCache>
                <c:ptCount val="5"/>
                <c:pt idx="0">
                  <c:v>Associates Degree</c:v>
                </c:pt>
                <c:pt idx="1">
                  <c:v>Bachelor's Degree</c:v>
                </c:pt>
                <c:pt idx="2">
                  <c:v>Doctoral Degree</c:v>
                </c:pt>
                <c:pt idx="3">
                  <c:v>High School</c:v>
                </c:pt>
                <c:pt idx="4">
                  <c:v>Master's Degree</c:v>
                </c:pt>
              </c:strCache>
            </c:strRef>
          </c:cat>
          <c:val>
            <c:numRef>
              <c:f>'Education wise Attrition'!$B$2:$B$7</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8A0F-4FBB-A289-C40F3675C897}"/>
            </c:ext>
          </c:extLst>
        </c:ser>
        <c:dLbls>
          <c:showLegendKey val="0"/>
          <c:showVal val="0"/>
          <c:showCatName val="0"/>
          <c:showSerName val="0"/>
          <c:showPercent val="0"/>
          <c:showBubbleSize val="0"/>
        </c:dLbls>
        <c:gapWidth val="182"/>
        <c:axId val="1673685807"/>
        <c:axId val="1673686287"/>
      </c:barChart>
      <c:catAx>
        <c:axId val="1673685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73686287"/>
        <c:crosses val="autoZero"/>
        <c:auto val="1"/>
        <c:lblAlgn val="ctr"/>
        <c:lblOffset val="100"/>
        <c:noMultiLvlLbl val="0"/>
      </c:catAx>
      <c:valAx>
        <c:axId val="167368628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85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gradFill>
              <a:gsLst>
                <a:gs pos="18000">
                  <a:schemeClr val="accent1">
                    <a:lumMod val="60000"/>
                    <a:lumOff val="40000"/>
                  </a:schemeClr>
                </a:gs>
                <a:gs pos="52000">
                  <a:schemeClr val="accent1">
                    <a:lumMod val="60000"/>
                    <a:lumOff val="40000"/>
                  </a:schemeClr>
                </a:gs>
                <a:gs pos="84000">
                  <a:schemeClr val="accent1">
                    <a:lumMod val="20000"/>
                    <a:lumOff val="80000"/>
                  </a:schemeClr>
                </a:gs>
              </a:gsLst>
              <a:lin ang="5400000" scaled="0"/>
            </a:gradFill>
            <a:ln w="0">
              <a:solidFill>
                <a:schemeClr val="accent1">
                  <a:shade val="15000"/>
                </a:schemeClr>
              </a:solidFill>
            </a:ln>
          </c:spPr>
          <c:dPt>
            <c:idx val="0"/>
            <c:bubble3D val="0"/>
            <c:spPr>
              <a:gradFill>
                <a:gsLst>
                  <a:gs pos="18000">
                    <a:schemeClr val="accent1">
                      <a:lumMod val="60000"/>
                      <a:lumOff val="40000"/>
                    </a:schemeClr>
                  </a:gs>
                  <a:gs pos="52000">
                    <a:schemeClr val="accent1">
                      <a:lumMod val="60000"/>
                      <a:lumOff val="40000"/>
                    </a:schemeClr>
                  </a:gs>
                  <a:gs pos="84000">
                    <a:schemeClr val="accent1">
                      <a:lumMod val="20000"/>
                      <a:lumOff val="80000"/>
                    </a:schemeClr>
                  </a:gs>
                </a:gsLst>
                <a:lin ang="5400000" scaled="0"/>
              </a:gradFill>
              <a:ln w="0">
                <a:solidFill>
                  <a:schemeClr val="accent1">
                    <a:shade val="15000"/>
                  </a:schemeClr>
                </a:solidFill>
              </a:ln>
              <a:effectLst/>
            </c:spPr>
            <c:extLst>
              <c:ext xmlns:c16="http://schemas.microsoft.com/office/drawing/2014/chart" uri="{C3380CC4-5D6E-409C-BE32-E72D297353CC}">
                <c16:uniqueId val="{00000001-2268-45BE-8666-95804EE93D76}"/>
              </c:ext>
            </c:extLst>
          </c:dPt>
          <c:dPt>
            <c:idx val="1"/>
            <c:bubble3D val="0"/>
            <c:spPr>
              <a:gradFill>
                <a:gsLst>
                  <a:gs pos="18000">
                    <a:schemeClr val="accent1">
                      <a:lumMod val="60000"/>
                      <a:lumOff val="40000"/>
                    </a:schemeClr>
                  </a:gs>
                  <a:gs pos="52000">
                    <a:schemeClr val="accent1">
                      <a:lumMod val="60000"/>
                      <a:lumOff val="40000"/>
                    </a:schemeClr>
                  </a:gs>
                  <a:gs pos="84000">
                    <a:schemeClr val="accent1">
                      <a:lumMod val="20000"/>
                      <a:lumOff val="80000"/>
                    </a:schemeClr>
                  </a:gs>
                </a:gsLst>
                <a:lin ang="5400000" scaled="0"/>
              </a:gradFill>
              <a:ln w="0">
                <a:solidFill>
                  <a:schemeClr val="accent1">
                    <a:shade val="15000"/>
                  </a:schemeClr>
                </a:solidFill>
              </a:ln>
              <a:effectLst/>
            </c:spPr>
            <c:extLst>
              <c:ext xmlns:c16="http://schemas.microsoft.com/office/drawing/2014/chart" uri="{C3380CC4-5D6E-409C-BE32-E72D297353CC}">
                <c16:uniqueId val="{00000003-2268-45BE-8666-95804EE93D76}"/>
              </c:ext>
            </c:extLst>
          </c:dPt>
          <c:dPt>
            <c:idx val="2"/>
            <c:bubble3D val="0"/>
            <c:spPr>
              <a:gradFill>
                <a:gsLst>
                  <a:gs pos="18000">
                    <a:schemeClr val="accent1">
                      <a:lumMod val="60000"/>
                      <a:lumOff val="40000"/>
                    </a:schemeClr>
                  </a:gs>
                  <a:gs pos="52000">
                    <a:schemeClr val="accent1">
                      <a:lumMod val="60000"/>
                      <a:lumOff val="40000"/>
                    </a:schemeClr>
                  </a:gs>
                  <a:gs pos="84000">
                    <a:schemeClr val="accent1">
                      <a:lumMod val="20000"/>
                      <a:lumOff val="80000"/>
                    </a:schemeClr>
                  </a:gs>
                </a:gsLst>
                <a:lin ang="5400000" scaled="0"/>
              </a:gradFill>
              <a:ln w="0">
                <a:solidFill>
                  <a:schemeClr val="accent1">
                    <a:shade val="15000"/>
                  </a:schemeClr>
                </a:solidFill>
              </a:ln>
              <a:effectLst/>
            </c:spPr>
            <c:extLst>
              <c:ext xmlns:c16="http://schemas.microsoft.com/office/drawing/2014/chart" uri="{C3380CC4-5D6E-409C-BE32-E72D297353CC}">
                <c16:uniqueId val="{00000005-2268-45BE-8666-95804EE93D7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'Depertment_wise attrition'!$F$3:$F$5</c:f>
              <c:strCache>
                <c:ptCount val="3"/>
                <c:pt idx="0">
                  <c:v>HR</c:v>
                </c:pt>
                <c:pt idx="1">
                  <c:v>R&amp;D</c:v>
                </c:pt>
                <c:pt idx="2">
                  <c:v>Sales</c:v>
                </c:pt>
              </c:strCache>
            </c:strRef>
          </c:cat>
          <c:val>
            <c:numRef>
              <c:f>'Depertment_wise attrition'!$H$3:$H$5</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268-45BE-8666-95804EE93D7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80314960629919"/>
          <c:y val="0.18097222222222226"/>
          <c:w val="0.89019685039370078"/>
          <c:h val="0.61498432487605714"/>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Age Group'!$D$3:$D$7</c:f>
              <c:strCache>
                <c:ptCount val="5"/>
                <c:pt idx="0">
                  <c:v>25 - 34</c:v>
                </c:pt>
                <c:pt idx="1">
                  <c:v>35 - 44</c:v>
                </c:pt>
                <c:pt idx="2">
                  <c:v>45 - 54</c:v>
                </c:pt>
                <c:pt idx="3">
                  <c:v>Over 55</c:v>
                </c:pt>
                <c:pt idx="4">
                  <c:v>Under 25</c:v>
                </c:pt>
              </c:strCache>
            </c:strRef>
          </c:cat>
          <c:val>
            <c:numRef>
              <c:f>'attrition Age Group'!$F$3:$F$7</c:f>
              <c:numCache>
                <c:formatCode>0%</c:formatCode>
                <c:ptCount val="5"/>
                <c:pt idx="0">
                  <c:v>0.37687074829931971</c:v>
                </c:pt>
                <c:pt idx="1">
                  <c:v>0.34353741496598639</c:v>
                </c:pt>
                <c:pt idx="2">
                  <c:v>0.16666666666666666</c:v>
                </c:pt>
                <c:pt idx="3">
                  <c:v>4.6938775510204082E-2</c:v>
                </c:pt>
                <c:pt idx="4">
                  <c:v>6.5986394557823125E-2</c:v>
                </c:pt>
              </c:numCache>
            </c:numRef>
          </c:val>
          <c:extLst>
            <c:ext xmlns:c16="http://schemas.microsoft.com/office/drawing/2014/chart" uri="{C3380CC4-5D6E-409C-BE32-E72D297353CC}">
              <c16:uniqueId val="{00000000-640B-40BF-AC5C-F7A743CDBE3A}"/>
            </c:ext>
          </c:extLst>
        </c:ser>
        <c:dLbls>
          <c:dLblPos val="outEnd"/>
          <c:showLegendKey val="0"/>
          <c:showVal val="1"/>
          <c:showCatName val="0"/>
          <c:showSerName val="0"/>
          <c:showPercent val="0"/>
          <c:showBubbleSize val="0"/>
        </c:dLbls>
        <c:gapWidth val="219"/>
        <c:overlap val="-27"/>
        <c:axId val="1899077663"/>
        <c:axId val="1899086783"/>
      </c:barChart>
      <c:catAx>
        <c:axId val="189907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86783"/>
        <c:crosses val="autoZero"/>
        <c:auto val="1"/>
        <c:lblAlgn val="ctr"/>
        <c:lblOffset val="100"/>
        <c:noMultiLvlLbl val="0"/>
      </c:catAx>
      <c:valAx>
        <c:axId val="189908678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07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30D2F8C-A4FE-4A5B-AB37-C3AF18D78C69}">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plotArea>
      <cx:plotAreaRegion>
        <cx:series layoutId="funnel" uniqueId="{3FEBF345-492D-4315-BF3D-E6249B2113A4}">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730D2F8C-A4FE-4A5B-AB37-C3AF18D78C69}">
          <cx:tx>
            <cx:txData>
              <cx:f>_xlchart.v1.6</cx:f>
              <cx:v>attrition</cx:v>
            </cx:txData>
          </cx:tx>
          <cx:data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3FEBF345-492D-4315-BF3D-E6249B2113A4}">
          <cx:spPr>
            <a:gradFill>
              <a:gsLst>
                <a:gs pos="90000">
                  <a:srgbClr val="4467A6"/>
                </a:gs>
                <a:gs pos="36000">
                  <a:srgbClr val="5F80BA"/>
                </a:gs>
                <a:gs pos="100000">
                  <a:schemeClr val="accent1">
                    <a:lumMod val="60000"/>
                    <a:lumOff val="40000"/>
                  </a:schemeClr>
                </a:gs>
                <a:gs pos="100000">
                  <a:schemeClr val="accent1">
                    <a:lumMod val="75000"/>
                  </a:schemeClr>
                </a:gs>
              </a:gsLst>
              <a:lin ang="5400000" scaled="1"/>
            </a:gradFill>
          </cx:spPr>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microsoft.com/office/2014/relationships/chartEx" Target="../charts/chartEx3.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6</xdr:col>
      <xdr:colOff>83820</xdr:colOff>
      <xdr:row>0</xdr:row>
      <xdr:rowOff>167640</xdr:rowOff>
    </xdr:from>
    <xdr:to>
      <xdr:col>9</xdr:col>
      <xdr:colOff>83820</xdr:colOff>
      <xdr:row>14</xdr:row>
      <xdr:rowOff>74295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4714A9C0-8DB3-0F5B-95A8-A16750EE92A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918960" y="167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540904</xdr:colOff>
      <xdr:row>16</xdr:row>
      <xdr:rowOff>29095</xdr:rowOff>
    </xdr:from>
    <xdr:to>
      <xdr:col>15</xdr:col>
      <xdr:colOff>236104</xdr:colOff>
      <xdr:row>31</xdr:row>
      <xdr:rowOff>29095</xdr:rowOff>
    </xdr:to>
    <xdr:graphicFrame macro="">
      <xdr:nvGraphicFramePr>
        <xdr:cNvPr id="2" name="Chart 1">
          <a:extLst>
            <a:ext uri="{FF2B5EF4-FFF2-40B4-BE49-F238E27FC236}">
              <a16:creationId xmlns:a16="http://schemas.microsoft.com/office/drawing/2014/main" id="{861B66CC-7584-A9A2-89E8-1B31837C15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259080</xdr:colOff>
      <xdr:row>0</xdr:row>
      <xdr:rowOff>45720</xdr:rowOff>
    </xdr:from>
    <xdr:to>
      <xdr:col>9</xdr:col>
      <xdr:colOff>259081</xdr:colOff>
      <xdr:row>13</xdr:row>
      <xdr:rowOff>135255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DFA902C-F367-9CF2-37E2-EBF39997B9B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953000" y="45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205740</xdr:colOff>
      <xdr:row>0</xdr:row>
      <xdr:rowOff>0</xdr:rowOff>
    </xdr:from>
    <xdr:to>
      <xdr:col>6</xdr:col>
      <xdr:colOff>205740</xdr:colOff>
      <xdr:row>13</xdr:row>
      <xdr:rowOff>89535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216DD964-85A3-F7D1-57D0-FC9F5CDFD97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070860" y="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153439</xdr:rowOff>
    </xdr:from>
    <xdr:to>
      <xdr:col>5</xdr:col>
      <xdr:colOff>477982</xdr:colOff>
      <xdr:row>30</xdr:row>
      <xdr:rowOff>153439</xdr:rowOff>
    </xdr:to>
    <xdr:graphicFrame macro="">
      <xdr:nvGraphicFramePr>
        <xdr:cNvPr id="5" name="Chart 4">
          <a:extLst>
            <a:ext uri="{FF2B5EF4-FFF2-40B4-BE49-F238E27FC236}">
              <a16:creationId xmlns:a16="http://schemas.microsoft.com/office/drawing/2014/main" id="{5B9072CF-90CB-AC9C-6993-2E6A0A4775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137160</xdr:colOff>
      <xdr:row>9</xdr:row>
      <xdr:rowOff>160020</xdr:rowOff>
    </xdr:from>
    <xdr:to>
      <xdr:col>3</xdr:col>
      <xdr:colOff>198120</xdr:colOff>
      <xdr:row>22</xdr:row>
      <xdr:rowOff>148590</xdr:rowOff>
    </xdr:to>
    <xdr:graphicFrame macro="">
      <xdr:nvGraphicFramePr>
        <xdr:cNvPr id="2" name="Chart 1">
          <a:extLst>
            <a:ext uri="{FF2B5EF4-FFF2-40B4-BE49-F238E27FC236}">
              <a16:creationId xmlns:a16="http://schemas.microsoft.com/office/drawing/2014/main" id="{4C934EBB-9010-1A16-0802-04AB1762A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160020</xdr:colOff>
      <xdr:row>0</xdr:row>
      <xdr:rowOff>76200</xdr:rowOff>
    </xdr:from>
    <xdr:to>
      <xdr:col>3</xdr:col>
      <xdr:colOff>883920</xdr:colOff>
      <xdr:row>9</xdr:row>
      <xdr:rowOff>83820</xdr:rowOff>
    </xdr:to>
    <mc:AlternateContent xmlns:mc="http://schemas.openxmlformats.org/markup-compatibility/2006" xmlns:a14="http://schemas.microsoft.com/office/drawing/2010/main">
      <mc:Choice Requires="a14">
        <xdr:graphicFrame macro="">
          <xdr:nvGraphicFramePr>
            <xdr:cNvPr id="3" name="Education">
              <a:extLst>
                <a:ext uri="{FF2B5EF4-FFF2-40B4-BE49-F238E27FC236}">
                  <a16:creationId xmlns:a16="http://schemas.microsoft.com/office/drawing/2014/main" id="{38F869D8-D1D4-909F-86BD-7B8EE6B3204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19400" y="7620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1028700</xdr:colOff>
      <xdr:row>0</xdr:row>
      <xdr:rowOff>91441</xdr:rowOff>
    </xdr:from>
    <xdr:to>
      <xdr:col>5</xdr:col>
      <xdr:colOff>647700</xdr:colOff>
      <xdr:row>7</xdr:row>
      <xdr:rowOff>53341</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182A8308-CCF4-266C-D32F-C72217C3872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792980" y="91441"/>
              <a:ext cx="182880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198120</xdr:colOff>
      <xdr:row>9</xdr:row>
      <xdr:rowOff>114300</xdr:rowOff>
    </xdr:from>
    <xdr:to>
      <xdr:col>1</xdr:col>
      <xdr:colOff>777240</xdr:colOff>
      <xdr:row>16</xdr:row>
      <xdr:rowOff>175260</xdr:rowOff>
    </xdr:to>
    <xdr:graphicFrame macro="">
      <xdr:nvGraphicFramePr>
        <xdr:cNvPr id="2" name="Chart 1">
          <a:extLst>
            <a:ext uri="{FF2B5EF4-FFF2-40B4-BE49-F238E27FC236}">
              <a16:creationId xmlns:a16="http://schemas.microsoft.com/office/drawing/2014/main" id="{63D5794C-A61F-EA94-3B52-2FB82CD55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944880</xdr:colOff>
      <xdr:row>9</xdr:row>
      <xdr:rowOff>114300</xdr:rowOff>
    </xdr:from>
    <xdr:to>
      <xdr:col>4</xdr:col>
      <xdr:colOff>243840</xdr:colOff>
      <xdr:row>17</xdr:row>
      <xdr:rowOff>0</xdr:rowOff>
    </xdr:to>
    <xdr:graphicFrame macro="">
      <xdr:nvGraphicFramePr>
        <xdr:cNvPr id="4" name="Chart 3">
          <a:extLst>
            <a:ext uri="{FF2B5EF4-FFF2-40B4-BE49-F238E27FC236}">
              <a16:creationId xmlns:a16="http://schemas.microsoft.com/office/drawing/2014/main" id="{951D7CC1-72B1-C7D7-FD8F-5E3735000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152400</xdr:colOff>
      <xdr:row>0</xdr:row>
      <xdr:rowOff>68581</xdr:rowOff>
    </xdr:from>
    <xdr:to>
      <xdr:col>5</xdr:col>
      <xdr:colOff>274320</xdr:colOff>
      <xdr:row>5</xdr:row>
      <xdr:rowOff>30481</xdr:rowOff>
    </xdr:to>
    <mc:AlternateContent xmlns:mc="http://schemas.openxmlformats.org/markup-compatibility/2006" xmlns:a14="http://schemas.microsoft.com/office/drawing/2010/main">
      <mc:Choice Requires="a14">
        <xdr:graphicFrame macro="">
          <xdr:nvGraphicFramePr>
            <xdr:cNvPr id="5" name="Gender 2">
              <a:extLst>
                <a:ext uri="{FF2B5EF4-FFF2-40B4-BE49-F238E27FC236}">
                  <a16:creationId xmlns:a16="http://schemas.microsoft.com/office/drawing/2014/main" id="{8E00F071-3257-8E25-4839-A02F72FA348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712720" y="6858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541020</xdr:colOff>
      <xdr:row>3</xdr:row>
      <xdr:rowOff>15241</xdr:rowOff>
    </xdr:from>
    <xdr:to>
      <xdr:col>18</xdr:col>
      <xdr:colOff>541020</xdr:colOff>
      <xdr:row>13</xdr:row>
      <xdr:rowOff>114301</xdr:rowOff>
    </xdr:to>
    <mc:AlternateContent xmlns:mc="http://schemas.openxmlformats.org/markup-compatibility/2006" xmlns:a14="http://schemas.microsoft.com/office/drawing/2010/main">
      <mc:Choice Requires="a14">
        <xdr:graphicFrame macro="">
          <xdr:nvGraphicFramePr>
            <xdr:cNvPr id="6" name="Education Field 1">
              <a:extLst>
                <a:ext uri="{FF2B5EF4-FFF2-40B4-BE49-F238E27FC236}">
                  <a16:creationId xmlns:a16="http://schemas.microsoft.com/office/drawing/2014/main" id="{1A87F8BC-76EB-EFC3-B847-278D165E56E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904220" y="563881"/>
              <a:ext cx="1828800" cy="1927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c:userShapes xmlns:c="http://schemas.openxmlformats.org/drawingml/2006/chart">
  <cdr:relSizeAnchor xmlns:cdr="http://schemas.openxmlformats.org/drawingml/2006/chartDrawing">
    <cdr:from>
      <cdr:x>0.44833</cdr:x>
      <cdr:y>0.4375</cdr:y>
    </cdr:from>
    <cdr:to>
      <cdr:x>0.555</cdr:x>
      <cdr:y>0.52083</cdr:y>
    </cdr:to>
    <cdr:sp macro="" textlink="">
      <cdr:nvSpPr>
        <cdr:cNvPr id="2" name="TextBox 1">
          <a:extLst xmlns:a="http://schemas.openxmlformats.org/drawingml/2006/main">
            <a:ext uri="{FF2B5EF4-FFF2-40B4-BE49-F238E27FC236}">
              <a16:creationId xmlns:a16="http://schemas.microsoft.com/office/drawing/2014/main" id="{F33DFFCD-6AC3-04F5-53F6-C5BE821EAF92}"/>
            </a:ext>
          </a:extLst>
        </cdr:cNvPr>
        <cdr:cNvSpPr txBox="1"/>
      </cdr:nvSpPr>
      <cdr:spPr>
        <a:xfrm xmlns:a="http://schemas.openxmlformats.org/drawingml/2006/main">
          <a:off x="2049780" y="1200150"/>
          <a:ext cx="48768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0.27513</cdr:x>
      <cdr:y>0.45148</cdr:y>
    </cdr:from>
    <cdr:to>
      <cdr:x>0.69312</cdr:x>
      <cdr:y>0.67614</cdr:y>
    </cdr:to>
    <cdr:sp macro="" textlink="">
      <cdr:nvSpPr>
        <cdr:cNvPr id="3" name="TextBox 2">
          <a:extLst xmlns:a="http://schemas.openxmlformats.org/drawingml/2006/main">
            <a:ext uri="{FF2B5EF4-FFF2-40B4-BE49-F238E27FC236}">
              <a16:creationId xmlns:a16="http://schemas.microsoft.com/office/drawing/2014/main" id="{42FA6DF8-ED4F-B131-3613-2E426B815334}"/>
            </a:ext>
          </a:extLst>
        </cdr:cNvPr>
        <cdr:cNvSpPr txBox="1"/>
      </cdr:nvSpPr>
      <cdr:spPr>
        <a:xfrm xmlns:a="http://schemas.openxmlformats.org/drawingml/2006/main">
          <a:off x="396240" y="605489"/>
          <a:ext cx="601979" cy="3012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kern="1200"/>
            <a:t>Female </a:t>
          </a:r>
        </a:p>
      </cdr:txBody>
    </cdr:sp>
  </cdr:relSizeAnchor>
</c:userShapes>
</file>

<file path=xl/drawings/drawing6.xml><?xml version="1.0" encoding="utf-8"?>
<c:userShapes xmlns:c="http://schemas.openxmlformats.org/drawingml/2006/chart">
  <cdr:relSizeAnchor xmlns:cdr="http://schemas.openxmlformats.org/drawingml/2006/chartDrawing">
    <cdr:from>
      <cdr:x>0.37091</cdr:x>
      <cdr:y>0.48023</cdr:y>
    </cdr:from>
    <cdr:to>
      <cdr:x>0.60949</cdr:x>
      <cdr:y>0.62992</cdr:y>
    </cdr:to>
    <cdr:sp macro="" textlink="">
      <cdr:nvSpPr>
        <cdr:cNvPr id="2" name="TextBox 1">
          <a:extLst xmlns:a="http://schemas.openxmlformats.org/drawingml/2006/main">
            <a:ext uri="{FF2B5EF4-FFF2-40B4-BE49-F238E27FC236}">
              <a16:creationId xmlns:a16="http://schemas.microsoft.com/office/drawing/2014/main" id="{16EEA285-52B2-04B8-8E5C-D5B87ADC4506}"/>
            </a:ext>
          </a:extLst>
        </cdr:cNvPr>
        <cdr:cNvSpPr txBox="1"/>
      </cdr:nvSpPr>
      <cdr:spPr>
        <a:xfrm xmlns:a="http://schemas.openxmlformats.org/drawingml/2006/main">
          <a:off x="777240" y="647701"/>
          <a:ext cx="499939" cy="20189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100" kern="1200"/>
            <a:t>Male </a:t>
          </a:r>
        </a:p>
      </cdr:txBody>
    </cdr:sp>
  </cdr:relSizeAnchor>
</c:userShapes>
</file>

<file path=xl/drawings/drawing7.xml><?xml version="1.0" encoding="utf-8"?>
<xdr:wsDr xmlns:xdr="http://schemas.openxmlformats.org/drawingml/2006/spreadsheetDrawing" xmlns:a="http://schemas.openxmlformats.org/drawingml/2006/main">
  <xdr:twoCellAnchor>
    <xdr:from>
      <xdr:col>1</xdr:col>
      <xdr:colOff>308774</xdr:colOff>
      <xdr:row>12</xdr:row>
      <xdr:rowOff>178682</xdr:rowOff>
    </xdr:from>
    <xdr:to>
      <xdr:col>10</xdr:col>
      <xdr:colOff>182880</xdr:colOff>
      <xdr:row>34</xdr:row>
      <xdr:rowOff>20320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2903DE9-0B4C-A386-9FD7-EEA9B7AF49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78494" y="2373242"/>
              <a:ext cx="10580206" cy="386499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609600</xdr:colOff>
      <xdr:row>7</xdr:row>
      <xdr:rowOff>49530</xdr:rowOff>
    </xdr:from>
    <xdr:to>
      <xdr:col>6</xdr:col>
      <xdr:colOff>182880</xdr:colOff>
      <xdr:row>22</xdr:row>
      <xdr:rowOff>49530</xdr:rowOff>
    </xdr:to>
    <xdr:graphicFrame macro="">
      <xdr:nvGraphicFramePr>
        <xdr:cNvPr id="2" name="Chart 1">
          <a:extLst>
            <a:ext uri="{FF2B5EF4-FFF2-40B4-BE49-F238E27FC236}">
              <a16:creationId xmlns:a16="http://schemas.microsoft.com/office/drawing/2014/main" id="{A4072BAE-1A2C-66B4-F6B8-BC2C56D10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228600</xdr:colOff>
      <xdr:row>3</xdr:row>
      <xdr:rowOff>156210</xdr:rowOff>
    </xdr:from>
    <xdr:to>
      <xdr:col>13</xdr:col>
      <xdr:colOff>533400</xdr:colOff>
      <xdr:row>18</xdr:row>
      <xdr:rowOff>156210</xdr:rowOff>
    </xdr:to>
    <xdr:graphicFrame macro="">
      <xdr:nvGraphicFramePr>
        <xdr:cNvPr id="3" name="Chart 2">
          <a:extLst>
            <a:ext uri="{FF2B5EF4-FFF2-40B4-BE49-F238E27FC236}">
              <a16:creationId xmlns:a16="http://schemas.microsoft.com/office/drawing/2014/main" id="{DCBC0BD0-594C-36C3-5D00-022DA1CE4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563880</xdr:colOff>
      <xdr:row>2</xdr:row>
      <xdr:rowOff>45720</xdr:rowOff>
    </xdr:from>
    <xdr:to>
      <xdr:col>12</xdr:col>
      <xdr:colOff>495300</xdr:colOff>
      <xdr:row>14</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6A7F62E-ADA4-DEAC-CC5F-4E302D7AA5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6780" y="411480"/>
              <a:ext cx="4198620" cy="2190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76200</xdr:colOff>
      <xdr:row>2</xdr:row>
      <xdr:rowOff>15557</xdr:rowOff>
    </xdr:from>
    <xdr:to>
      <xdr:col>25</xdr:col>
      <xdr:colOff>487680</xdr:colOff>
      <xdr:row>38</xdr:row>
      <xdr:rowOff>1</xdr:rowOff>
    </xdr:to>
    <xdr:sp macro="" textlink="">
      <xdr:nvSpPr>
        <xdr:cNvPr id="2" name="Rectangle: Rounded Corners 1">
          <a:extLst>
            <a:ext uri="{FF2B5EF4-FFF2-40B4-BE49-F238E27FC236}">
              <a16:creationId xmlns:a16="http://schemas.microsoft.com/office/drawing/2014/main" id="{FF9D5D89-6C32-ABA1-40CC-68D901E75067}"/>
            </a:ext>
          </a:extLst>
        </xdr:cNvPr>
        <xdr:cNvSpPr/>
      </xdr:nvSpPr>
      <xdr:spPr>
        <a:xfrm>
          <a:off x="1905000" y="381317"/>
          <a:ext cx="14097000" cy="6568124"/>
        </a:xfrm>
        <a:prstGeom prst="roundRect">
          <a:avLst>
            <a:gd name="adj" fmla="val 3328"/>
          </a:avLst>
        </a:prstGeom>
        <a:solidFill>
          <a:schemeClr val="accent1">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258617</xdr:colOff>
      <xdr:row>2</xdr:row>
      <xdr:rowOff>154899</xdr:rowOff>
    </xdr:from>
    <xdr:to>
      <xdr:col>12</xdr:col>
      <xdr:colOff>244677</xdr:colOff>
      <xdr:row>6</xdr:row>
      <xdr:rowOff>69908</xdr:rowOff>
    </xdr:to>
    <xdr:sp macro="" textlink="">
      <xdr:nvSpPr>
        <xdr:cNvPr id="3" name="Rectangle: Rounded Corners 2">
          <a:extLst>
            <a:ext uri="{FF2B5EF4-FFF2-40B4-BE49-F238E27FC236}">
              <a16:creationId xmlns:a16="http://schemas.microsoft.com/office/drawing/2014/main" id="{6D7C02A8-54B8-3788-52B2-75617AC32C9B}"/>
            </a:ext>
          </a:extLst>
        </xdr:cNvPr>
        <xdr:cNvSpPr/>
      </xdr:nvSpPr>
      <xdr:spPr>
        <a:xfrm>
          <a:off x="258617" y="154899"/>
          <a:ext cx="5537774" cy="640723"/>
        </a:xfrm>
        <a:prstGeom prst="roundRect">
          <a:avLst>
            <a:gd name="adj" fmla="val 25277"/>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3600" b="1" kern="120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286205</xdr:colOff>
      <xdr:row>2</xdr:row>
      <xdr:rowOff>153043</xdr:rowOff>
    </xdr:from>
    <xdr:to>
      <xdr:col>24</xdr:col>
      <xdr:colOff>508020</xdr:colOff>
      <xdr:row>6</xdr:row>
      <xdr:rowOff>92668</xdr:rowOff>
    </xdr:to>
    <xdr:sp macro="" textlink="">
      <xdr:nvSpPr>
        <xdr:cNvPr id="4" name="Rectangle: Rounded Corners 3">
          <a:extLst>
            <a:ext uri="{FF2B5EF4-FFF2-40B4-BE49-F238E27FC236}">
              <a16:creationId xmlns:a16="http://schemas.microsoft.com/office/drawing/2014/main" id="{D347CB7C-92FC-47A9-841D-5ADD28E6DC62}"/>
            </a:ext>
          </a:extLst>
        </xdr:cNvPr>
        <xdr:cNvSpPr/>
      </xdr:nvSpPr>
      <xdr:spPr>
        <a:xfrm>
          <a:off x="7601405" y="518803"/>
          <a:ext cx="7811335" cy="671145"/>
        </a:xfrm>
        <a:prstGeom prst="roundRect">
          <a:avLst>
            <a:gd name="adj" fmla="val 26574"/>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12</xdr:col>
      <xdr:colOff>523709</xdr:colOff>
      <xdr:row>3</xdr:row>
      <xdr:rowOff>1</xdr:rowOff>
    </xdr:from>
    <xdr:to>
      <xdr:col>24</xdr:col>
      <xdr:colOff>335280</xdr:colOff>
      <xdr:row>6</xdr:row>
      <xdr:rowOff>99937</xdr:rowOff>
    </xdr:to>
    <xdr:sp macro="" textlink="">
      <xdr:nvSpPr>
        <xdr:cNvPr id="5" name="TextBox 4">
          <a:extLst>
            <a:ext uri="{FF2B5EF4-FFF2-40B4-BE49-F238E27FC236}">
              <a16:creationId xmlns:a16="http://schemas.microsoft.com/office/drawing/2014/main" id="{13D8A23B-FE58-EB43-22F0-5404F9C4843B}"/>
            </a:ext>
          </a:extLst>
        </xdr:cNvPr>
        <xdr:cNvSpPr txBox="1"/>
      </xdr:nvSpPr>
      <xdr:spPr>
        <a:xfrm>
          <a:off x="7838909" y="548641"/>
          <a:ext cx="7401091" cy="648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0" kern="1200">
              <a:latin typeface="Britannic Bold" panose="020B0903060703020204" pitchFamily="34" charset="0"/>
            </a:rPr>
            <a:t>JOB</a:t>
          </a:r>
          <a:r>
            <a:rPr lang="en-IN" sz="3200" b="0" kern="1200"/>
            <a:t> </a:t>
          </a:r>
          <a:r>
            <a:rPr lang="en-IN" sz="3200" b="0" kern="1200">
              <a:latin typeface="Britannic Bold" panose="020B0903060703020204" pitchFamily="34" charset="0"/>
            </a:rPr>
            <a:t>SATISFACTION</a:t>
          </a:r>
          <a:r>
            <a:rPr lang="en-IN" sz="3200" b="0" kern="1200" baseline="0">
              <a:latin typeface="Britannic Bold" panose="020B0903060703020204" pitchFamily="34" charset="0"/>
            </a:rPr>
            <a:t> RATING</a:t>
          </a:r>
          <a:r>
            <a:rPr lang="en-IN" sz="3200" b="0" kern="1200"/>
            <a:t>  </a:t>
          </a:r>
          <a:endParaRPr lang="en-IN" sz="3200" b="0" kern="1200">
            <a:solidFill>
              <a:schemeClr val="tx1"/>
            </a:solidFill>
          </a:endParaRPr>
        </a:p>
      </xdr:txBody>
    </xdr:sp>
    <xdr:clientData/>
  </xdr:twoCellAnchor>
  <xdr:twoCellAnchor>
    <xdr:from>
      <xdr:col>20</xdr:col>
      <xdr:colOff>381000</xdr:colOff>
      <xdr:row>3</xdr:row>
      <xdr:rowOff>23625</xdr:rowOff>
    </xdr:from>
    <xdr:to>
      <xdr:col>22</xdr:col>
      <xdr:colOff>708269</xdr:colOff>
      <xdr:row>6</xdr:row>
      <xdr:rowOff>78737</xdr:rowOff>
    </xdr:to>
    <xdr:graphicFrame macro="">
      <xdr:nvGraphicFramePr>
        <xdr:cNvPr id="7" name="Chart 6">
          <a:extLst>
            <a:ext uri="{FF2B5EF4-FFF2-40B4-BE49-F238E27FC236}">
              <a16:creationId xmlns:a16="http://schemas.microsoft.com/office/drawing/2014/main" id="{245138A1-E1A8-4BB8-B07B-1BE3EDA80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465641</xdr:colOff>
      <xdr:row>3</xdr:row>
      <xdr:rowOff>6534</xdr:rowOff>
    </xdr:from>
    <xdr:to>
      <xdr:col>12</xdr:col>
      <xdr:colOff>425844</xdr:colOff>
      <xdr:row>6</xdr:row>
      <xdr:rowOff>77118</xdr:rowOff>
    </xdr:to>
    <xdr:sp macro="" textlink="">
      <xdr:nvSpPr>
        <xdr:cNvPr id="8" name="TextBox 7">
          <a:extLst>
            <a:ext uri="{FF2B5EF4-FFF2-40B4-BE49-F238E27FC236}">
              <a16:creationId xmlns:a16="http://schemas.microsoft.com/office/drawing/2014/main" id="{4C1D255E-259F-CCDF-D207-23DF998DAE8A}"/>
            </a:ext>
          </a:extLst>
        </xdr:cNvPr>
        <xdr:cNvSpPr txBox="1"/>
      </xdr:nvSpPr>
      <xdr:spPr>
        <a:xfrm>
          <a:off x="465641" y="187963"/>
          <a:ext cx="5511917" cy="614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kern="1200">
              <a:latin typeface="Britannic Bold" panose="020B0903060703020204" pitchFamily="34" charset="0"/>
            </a:rPr>
            <a:t>HR</a:t>
          </a:r>
          <a:r>
            <a:rPr lang="en-IN" sz="3200" kern="1200" baseline="0">
              <a:latin typeface="Britannic Bold" panose="020B0903060703020204" pitchFamily="34" charset="0"/>
            </a:rPr>
            <a:t> ANALYTICS DASHBOARD</a:t>
          </a:r>
          <a:endParaRPr lang="en-IN" sz="3200" kern="1200">
            <a:latin typeface="Britannic Bold" panose="020B0903060703020204" pitchFamily="34" charset="0"/>
          </a:endParaRPr>
        </a:p>
      </xdr:txBody>
    </xdr:sp>
    <xdr:clientData/>
  </xdr:twoCellAnchor>
  <xdr:twoCellAnchor>
    <xdr:from>
      <xdr:col>21</xdr:col>
      <xdr:colOff>271180</xdr:colOff>
      <xdr:row>3</xdr:row>
      <xdr:rowOff>152434</xdr:rowOff>
    </xdr:from>
    <xdr:to>
      <xdr:col>22</xdr:col>
      <xdr:colOff>328432</xdr:colOff>
      <xdr:row>5</xdr:row>
      <xdr:rowOff>77457</xdr:rowOff>
    </xdr:to>
    <xdr:sp macro="" textlink="Rating!B7">
      <xdr:nvSpPr>
        <xdr:cNvPr id="10" name="TextBox 9">
          <a:extLst>
            <a:ext uri="{FF2B5EF4-FFF2-40B4-BE49-F238E27FC236}">
              <a16:creationId xmlns:a16="http://schemas.microsoft.com/office/drawing/2014/main" id="{F5A9CB96-7040-9AFA-0421-FB73972CC51B}"/>
            </a:ext>
          </a:extLst>
        </xdr:cNvPr>
        <xdr:cNvSpPr txBox="1"/>
      </xdr:nvSpPr>
      <xdr:spPr>
        <a:xfrm>
          <a:off x="11374609" y="333863"/>
          <a:ext cx="674109" cy="287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2D3C7E-AC58-414B-AFDB-D5D43B654B24}" type="TxLink">
            <a:rPr lang="en-US" sz="1600" b="0" i="0" u="none" strike="noStrike" kern="1200">
              <a:solidFill>
                <a:schemeClr val="bg2">
                  <a:lumMod val="25000"/>
                </a:schemeClr>
              </a:solidFill>
              <a:latin typeface="+mn-lt"/>
              <a:ea typeface="Calibri"/>
              <a:cs typeface="Calibri"/>
            </a:rPr>
            <a:pPr/>
            <a:t>2.63</a:t>
          </a:fld>
          <a:endParaRPr lang="en-IN" sz="4000" b="0" kern="1200">
            <a:solidFill>
              <a:schemeClr val="bg2">
                <a:lumMod val="25000"/>
              </a:schemeClr>
            </a:solidFill>
            <a:latin typeface="+mn-lt"/>
          </a:endParaRPr>
        </a:p>
      </xdr:txBody>
    </xdr:sp>
    <xdr:clientData/>
  </xdr:twoCellAnchor>
  <xdr:twoCellAnchor>
    <xdr:from>
      <xdr:col>3</xdr:col>
      <xdr:colOff>318005</xdr:colOff>
      <xdr:row>6</xdr:row>
      <xdr:rowOff>145903</xdr:rowOff>
    </xdr:from>
    <xdr:to>
      <xdr:col>7</xdr:col>
      <xdr:colOff>276610</xdr:colOff>
      <xdr:row>10</xdr:row>
      <xdr:rowOff>138077</xdr:rowOff>
    </xdr:to>
    <xdr:sp macro="" textlink="">
      <xdr:nvSpPr>
        <xdr:cNvPr id="12" name="Rectangle: Rounded Corners 11">
          <a:extLst>
            <a:ext uri="{FF2B5EF4-FFF2-40B4-BE49-F238E27FC236}">
              <a16:creationId xmlns:a16="http://schemas.microsoft.com/office/drawing/2014/main" id="{CF6583D6-2949-43CD-9905-B07FC660030D}"/>
            </a:ext>
          </a:extLst>
        </xdr:cNvPr>
        <xdr:cNvSpPr>
          <a:spLocks noChangeAspect="1"/>
        </xdr:cNvSpPr>
      </xdr:nvSpPr>
      <xdr:spPr>
        <a:xfrm>
          <a:off x="318005" y="871617"/>
          <a:ext cx="2426034" cy="717889"/>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7</xdr:col>
      <xdr:colOff>347966</xdr:colOff>
      <xdr:row>6</xdr:row>
      <xdr:rowOff>144304</xdr:rowOff>
    </xdr:from>
    <xdr:to>
      <xdr:col>11</xdr:col>
      <xdr:colOff>399513</xdr:colOff>
      <xdr:row>10</xdr:row>
      <xdr:rowOff>127883</xdr:rowOff>
    </xdr:to>
    <xdr:sp macro="" textlink="">
      <xdr:nvSpPr>
        <xdr:cNvPr id="16" name="Rectangle: Rounded Corners 15">
          <a:extLst>
            <a:ext uri="{FF2B5EF4-FFF2-40B4-BE49-F238E27FC236}">
              <a16:creationId xmlns:a16="http://schemas.microsoft.com/office/drawing/2014/main" id="{A802F852-FE91-4CB1-BA79-82E0A87A8F1F}"/>
            </a:ext>
          </a:extLst>
        </xdr:cNvPr>
        <xdr:cNvSpPr/>
      </xdr:nvSpPr>
      <xdr:spPr>
        <a:xfrm>
          <a:off x="2792117" y="863172"/>
          <a:ext cx="2495698" cy="702447"/>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11</xdr:col>
      <xdr:colOff>488452</xdr:colOff>
      <xdr:row>6</xdr:row>
      <xdr:rowOff>145970</xdr:rowOff>
    </xdr:from>
    <xdr:to>
      <xdr:col>15</xdr:col>
      <xdr:colOff>542259</xdr:colOff>
      <xdr:row>10</xdr:row>
      <xdr:rowOff>129396</xdr:rowOff>
    </xdr:to>
    <xdr:sp macro="" textlink="">
      <xdr:nvSpPr>
        <xdr:cNvPr id="17" name="Rectangle: Rounded Corners 16">
          <a:extLst>
            <a:ext uri="{FF2B5EF4-FFF2-40B4-BE49-F238E27FC236}">
              <a16:creationId xmlns:a16="http://schemas.microsoft.com/office/drawing/2014/main" id="{7F734AC1-176C-4082-BD5B-50032E150B94}"/>
            </a:ext>
          </a:extLst>
        </xdr:cNvPr>
        <xdr:cNvSpPr/>
      </xdr:nvSpPr>
      <xdr:spPr>
        <a:xfrm>
          <a:off x="5376754" y="864838"/>
          <a:ext cx="2497958" cy="702294"/>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16</xdr:col>
      <xdr:colOff>34241</xdr:colOff>
      <xdr:row>6</xdr:row>
      <xdr:rowOff>135242</xdr:rowOff>
    </xdr:from>
    <xdr:to>
      <xdr:col>20</xdr:col>
      <xdr:colOff>198297</xdr:colOff>
      <xdr:row>10</xdr:row>
      <xdr:rowOff>129397</xdr:rowOff>
    </xdr:to>
    <xdr:sp macro="" textlink="">
      <xdr:nvSpPr>
        <xdr:cNvPr id="18" name="Rectangle: Rounded Corners 17">
          <a:extLst>
            <a:ext uri="{FF2B5EF4-FFF2-40B4-BE49-F238E27FC236}">
              <a16:creationId xmlns:a16="http://schemas.microsoft.com/office/drawing/2014/main" id="{B2422E28-79EC-408D-B5E4-A4C1F01F9707}"/>
            </a:ext>
          </a:extLst>
        </xdr:cNvPr>
        <xdr:cNvSpPr/>
      </xdr:nvSpPr>
      <xdr:spPr>
        <a:xfrm>
          <a:off x="7977732" y="854110"/>
          <a:ext cx="2608207" cy="713023"/>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20</xdr:col>
      <xdr:colOff>288448</xdr:colOff>
      <xdr:row>6</xdr:row>
      <xdr:rowOff>165721</xdr:rowOff>
    </xdr:from>
    <xdr:to>
      <xdr:col>24</xdr:col>
      <xdr:colOff>300526</xdr:colOff>
      <xdr:row>10</xdr:row>
      <xdr:rowOff>159876</xdr:rowOff>
    </xdr:to>
    <xdr:sp macro="" textlink="">
      <xdr:nvSpPr>
        <xdr:cNvPr id="19" name="Rectangle: Rounded Corners 18">
          <a:extLst>
            <a:ext uri="{FF2B5EF4-FFF2-40B4-BE49-F238E27FC236}">
              <a16:creationId xmlns:a16="http://schemas.microsoft.com/office/drawing/2014/main" id="{2AD0EF8D-C3EA-4797-A834-B9BDC7B0C27D}"/>
            </a:ext>
          </a:extLst>
        </xdr:cNvPr>
        <xdr:cNvSpPr/>
      </xdr:nvSpPr>
      <xdr:spPr>
        <a:xfrm>
          <a:off x="12754768" y="1263001"/>
          <a:ext cx="2450478" cy="725675"/>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xdr:col>
      <xdr:colOff>503383</xdr:colOff>
      <xdr:row>7</xdr:row>
      <xdr:rowOff>11350</xdr:rowOff>
    </xdr:from>
    <xdr:to>
      <xdr:col>7</xdr:col>
      <xdr:colOff>170243</xdr:colOff>
      <xdr:row>8</xdr:row>
      <xdr:rowOff>132142</xdr:rowOff>
    </xdr:to>
    <xdr:sp macro="" textlink="">
      <xdr:nvSpPr>
        <xdr:cNvPr id="20" name="TextBox 19">
          <a:extLst>
            <a:ext uri="{FF2B5EF4-FFF2-40B4-BE49-F238E27FC236}">
              <a16:creationId xmlns:a16="http://schemas.microsoft.com/office/drawing/2014/main" id="{C940ED5B-E892-7A03-2FAE-957C1FF51617}"/>
            </a:ext>
          </a:extLst>
        </xdr:cNvPr>
        <xdr:cNvSpPr txBox="1"/>
      </xdr:nvSpPr>
      <xdr:spPr>
        <a:xfrm>
          <a:off x="9139383" y="2369921"/>
          <a:ext cx="2134289" cy="302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TOTAL</a:t>
          </a:r>
          <a:r>
            <a:rPr lang="en-IN" sz="1400" b="0" kern="1200">
              <a:latin typeface="Times New Roman" panose="02020603050405020304" pitchFamily="18"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EMPLOYEES</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3</xdr:col>
      <xdr:colOff>399735</xdr:colOff>
      <xdr:row>8</xdr:row>
      <xdr:rowOff>95355</xdr:rowOff>
    </xdr:from>
    <xdr:to>
      <xdr:col>6</xdr:col>
      <xdr:colOff>524513</xdr:colOff>
      <xdr:row>10</xdr:row>
      <xdr:rowOff>127766</xdr:rowOff>
    </xdr:to>
    <xdr:sp macro="" textlink="Kpi!A8">
      <xdr:nvSpPr>
        <xdr:cNvPr id="21" name="TextBox 20">
          <a:extLst>
            <a:ext uri="{FF2B5EF4-FFF2-40B4-BE49-F238E27FC236}">
              <a16:creationId xmlns:a16="http://schemas.microsoft.com/office/drawing/2014/main" id="{3FEE7515-9E32-1B29-F2D8-F01FF2D883C2}"/>
            </a:ext>
          </a:extLst>
        </xdr:cNvPr>
        <xdr:cNvSpPr txBox="1"/>
      </xdr:nvSpPr>
      <xdr:spPr>
        <a:xfrm>
          <a:off x="399735" y="1173657"/>
          <a:ext cx="1957891" cy="391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i="0" u="none" strike="noStrike" kern="1200">
              <a:solidFill>
                <a:srgbClr val="000000"/>
              </a:solidFill>
              <a:latin typeface="Britannic Bold" panose="020B0903060703020204" pitchFamily="34" charset="0"/>
              <a:ea typeface="Calibri"/>
              <a:cs typeface="Times New Roman" panose="02020603050405020304" pitchFamily="18" charset="0"/>
            </a:rPr>
            <a:t>     </a:t>
          </a:r>
          <a:fld id="{8D5065EC-4943-4535-9CC3-7C9F87BE7A97}" type="TxLink">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pPr/>
            <a:t>1470</a:t>
          </a:fld>
          <a:endParaRPr lang="en-IN" sz="2800" kern="1200">
            <a:solidFill>
              <a:schemeClr val="accent1"/>
            </a:solidFill>
            <a:latin typeface="Britannic Bold" panose="020B0903060703020204" pitchFamily="34" charset="0"/>
            <a:cs typeface="Times New Roman" panose="02020603050405020304" pitchFamily="18" charset="0"/>
          </a:endParaRPr>
        </a:p>
      </xdr:txBody>
    </xdr:sp>
    <xdr:clientData/>
  </xdr:twoCellAnchor>
  <xdr:twoCellAnchor>
    <xdr:from>
      <xdr:col>7</xdr:col>
      <xdr:colOff>554512</xdr:colOff>
      <xdr:row>7</xdr:row>
      <xdr:rowOff>27877</xdr:rowOff>
    </xdr:from>
    <xdr:to>
      <xdr:col>11</xdr:col>
      <xdr:colOff>144937</xdr:colOff>
      <xdr:row>8</xdr:row>
      <xdr:rowOff>153881</xdr:rowOff>
    </xdr:to>
    <xdr:sp macro="" textlink="">
      <xdr:nvSpPr>
        <xdr:cNvPr id="23" name="TextBox 22">
          <a:extLst>
            <a:ext uri="{FF2B5EF4-FFF2-40B4-BE49-F238E27FC236}">
              <a16:creationId xmlns:a16="http://schemas.microsoft.com/office/drawing/2014/main" id="{0D79650C-B009-4D13-B5A0-FAEAF84C1A58}"/>
            </a:ext>
          </a:extLst>
        </xdr:cNvPr>
        <xdr:cNvSpPr txBox="1"/>
      </xdr:nvSpPr>
      <xdr:spPr>
        <a:xfrm>
          <a:off x="2998663" y="926462"/>
          <a:ext cx="2034576" cy="305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latin typeface="Times New Roman" panose="02020603050405020304" pitchFamily="18"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ATTRITION</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7</xdr:col>
      <xdr:colOff>340823</xdr:colOff>
      <xdr:row>8</xdr:row>
      <xdr:rowOff>87711</xdr:rowOff>
    </xdr:from>
    <xdr:to>
      <xdr:col>10</xdr:col>
      <xdr:colOff>528973</xdr:colOff>
      <xdr:row>10</xdr:row>
      <xdr:rowOff>93417</xdr:rowOff>
    </xdr:to>
    <xdr:sp macro="" textlink="">
      <xdr:nvSpPr>
        <xdr:cNvPr id="24" name="TextBox 23">
          <a:extLst>
            <a:ext uri="{FF2B5EF4-FFF2-40B4-BE49-F238E27FC236}">
              <a16:creationId xmlns:a16="http://schemas.microsoft.com/office/drawing/2014/main" id="{47FED47D-2F8E-40E0-804C-97BBB4C97C6A}"/>
            </a:ext>
          </a:extLst>
        </xdr:cNvPr>
        <xdr:cNvSpPr txBox="1"/>
      </xdr:nvSpPr>
      <xdr:spPr>
        <a:xfrm>
          <a:off x="2784974" y="1166013"/>
          <a:ext cx="2021263" cy="365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kern="1200">
              <a:solidFill>
                <a:schemeClr val="accent1"/>
              </a:solidFill>
              <a:latin typeface="Britannic Bold" panose="020B0903060703020204" pitchFamily="34" charset="0"/>
              <a:cs typeface="Times New Roman" panose="02020603050405020304" pitchFamily="18" charset="0"/>
            </a:rPr>
            <a:t>      237</a:t>
          </a:r>
        </a:p>
      </xdr:txBody>
    </xdr:sp>
    <xdr:clientData/>
  </xdr:twoCellAnchor>
  <xdr:twoCellAnchor>
    <xdr:from>
      <xdr:col>16</xdr:col>
      <xdr:colOff>464006</xdr:colOff>
      <xdr:row>7</xdr:row>
      <xdr:rowOff>12689</xdr:rowOff>
    </xdr:from>
    <xdr:to>
      <xdr:col>20</xdr:col>
      <xdr:colOff>439870</xdr:colOff>
      <xdr:row>8</xdr:row>
      <xdr:rowOff>127741</xdr:rowOff>
    </xdr:to>
    <xdr:sp macro="" textlink="">
      <xdr:nvSpPr>
        <xdr:cNvPr id="26" name="TextBox 25">
          <a:extLst>
            <a:ext uri="{FF2B5EF4-FFF2-40B4-BE49-F238E27FC236}">
              <a16:creationId xmlns:a16="http://schemas.microsoft.com/office/drawing/2014/main" id="{1479F80E-934F-43A9-AB9B-B305E9E4C48C}"/>
            </a:ext>
          </a:extLst>
        </xdr:cNvPr>
        <xdr:cNvSpPr txBox="1"/>
      </xdr:nvSpPr>
      <xdr:spPr>
        <a:xfrm>
          <a:off x="17391292" y="2371260"/>
          <a:ext cx="2443292" cy="296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solidFill>
                <a:schemeClr val="dk1"/>
              </a:solidFill>
              <a:latin typeface="Britannic Bold" panose="020B0903060703020204" pitchFamily="34" charset="0"/>
              <a:ea typeface="+mn-ea"/>
              <a:cs typeface="Times New Roman" panose="02020603050405020304" pitchFamily="18" charset="0"/>
            </a:rPr>
            <a:t>  ATTRITION</a:t>
          </a:r>
          <a:r>
            <a:rPr lang="en-IN" sz="1600" b="0" kern="1200" baseline="0">
              <a:solidFill>
                <a:schemeClr val="dk1"/>
              </a:solidFill>
              <a:latin typeface="Britannic Bold" panose="020B0903060703020204" pitchFamily="34" charset="0"/>
              <a:ea typeface="+mn-ea"/>
              <a:cs typeface="Times New Roman" panose="02020603050405020304" pitchFamily="18" charset="0"/>
            </a:rPr>
            <a:t> RATE</a:t>
          </a:r>
          <a:endParaRPr lang="en-IN" sz="1600" b="0" kern="1200">
            <a:solidFill>
              <a:schemeClr val="dk1"/>
            </a:solidFill>
            <a:latin typeface="Britannic Bold" panose="020B0903060703020204" pitchFamily="34" charset="0"/>
            <a:ea typeface="+mn-ea"/>
            <a:cs typeface="Times New Roman" panose="02020603050405020304" pitchFamily="18" charset="0"/>
          </a:endParaRPr>
        </a:p>
      </xdr:txBody>
    </xdr:sp>
    <xdr:clientData/>
  </xdr:twoCellAnchor>
  <xdr:twoCellAnchor>
    <xdr:from>
      <xdr:col>12</xdr:col>
      <xdr:colOff>341940</xdr:colOff>
      <xdr:row>6</xdr:row>
      <xdr:rowOff>156803</xdr:rowOff>
    </xdr:from>
    <xdr:to>
      <xdr:col>14</xdr:col>
      <xdr:colOff>535816</xdr:colOff>
      <xdr:row>8</xdr:row>
      <xdr:rowOff>118678</xdr:rowOff>
    </xdr:to>
    <xdr:sp macro="" textlink="">
      <xdr:nvSpPr>
        <xdr:cNvPr id="27" name="TextBox 26">
          <a:extLst>
            <a:ext uri="{FF2B5EF4-FFF2-40B4-BE49-F238E27FC236}">
              <a16:creationId xmlns:a16="http://schemas.microsoft.com/office/drawing/2014/main" id="{99AA7C68-E573-493F-AFB7-D9704B06CA04}"/>
            </a:ext>
          </a:extLst>
        </xdr:cNvPr>
        <xdr:cNvSpPr txBox="1"/>
      </xdr:nvSpPr>
      <xdr:spPr>
        <a:xfrm>
          <a:off x="5841280" y="875671"/>
          <a:ext cx="1415951" cy="321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latin typeface="Times New Roman" panose="02020603050405020304" pitchFamily="18"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AVG</a:t>
          </a:r>
          <a:r>
            <a:rPr lang="en-IN" sz="1800" b="1" kern="1200" baseline="0">
              <a:latin typeface="Times New Roman" panose="02020603050405020304" pitchFamily="18" charset="0"/>
              <a:cs typeface="Times New Roman" panose="02020603050405020304" pitchFamily="18" charset="0"/>
            </a:rPr>
            <a:t> </a:t>
          </a:r>
          <a:r>
            <a:rPr lang="en-IN" sz="1600" b="0" kern="1200" baseline="0">
              <a:latin typeface="Britannic Bold" panose="020B0903060703020204" pitchFamily="34" charset="0"/>
              <a:cs typeface="Times New Roman" panose="02020603050405020304" pitchFamily="18" charset="0"/>
            </a:rPr>
            <a:t>AGE</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21</xdr:col>
      <xdr:colOff>213113</xdr:colOff>
      <xdr:row>6</xdr:row>
      <xdr:rowOff>158163</xdr:rowOff>
    </xdr:from>
    <xdr:to>
      <xdr:col>23</xdr:col>
      <xdr:colOff>561187</xdr:colOff>
      <xdr:row>8</xdr:row>
      <xdr:rowOff>104662</xdr:rowOff>
    </xdr:to>
    <xdr:sp macro="" textlink="">
      <xdr:nvSpPr>
        <xdr:cNvPr id="28" name="TextBox 27">
          <a:extLst>
            <a:ext uri="{FF2B5EF4-FFF2-40B4-BE49-F238E27FC236}">
              <a16:creationId xmlns:a16="http://schemas.microsoft.com/office/drawing/2014/main" id="{D99609D7-DB83-476B-826D-EF279ADBE55C}"/>
            </a:ext>
          </a:extLst>
        </xdr:cNvPr>
        <xdr:cNvSpPr txBox="1"/>
      </xdr:nvSpPr>
      <xdr:spPr>
        <a:xfrm>
          <a:off x="20224684" y="2335306"/>
          <a:ext cx="1581789" cy="30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ACTIVE</a:t>
          </a:r>
          <a:r>
            <a:rPr lang="en-IN" sz="1600" b="0" kern="1200" baseline="0">
              <a:latin typeface="Britannic Bold" panose="020B0903060703020204" pitchFamily="34" charset="0"/>
              <a:cs typeface="Times New Roman" panose="02020603050405020304" pitchFamily="18" charset="0"/>
            </a:rPr>
            <a:t> EMPLOYEE</a:t>
          </a:r>
          <a:endParaRPr lang="en-IN" sz="1200" b="0" kern="1200">
            <a:latin typeface="Britannic Bold" panose="020B0903060703020204" pitchFamily="34" charset="0"/>
            <a:cs typeface="Times New Roman" panose="02020603050405020304" pitchFamily="18" charset="0"/>
          </a:endParaRPr>
        </a:p>
      </xdr:txBody>
    </xdr:sp>
    <xdr:clientData/>
  </xdr:twoCellAnchor>
  <xdr:twoCellAnchor>
    <xdr:from>
      <xdr:col>12</xdr:col>
      <xdr:colOff>133036</xdr:colOff>
      <xdr:row>8</xdr:row>
      <xdr:rowOff>78857</xdr:rowOff>
    </xdr:from>
    <xdr:to>
      <xdr:col>15</xdr:col>
      <xdr:colOff>363517</xdr:colOff>
      <xdr:row>10</xdr:row>
      <xdr:rowOff>162599</xdr:rowOff>
    </xdr:to>
    <xdr:sp macro="" textlink="Kpi!C8">
      <xdr:nvSpPr>
        <xdr:cNvPr id="29" name="TextBox 28">
          <a:extLst>
            <a:ext uri="{FF2B5EF4-FFF2-40B4-BE49-F238E27FC236}">
              <a16:creationId xmlns:a16="http://schemas.microsoft.com/office/drawing/2014/main" id="{A1E674B7-1BE9-47F3-8C21-E636BB9686DB}"/>
            </a:ext>
          </a:extLst>
        </xdr:cNvPr>
        <xdr:cNvSpPr txBox="1"/>
      </xdr:nvSpPr>
      <xdr:spPr>
        <a:xfrm>
          <a:off x="5632376" y="1157159"/>
          <a:ext cx="2063594" cy="443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t>   </a:t>
          </a:r>
          <a:fld id="{1F34C95B-F6A0-4BD2-A6D9-F5B327A402C3}" type="TxLink">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pPr marL="0" indent="0"/>
            <a:t>36.92</a:t>
          </a:fld>
          <a:endParaRPr lang="en-IN" sz="2800" b="0" i="0" u="none" strike="noStrike" kern="1200">
            <a:solidFill>
              <a:schemeClr val="accent1"/>
            </a:solidFill>
            <a:latin typeface="Britannic Bold" panose="020B0903060703020204" pitchFamily="34" charset="0"/>
            <a:ea typeface="Calibri"/>
            <a:cs typeface="Times New Roman" panose="02020603050405020304" pitchFamily="18" charset="0"/>
          </a:endParaRPr>
        </a:p>
      </xdr:txBody>
    </xdr:sp>
    <xdr:clientData/>
  </xdr:twoCellAnchor>
  <xdr:twoCellAnchor>
    <xdr:from>
      <xdr:col>16</xdr:col>
      <xdr:colOff>504154</xdr:colOff>
      <xdr:row>8</xdr:row>
      <xdr:rowOff>63434</xdr:rowOff>
    </xdr:from>
    <xdr:to>
      <xdr:col>19</xdr:col>
      <xdr:colOff>598227</xdr:colOff>
      <xdr:row>10</xdr:row>
      <xdr:rowOff>158197</xdr:rowOff>
    </xdr:to>
    <xdr:sp macro="" textlink="Kpi!E8">
      <xdr:nvSpPr>
        <xdr:cNvPr id="30" name="TextBox 29">
          <a:extLst>
            <a:ext uri="{FF2B5EF4-FFF2-40B4-BE49-F238E27FC236}">
              <a16:creationId xmlns:a16="http://schemas.microsoft.com/office/drawing/2014/main" id="{E4162CFF-F5CA-43E9-A7CD-5188665F6EA9}"/>
            </a:ext>
          </a:extLst>
        </xdr:cNvPr>
        <xdr:cNvSpPr txBox="1"/>
      </xdr:nvSpPr>
      <xdr:spPr>
        <a:xfrm>
          <a:off x="8447645" y="1141736"/>
          <a:ext cx="1927186" cy="45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t> </a:t>
          </a:r>
          <a:fld id="{8A9B4FC2-DA6A-4837-B0E6-BF1061D1A512}" type="TxLink">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pPr marL="0" indent="0"/>
            <a:t>16.12%</a:t>
          </a:fld>
          <a:endParaRPr lang="en-IN" sz="2800" b="0" i="0" u="none" strike="noStrike" kern="1200">
            <a:solidFill>
              <a:schemeClr val="accent1"/>
            </a:solidFill>
            <a:latin typeface="Britannic Bold" panose="020B0903060703020204" pitchFamily="34" charset="0"/>
            <a:ea typeface="Calibri"/>
            <a:cs typeface="Times New Roman" panose="02020603050405020304" pitchFamily="18" charset="0"/>
          </a:endParaRPr>
        </a:p>
      </xdr:txBody>
    </xdr:sp>
    <xdr:clientData/>
  </xdr:twoCellAnchor>
  <xdr:twoCellAnchor>
    <xdr:from>
      <xdr:col>20</xdr:col>
      <xdr:colOff>350520</xdr:colOff>
      <xdr:row>8</xdr:row>
      <xdr:rowOff>30480</xdr:rowOff>
    </xdr:from>
    <xdr:to>
      <xdr:col>23</xdr:col>
      <xdr:colOff>544751</xdr:colOff>
      <xdr:row>10</xdr:row>
      <xdr:rowOff>89066</xdr:rowOff>
    </xdr:to>
    <xdr:sp macro="" textlink="Kpi!D8">
      <xdr:nvSpPr>
        <xdr:cNvPr id="31" name="TextBox 30">
          <a:extLst>
            <a:ext uri="{FF2B5EF4-FFF2-40B4-BE49-F238E27FC236}">
              <a16:creationId xmlns:a16="http://schemas.microsoft.com/office/drawing/2014/main" id="{E84AC77C-DA02-4AF0-BA60-A5D02345C447}"/>
            </a:ext>
          </a:extLst>
        </xdr:cNvPr>
        <xdr:cNvSpPr txBox="1"/>
      </xdr:nvSpPr>
      <xdr:spPr>
        <a:xfrm>
          <a:off x="12816840" y="1493520"/>
          <a:ext cx="2023031" cy="424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t>     </a:t>
          </a:r>
          <a:fld id="{7AB661CA-7CF3-4520-B7DD-D9D50CA33EC3}" type="TxLink">
            <a:rPr lang="en-US" sz="2800" b="0" i="0" u="none" strike="noStrike" kern="1200">
              <a:solidFill>
                <a:schemeClr val="accent1"/>
              </a:solidFill>
              <a:latin typeface="Britannic Bold" panose="020B0903060703020204" pitchFamily="34" charset="0"/>
              <a:ea typeface="Calibri"/>
              <a:cs typeface="Times New Roman" panose="02020603050405020304" pitchFamily="18" charset="0"/>
            </a:rPr>
            <a:pPr marL="0" indent="0"/>
            <a:t>1233</a:t>
          </a:fld>
          <a:endParaRPr lang="en-IN" sz="2800" b="0" i="0" u="none" strike="noStrike" kern="1200">
            <a:solidFill>
              <a:schemeClr val="accent1"/>
            </a:solidFill>
            <a:latin typeface="Britannic Bold" panose="020B0903060703020204" pitchFamily="34" charset="0"/>
            <a:ea typeface="Calibri"/>
            <a:cs typeface="Times New Roman" panose="02020603050405020304" pitchFamily="18" charset="0"/>
          </a:endParaRPr>
        </a:p>
      </xdr:txBody>
    </xdr:sp>
    <xdr:clientData/>
  </xdr:twoCellAnchor>
  <xdr:twoCellAnchor>
    <xdr:from>
      <xdr:col>3</xdr:col>
      <xdr:colOff>259079</xdr:colOff>
      <xdr:row>11</xdr:row>
      <xdr:rowOff>94344</xdr:rowOff>
    </xdr:from>
    <xdr:to>
      <xdr:col>10</xdr:col>
      <xdr:colOff>22634</xdr:colOff>
      <xdr:row>25</xdr:row>
      <xdr:rowOff>150891</xdr:rowOff>
    </xdr:to>
    <xdr:sp macro="" textlink="">
      <xdr:nvSpPr>
        <xdr:cNvPr id="32" name="Rectangle: Rounded Corners 31">
          <a:extLst>
            <a:ext uri="{FF2B5EF4-FFF2-40B4-BE49-F238E27FC236}">
              <a16:creationId xmlns:a16="http://schemas.microsoft.com/office/drawing/2014/main" id="{3F37ADFB-3487-0872-C4A0-BB85F01F69D2}"/>
            </a:ext>
          </a:extLst>
        </xdr:cNvPr>
        <xdr:cNvSpPr/>
      </xdr:nvSpPr>
      <xdr:spPr>
        <a:xfrm>
          <a:off x="259079" y="1764882"/>
          <a:ext cx="4003401" cy="2655163"/>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a:t>
          </a:r>
        </a:p>
      </xdr:txBody>
    </xdr:sp>
    <xdr:clientData/>
  </xdr:twoCellAnchor>
  <xdr:twoCellAnchor>
    <xdr:from>
      <xdr:col>10</xdr:col>
      <xdr:colOff>136769</xdr:colOff>
      <xdr:row>11</xdr:row>
      <xdr:rowOff>74326</xdr:rowOff>
    </xdr:from>
    <xdr:to>
      <xdr:col>16</xdr:col>
      <xdr:colOff>429846</xdr:colOff>
      <xdr:row>25</xdr:row>
      <xdr:rowOff>156307</xdr:rowOff>
    </xdr:to>
    <xdr:sp macro="" textlink="">
      <xdr:nvSpPr>
        <xdr:cNvPr id="33" name="Rectangle: Rounded Corners 32">
          <a:extLst>
            <a:ext uri="{FF2B5EF4-FFF2-40B4-BE49-F238E27FC236}">
              <a16:creationId xmlns:a16="http://schemas.microsoft.com/office/drawing/2014/main" id="{99DADA4C-7BD5-4464-A8E2-7959204AA9C8}"/>
            </a:ext>
          </a:extLst>
        </xdr:cNvPr>
        <xdr:cNvSpPr/>
      </xdr:nvSpPr>
      <xdr:spPr>
        <a:xfrm>
          <a:off x="4376615" y="1744864"/>
          <a:ext cx="3927231" cy="2680597"/>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3</xdr:col>
      <xdr:colOff>317293</xdr:colOff>
      <xdr:row>11</xdr:row>
      <xdr:rowOff>101185</xdr:rowOff>
    </xdr:from>
    <xdr:to>
      <xdr:col>9</xdr:col>
      <xdr:colOff>354767</xdr:colOff>
      <xdr:row>13</xdr:row>
      <xdr:rowOff>62346</xdr:rowOff>
    </xdr:to>
    <xdr:sp macro="" textlink="">
      <xdr:nvSpPr>
        <xdr:cNvPr id="39" name="TextBox 38">
          <a:extLst>
            <a:ext uri="{FF2B5EF4-FFF2-40B4-BE49-F238E27FC236}">
              <a16:creationId xmlns:a16="http://schemas.microsoft.com/office/drawing/2014/main" id="{D90E5DEF-A9B5-443E-BFE5-63082DD132FD}"/>
            </a:ext>
          </a:extLst>
        </xdr:cNvPr>
        <xdr:cNvSpPr txBox="1"/>
      </xdr:nvSpPr>
      <xdr:spPr>
        <a:xfrm>
          <a:off x="317293" y="1722167"/>
          <a:ext cx="3695074" cy="321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TOTAL</a:t>
          </a:r>
          <a:r>
            <a:rPr lang="en-IN" sz="1400" b="0" kern="1200">
              <a:latin typeface="Times New Roman" panose="02020603050405020304" pitchFamily="18" charset="0"/>
              <a:cs typeface="Times New Roman" panose="02020603050405020304" pitchFamily="18" charset="0"/>
            </a:rPr>
            <a:t>  </a:t>
          </a:r>
          <a:r>
            <a:rPr lang="en-IN" sz="1600" b="0" u="none" kern="1200">
              <a:latin typeface="Britannic Bold" panose="020B0903060703020204" pitchFamily="34" charset="0"/>
              <a:cs typeface="Times New Roman" panose="02020603050405020304" pitchFamily="18" charset="0"/>
            </a:rPr>
            <a:t>EMPLOYEES</a:t>
          </a:r>
          <a:r>
            <a:rPr lang="en-IN" sz="1600" b="0" kern="1200">
              <a:latin typeface="Britannic Bold" panose="020B0903060703020204" pitchFamily="34" charset="0"/>
              <a:cs typeface="Times New Roman" panose="02020603050405020304" pitchFamily="18" charset="0"/>
            </a:rPr>
            <a:t> BY</a:t>
          </a:r>
          <a:r>
            <a:rPr lang="en-IN" sz="1600" b="0" kern="1200" baseline="0">
              <a:latin typeface="Britannic Bold" panose="020B0903060703020204" pitchFamily="34" charset="0"/>
              <a:cs typeface="Times New Roman" panose="02020603050405020304" pitchFamily="18" charset="0"/>
            </a:rPr>
            <a:t> GENDER</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3</xdr:col>
      <xdr:colOff>237341</xdr:colOff>
      <xdr:row>17</xdr:row>
      <xdr:rowOff>54428</xdr:rowOff>
    </xdr:from>
    <xdr:to>
      <xdr:col>6</xdr:col>
      <xdr:colOff>121510</xdr:colOff>
      <xdr:row>25</xdr:row>
      <xdr:rowOff>91005</xdr:rowOff>
    </xdr:to>
    <xdr:graphicFrame macro="">
      <xdr:nvGraphicFramePr>
        <xdr:cNvPr id="40" name="Chart 39">
          <a:extLst>
            <a:ext uri="{FF2B5EF4-FFF2-40B4-BE49-F238E27FC236}">
              <a16:creationId xmlns:a16="http://schemas.microsoft.com/office/drawing/2014/main" id="{3F57B11A-4C3D-408D-8409-F801B8F51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204107</xdr:colOff>
      <xdr:row>17</xdr:row>
      <xdr:rowOff>40821</xdr:rowOff>
    </xdr:from>
    <xdr:to>
      <xdr:col>9</xdr:col>
      <xdr:colOff>340178</xdr:colOff>
      <xdr:row>25</xdr:row>
      <xdr:rowOff>86236</xdr:rowOff>
    </xdr:to>
    <xdr:graphicFrame macro="">
      <xdr:nvGraphicFramePr>
        <xdr:cNvPr id="43" name="Chart 42">
          <a:extLst>
            <a:ext uri="{FF2B5EF4-FFF2-40B4-BE49-F238E27FC236}">
              <a16:creationId xmlns:a16="http://schemas.microsoft.com/office/drawing/2014/main" id="{088F6AB2-B8AA-48EC-8358-9E1F5A68CF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537148</xdr:colOff>
      <xdr:row>21</xdr:row>
      <xdr:rowOff>74950</xdr:rowOff>
    </xdr:from>
    <xdr:to>
      <xdr:col>5</xdr:col>
      <xdr:colOff>302443</xdr:colOff>
      <xdr:row>22</xdr:row>
      <xdr:rowOff>167296</xdr:rowOff>
    </xdr:to>
    <xdr:sp macro="" textlink="">
      <xdr:nvSpPr>
        <xdr:cNvPr id="45" name="TextBox 1">
          <a:extLst>
            <a:ext uri="{FF2B5EF4-FFF2-40B4-BE49-F238E27FC236}">
              <a16:creationId xmlns:a16="http://schemas.microsoft.com/office/drawing/2014/main" id="{8883C16B-BA23-E5A8-EC76-7D29C513077F}"/>
            </a:ext>
          </a:extLst>
        </xdr:cNvPr>
        <xdr:cNvSpPr txBox="1"/>
      </xdr:nvSpPr>
      <xdr:spPr>
        <a:xfrm>
          <a:off x="537148" y="3635114"/>
          <a:ext cx="989492" cy="279723"/>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IN" sz="1800" b="0" kern="1200">
              <a:latin typeface="Britannic Bold" panose="020B0903060703020204" pitchFamily="34" charset="0"/>
            </a:rPr>
            <a:t> </a:t>
          </a:r>
        </a:p>
      </xdr:txBody>
    </xdr:sp>
    <xdr:clientData/>
  </xdr:twoCellAnchor>
  <xdr:twoCellAnchor editAs="oneCell">
    <xdr:from>
      <xdr:col>3</xdr:col>
      <xdr:colOff>344978</xdr:colOff>
      <xdr:row>13</xdr:row>
      <xdr:rowOff>22167</xdr:rowOff>
    </xdr:from>
    <xdr:to>
      <xdr:col>9</xdr:col>
      <xdr:colOff>511234</xdr:colOff>
      <xdr:row>16</xdr:row>
      <xdr:rowOff>84514</xdr:rowOff>
    </xdr:to>
    <mc:AlternateContent xmlns:mc="http://schemas.openxmlformats.org/markup-compatibility/2006" xmlns:a14="http://schemas.microsoft.com/office/drawing/2010/main">
      <mc:Choice Requires="a14">
        <xdr:graphicFrame macro="">
          <xdr:nvGraphicFramePr>
            <xdr:cNvPr id="46" name="Gender 3">
              <a:extLst>
                <a:ext uri="{FF2B5EF4-FFF2-40B4-BE49-F238E27FC236}">
                  <a16:creationId xmlns:a16="http://schemas.microsoft.com/office/drawing/2014/main" id="{A513305D-9D49-4511-8A16-89D0B4BD4C5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173778" y="2399607"/>
              <a:ext cx="3823856" cy="6109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226368</xdr:colOff>
      <xdr:row>11</xdr:row>
      <xdr:rowOff>57377</xdr:rowOff>
    </xdr:from>
    <xdr:to>
      <xdr:col>16</xdr:col>
      <xdr:colOff>263842</xdr:colOff>
      <xdr:row>12</xdr:row>
      <xdr:rowOff>180054</xdr:rowOff>
    </xdr:to>
    <xdr:sp macro="" textlink="">
      <xdr:nvSpPr>
        <xdr:cNvPr id="49" name="TextBox 48">
          <a:extLst>
            <a:ext uri="{FF2B5EF4-FFF2-40B4-BE49-F238E27FC236}">
              <a16:creationId xmlns:a16="http://schemas.microsoft.com/office/drawing/2014/main" id="{83E76BEC-CAD7-4B82-AEBA-DF885F5D823A}"/>
            </a:ext>
          </a:extLst>
        </xdr:cNvPr>
        <xdr:cNvSpPr txBox="1"/>
      </xdr:nvSpPr>
      <xdr:spPr>
        <a:xfrm>
          <a:off x="4471797" y="1736887"/>
          <a:ext cx="3676412" cy="309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     ATTRITIONBY</a:t>
          </a:r>
          <a:r>
            <a:rPr lang="en-IN" sz="1600" b="0" kern="1200" baseline="0">
              <a:latin typeface="Britannic Bold" panose="020B0903060703020204" pitchFamily="34" charset="0"/>
              <a:cs typeface="Times New Roman" panose="02020603050405020304" pitchFamily="18" charset="0"/>
            </a:rPr>
            <a:t> BY EDUCATION</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10</xdr:col>
      <xdr:colOff>393468</xdr:colOff>
      <xdr:row>13</xdr:row>
      <xdr:rowOff>19539</xdr:rowOff>
    </xdr:from>
    <xdr:to>
      <xdr:col>16</xdr:col>
      <xdr:colOff>157941</xdr:colOff>
      <xdr:row>25</xdr:row>
      <xdr:rowOff>13856</xdr:rowOff>
    </xdr:to>
    <xdr:graphicFrame macro="">
      <xdr:nvGraphicFramePr>
        <xdr:cNvPr id="50" name="Chart 49">
          <a:extLst>
            <a:ext uri="{FF2B5EF4-FFF2-40B4-BE49-F238E27FC236}">
              <a16:creationId xmlns:a16="http://schemas.microsoft.com/office/drawing/2014/main" id="{717FEBC0-19A9-414F-BD9B-06EC8C5D7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474945</xdr:colOff>
      <xdr:row>11</xdr:row>
      <xdr:rowOff>94895</xdr:rowOff>
    </xdr:from>
    <xdr:to>
      <xdr:col>25</xdr:col>
      <xdr:colOff>274320</xdr:colOff>
      <xdr:row>25</xdr:row>
      <xdr:rowOff>151357</xdr:rowOff>
    </xdr:to>
    <xdr:sp macro="" textlink="">
      <xdr:nvSpPr>
        <xdr:cNvPr id="51" name="Rectangle: Rounded Corners 50">
          <a:extLst>
            <a:ext uri="{FF2B5EF4-FFF2-40B4-BE49-F238E27FC236}">
              <a16:creationId xmlns:a16="http://schemas.microsoft.com/office/drawing/2014/main" id="{0C1E63E4-1496-48BE-8815-FE5F9F099C9D}"/>
            </a:ext>
          </a:extLst>
        </xdr:cNvPr>
        <xdr:cNvSpPr/>
      </xdr:nvSpPr>
      <xdr:spPr>
        <a:xfrm>
          <a:off x="10228545" y="2106575"/>
          <a:ext cx="5560095" cy="2616782"/>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18</xdr:col>
      <xdr:colOff>118427</xdr:colOff>
      <xdr:row>11</xdr:row>
      <xdr:rowOff>87525</xdr:rowOff>
    </xdr:from>
    <xdr:to>
      <xdr:col>23</xdr:col>
      <xdr:colOff>488054</xdr:colOff>
      <xdr:row>13</xdr:row>
      <xdr:rowOff>23589</xdr:rowOff>
    </xdr:to>
    <xdr:sp macro="" textlink="">
      <xdr:nvSpPr>
        <xdr:cNvPr id="55" name="TextBox 54">
          <a:extLst>
            <a:ext uri="{FF2B5EF4-FFF2-40B4-BE49-F238E27FC236}">
              <a16:creationId xmlns:a16="http://schemas.microsoft.com/office/drawing/2014/main" id="{9708F9E5-4825-49D6-BF17-F51A22009FA1}"/>
            </a:ext>
          </a:extLst>
        </xdr:cNvPr>
        <xdr:cNvSpPr txBox="1"/>
      </xdr:nvSpPr>
      <xdr:spPr>
        <a:xfrm>
          <a:off x="9203812" y="1758063"/>
          <a:ext cx="3671627" cy="307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           ATTRIATION BY</a:t>
          </a:r>
          <a:r>
            <a:rPr lang="en-IN" sz="1600" b="0" kern="1200" baseline="0">
              <a:latin typeface="Britannic Bold" panose="020B0903060703020204" pitchFamily="34" charset="0"/>
              <a:cs typeface="Times New Roman" panose="02020603050405020304" pitchFamily="18" charset="0"/>
            </a:rPr>
            <a:t> JOB ROLE</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16</xdr:col>
      <xdr:colOff>524564</xdr:colOff>
      <xdr:row>13</xdr:row>
      <xdr:rowOff>31774</xdr:rowOff>
    </xdr:from>
    <xdr:to>
      <xdr:col>25</xdr:col>
      <xdr:colOff>137160</xdr:colOff>
      <xdr:row>24</xdr:row>
      <xdr:rowOff>137160</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DEA44918-1C6F-4442-9543-99FB6F2ABF25}"/>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278164" y="2409214"/>
              <a:ext cx="5373316" cy="211706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258900</xdr:colOff>
      <xdr:row>26</xdr:row>
      <xdr:rowOff>81283</xdr:rowOff>
    </xdr:from>
    <xdr:to>
      <xdr:col>8</xdr:col>
      <xdr:colOff>100149</xdr:colOff>
      <xdr:row>37</xdr:row>
      <xdr:rowOff>44995</xdr:rowOff>
    </xdr:to>
    <xdr:sp macro="" textlink="">
      <xdr:nvSpPr>
        <xdr:cNvPr id="61" name="Rectangle: Rounded Corners 60">
          <a:extLst>
            <a:ext uri="{FF2B5EF4-FFF2-40B4-BE49-F238E27FC236}">
              <a16:creationId xmlns:a16="http://schemas.microsoft.com/office/drawing/2014/main" id="{62B65491-AE06-49BB-8C97-DC94D45CE050}"/>
            </a:ext>
          </a:extLst>
        </xdr:cNvPr>
        <xdr:cNvSpPr/>
      </xdr:nvSpPr>
      <xdr:spPr>
        <a:xfrm>
          <a:off x="2087700" y="4836163"/>
          <a:ext cx="2889249" cy="1975392"/>
        </a:xfrm>
        <a:prstGeom prst="roundRect">
          <a:avLst>
            <a:gd name="adj" fmla="val 0"/>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8</xdr:col>
      <xdr:colOff>181429</xdr:colOff>
      <xdr:row>26</xdr:row>
      <xdr:rowOff>91441</xdr:rowOff>
    </xdr:from>
    <xdr:to>
      <xdr:col>14</xdr:col>
      <xdr:colOff>100484</xdr:colOff>
      <xdr:row>37</xdr:row>
      <xdr:rowOff>45721</xdr:rowOff>
    </xdr:to>
    <xdr:sp macro="" textlink="">
      <xdr:nvSpPr>
        <xdr:cNvPr id="62" name="Rectangle: Rounded Corners 61">
          <a:extLst>
            <a:ext uri="{FF2B5EF4-FFF2-40B4-BE49-F238E27FC236}">
              <a16:creationId xmlns:a16="http://schemas.microsoft.com/office/drawing/2014/main" id="{04ABC133-D0E2-4013-B9F5-A4FFFAC00CBE}"/>
            </a:ext>
          </a:extLst>
        </xdr:cNvPr>
        <xdr:cNvSpPr/>
      </xdr:nvSpPr>
      <xdr:spPr>
        <a:xfrm>
          <a:off x="5058229" y="4846321"/>
          <a:ext cx="3576655" cy="1965960"/>
        </a:xfrm>
        <a:prstGeom prst="roundRect">
          <a:avLst>
            <a:gd name="adj" fmla="val 91"/>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3</xdr:col>
      <xdr:colOff>46031</xdr:colOff>
      <xdr:row>26</xdr:row>
      <xdr:rowOff>115078</xdr:rowOff>
    </xdr:from>
    <xdr:to>
      <xdr:col>8</xdr:col>
      <xdr:colOff>455830</xdr:colOff>
      <xdr:row>28</xdr:row>
      <xdr:rowOff>80231</xdr:rowOff>
    </xdr:to>
    <xdr:sp macro="" textlink="">
      <xdr:nvSpPr>
        <xdr:cNvPr id="64" name="TextBox 63">
          <a:extLst>
            <a:ext uri="{FF2B5EF4-FFF2-40B4-BE49-F238E27FC236}">
              <a16:creationId xmlns:a16="http://schemas.microsoft.com/office/drawing/2014/main" id="{83CAB806-AA4C-41DD-8891-857B5B36C182}"/>
            </a:ext>
          </a:extLst>
        </xdr:cNvPr>
        <xdr:cNvSpPr txBox="1"/>
      </xdr:nvSpPr>
      <xdr:spPr>
        <a:xfrm>
          <a:off x="1874831" y="4869958"/>
          <a:ext cx="3457799" cy="330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     ATTRIATION</a:t>
          </a:r>
          <a:r>
            <a:rPr lang="en-IN" sz="1600" b="0" kern="1200" baseline="0">
              <a:latin typeface="Britannic Bold" panose="020B0903060703020204" pitchFamily="34"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BY</a:t>
          </a:r>
          <a:r>
            <a:rPr lang="en-IN" sz="1600" b="0" kern="1200" baseline="0">
              <a:latin typeface="Britannic Bold" panose="020B0903060703020204" pitchFamily="34" charset="0"/>
              <a:cs typeface="Times New Roman" panose="02020603050405020304" pitchFamily="18" charset="0"/>
            </a:rPr>
            <a:t> DEPARTMENT</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3</xdr:col>
      <xdr:colOff>424926</xdr:colOff>
      <xdr:row>28</xdr:row>
      <xdr:rowOff>124249</xdr:rowOff>
    </xdr:from>
    <xdr:to>
      <xdr:col>7</xdr:col>
      <xdr:colOff>417151</xdr:colOff>
      <xdr:row>36</xdr:row>
      <xdr:rowOff>77596</xdr:rowOff>
    </xdr:to>
    <xdr:graphicFrame macro="">
      <xdr:nvGraphicFramePr>
        <xdr:cNvPr id="65" name="Chart 64">
          <a:extLst>
            <a:ext uri="{FF2B5EF4-FFF2-40B4-BE49-F238E27FC236}">
              <a16:creationId xmlns:a16="http://schemas.microsoft.com/office/drawing/2014/main" id="{2BAF23C7-CCFF-425E-AA03-F2E9BF3E7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336706</xdr:colOff>
      <xdr:row>26</xdr:row>
      <xdr:rowOff>117310</xdr:rowOff>
    </xdr:from>
    <xdr:to>
      <xdr:col>13</xdr:col>
      <xdr:colOff>432804</xdr:colOff>
      <xdr:row>28</xdr:row>
      <xdr:rowOff>42147</xdr:rowOff>
    </xdr:to>
    <xdr:sp macro="" textlink="">
      <xdr:nvSpPr>
        <xdr:cNvPr id="68" name="TextBox 67">
          <a:extLst>
            <a:ext uri="{FF2B5EF4-FFF2-40B4-BE49-F238E27FC236}">
              <a16:creationId xmlns:a16="http://schemas.microsoft.com/office/drawing/2014/main" id="{EBFCE368-0B32-4983-A62B-1C6A99A3EB95}"/>
            </a:ext>
          </a:extLst>
        </xdr:cNvPr>
        <xdr:cNvSpPr txBox="1"/>
      </xdr:nvSpPr>
      <xdr:spPr>
        <a:xfrm>
          <a:off x="5213506" y="4872190"/>
          <a:ext cx="3144098" cy="290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     ATTRIATION</a:t>
          </a:r>
          <a:r>
            <a:rPr lang="en-IN" sz="1600" b="0" kern="1200" baseline="0">
              <a:latin typeface="Britannic Bold" panose="020B0903060703020204" pitchFamily="34"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BY</a:t>
          </a:r>
          <a:r>
            <a:rPr lang="en-IN" sz="1600" b="0" kern="1200" baseline="0">
              <a:latin typeface="Britannic Bold" panose="020B0903060703020204" pitchFamily="34" charset="0"/>
              <a:cs typeface="Times New Roman" panose="02020603050405020304" pitchFamily="18" charset="0"/>
            </a:rPr>
            <a:t> AGE GROUP</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8</xdr:col>
      <xdr:colOff>283307</xdr:colOff>
      <xdr:row>28</xdr:row>
      <xdr:rowOff>70005</xdr:rowOff>
    </xdr:from>
    <xdr:to>
      <xdr:col>14</xdr:col>
      <xdr:colOff>9769</xdr:colOff>
      <xdr:row>36</xdr:row>
      <xdr:rowOff>132807</xdr:rowOff>
    </xdr:to>
    <xdr:graphicFrame macro="">
      <xdr:nvGraphicFramePr>
        <xdr:cNvPr id="69" name="Chart 68">
          <a:extLst>
            <a:ext uri="{FF2B5EF4-FFF2-40B4-BE49-F238E27FC236}">
              <a16:creationId xmlns:a16="http://schemas.microsoft.com/office/drawing/2014/main" id="{655C2137-6327-4C75-830F-A3AA29088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199572</xdr:colOff>
      <xdr:row>26</xdr:row>
      <xdr:rowOff>90715</xdr:rowOff>
    </xdr:from>
    <xdr:to>
      <xdr:col>20</xdr:col>
      <xdr:colOff>173947</xdr:colOff>
      <xdr:row>37</xdr:row>
      <xdr:rowOff>60961</xdr:rowOff>
    </xdr:to>
    <xdr:sp macro="" textlink="">
      <xdr:nvSpPr>
        <xdr:cNvPr id="70" name="Rectangle: Rounded Corners 69">
          <a:extLst>
            <a:ext uri="{FF2B5EF4-FFF2-40B4-BE49-F238E27FC236}">
              <a16:creationId xmlns:a16="http://schemas.microsoft.com/office/drawing/2014/main" id="{5C800E57-0D7B-4F02-A782-1B70B3F85839}"/>
            </a:ext>
          </a:extLst>
        </xdr:cNvPr>
        <xdr:cNvSpPr/>
      </xdr:nvSpPr>
      <xdr:spPr>
        <a:xfrm>
          <a:off x="8733972" y="4845595"/>
          <a:ext cx="3906295" cy="1981926"/>
        </a:xfrm>
        <a:prstGeom prst="roundRect">
          <a:avLst>
            <a:gd name="adj" fmla="val 91"/>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14</xdr:col>
      <xdr:colOff>344094</xdr:colOff>
      <xdr:row>26</xdr:row>
      <xdr:rowOff>118533</xdr:rowOff>
    </xdr:from>
    <xdr:to>
      <xdr:col>20</xdr:col>
      <xdr:colOff>296334</xdr:colOff>
      <xdr:row>28</xdr:row>
      <xdr:rowOff>104422</xdr:rowOff>
    </xdr:to>
    <xdr:sp macro="" textlink="">
      <xdr:nvSpPr>
        <xdr:cNvPr id="72" name="TextBox 71">
          <a:extLst>
            <a:ext uri="{FF2B5EF4-FFF2-40B4-BE49-F238E27FC236}">
              <a16:creationId xmlns:a16="http://schemas.microsoft.com/office/drawing/2014/main" id="{5D906530-F32F-4B4E-8969-E49EF701ACE4}"/>
            </a:ext>
          </a:extLst>
        </xdr:cNvPr>
        <xdr:cNvSpPr txBox="1"/>
      </xdr:nvSpPr>
      <xdr:spPr>
        <a:xfrm>
          <a:off x="8878494" y="4873413"/>
          <a:ext cx="3884160" cy="351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kern="1200">
              <a:latin typeface="Britannic Bold" panose="020B0903060703020204" pitchFamily="34" charset="0"/>
              <a:cs typeface="Times New Roman" panose="02020603050405020304" pitchFamily="18" charset="0"/>
            </a:rPr>
            <a:t>     ATTRIATION</a:t>
          </a:r>
          <a:r>
            <a:rPr lang="en-IN" sz="1600" b="0" kern="1200" baseline="0">
              <a:latin typeface="Britannic Bold" panose="020B0903060703020204" pitchFamily="34" charset="0"/>
              <a:cs typeface="Times New Roman" panose="02020603050405020304" pitchFamily="18" charset="0"/>
            </a:rPr>
            <a:t> </a:t>
          </a:r>
          <a:r>
            <a:rPr lang="en-IN" sz="1600" b="0" kern="1200">
              <a:latin typeface="Britannic Bold" panose="020B0903060703020204" pitchFamily="34" charset="0"/>
              <a:cs typeface="Times New Roman" panose="02020603050405020304" pitchFamily="18" charset="0"/>
            </a:rPr>
            <a:t>BY</a:t>
          </a:r>
          <a:r>
            <a:rPr lang="en-IN" sz="1600" b="0" kern="1200" baseline="0">
              <a:latin typeface="Britannic Bold" panose="020B0903060703020204" pitchFamily="34" charset="0"/>
              <a:cs typeface="Times New Roman" panose="02020603050405020304" pitchFamily="18" charset="0"/>
            </a:rPr>
            <a:t> MARITAL STATUS</a:t>
          </a:r>
          <a:endParaRPr lang="en-IN" sz="1400" b="0" kern="1200">
            <a:latin typeface="Britannic Bold" panose="020B0903060703020204" pitchFamily="34" charset="0"/>
            <a:cs typeface="Times New Roman" panose="02020603050405020304" pitchFamily="18" charset="0"/>
          </a:endParaRPr>
        </a:p>
      </xdr:txBody>
    </xdr:sp>
    <xdr:clientData/>
  </xdr:twoCellAnchor>
  <xdr:twoCellAnchor>
    <xdr:from>
      <xdr:col>14</xdr:col>
      <xdr:colOff>476197</xdr:colOff>
      <xdr:row>28</xdr:row>
      <xdr:rowOff>62630</xdr:rowOff>
    </xdr:from>
    <xdr:to>
      <xdr:col>20</xdr:col>
      <xdr:colOff>95198</xdr:colOff>
      <xdr:row>35</xdr:row>
      <xdr:rowOff>152950</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6D1ACD2F-6ECD-437E-9DA5-208A6140E4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010597" y="5183270"/>
              <a:ext cx="3550921" cy="1370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226069</xdr:colOff>
      <xdr:row>26</xdr:row>
      <xdr:rowOff>98079</xdr:rowOff>
    </xdr:from>
    <xdr:to>
      <xdr:col>25</xdr:col>
      <xdr:colOff>274320</xdr:colOff>
      <xdr:row>32</xdr:row>
      <xdr:rowOff>160713</xdr:rowOff>
    </xdr:to>
    <mc:AlternateContent xmlns:mc="http://schemas.openxmlformats.org/markup-compatibility/2006" xmlns:a14="http://schemas.microsoft.com/office/drawing/2010/main">
      <mc:Choice Requires="a14">
        <xdr:graphicFrame macro="">
          <xdr:nvGraphicFramePr>
            <xdr:cNvPr id="74" name="Education Field 2">
              <a:extLst>
                <a:ext uri="{FF2B5EF4-FFF2-40B4-BE49-F238E27FC236}">
                  <a16:creationId xmlns:a16="http://schemas.microsoft.com/office/drawing/2014/main" id="{08769F6F-E4A2-40A3-903D-DEE320D4CF6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692389" y="4852959"/>
              <a:ext cx="3096251" cy="1159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242333</xdr:colOff>
      <xdr:row>33</xdr:row>
      <xdr:rowOff>78377</xdr:rowOff>
    </xdr:from>
    <xdr:to>
      <xdr:col>25</xdr:col>
      <xdr:colOff>274320</xdr:colOff>
      <xdr:row>37</xdr:row>
      <xdr:rowOff>21007</xdr:rowOff>
    </xdr:to>
    <mc:AlternateContent xmlns:mc="http://schemas.openxmlformats.org/markup-compatibility/2006" xmlns:a14="http://schemas.microsoft.com/office/drawing/2010/main">
      <mc:Choice Requires="a14">
        <xdr:graphicFrame macro="">
          <xdr:nvGraphicFramePr>
            <xdr:cNvPr id="75" name="Department 1">
              <a:extLst>
                <a:ext uri="{FF2B5EF4-FFF2-40B4-BE49-F238E27FC236}">
                  <a16:creationId xmlns:a16="http://schemas.microsoft.com/office/drawing/2014/main" id="{D4C6040B-2D4B-47B9-BF70-A6DBCC24C32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708653" y="6113417"/>
              <a:ext cx="3079987" cy="674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c:userShapes xmlns:c="http://schemas.openxmlformats.org/drawingml/2006/chart">
  <cdr:relSizeAnchor xmlns:cdr="http://schemas.openxmlformats.org/drawingml/2006/chartDrawing">
    <cdr:from>
      <cdr:x>0.39738</cdr:x>
      <cdr:y>0.40945</cdr:y>
    </cdr:from>
    <cdr:to>
      <cdr:x>0.57642</cdr:x>
      <cdr:y>0.61703</cdr:y>
    </cdr:to>
    <cdr:sp macro="" textlink="">
      <cdr:nvSpPr>
        <cdr:cNvPr id="2" name="TextBox 1">
          <a:extLst xmlns:a="http://schemas.openxmlformats.org/drawingml/2006/main">
            <a:ext uri="{FF2B5EF4-FFF2-40B4-BE49-F238E27FC236}">
              <a16:creationId xmlns:a16="http://schemas.microsoft.com/office/drawing/2014/main" id="{30B015EC-3B6E-387E-D59B-614D9966C4DA}"/>
            </a:ext>
          </a:extLst>
        </cdr:cNvPr>
        <cdr:cNvSpPr txBox="1"/>
      </cdr:nvSpPr>
      <cdr:spPr>
        <a:xfrm xmlns:a="http://schemas.openxmlformats.org/drawingml/2006/main">
          <a:off x="804695" y="448910"/>
          <a:ext cx="362556" cy="2275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0.33803</cdr:x>
      <cdr:y>0.35655</cdr:y>
    </cdr:from>
    <cdr:to>
      <cdr:x>0.56338</cdr:x>
      <cdr:y>0.62991</cdr:y>
    </cdr:to>
    <cdr:sp macro="" textlink="">
      <cdr:nvSpPr>
        <cdr:cNvPr id="3" name="TextBox 2">
          <a:extLst xmlns:a="http://schemas.openxmlformats.org/drawingml/2006/main">
            <a:ext uri="{FF2B5EF4-FFF2-40B4-BE49-F238E27FC236}">
              <a16:creationId xmlns:a16="http://schemas.microsoft.com/office/drawing/2014/main" id="{63F63C38-33D2-39F3-AD3D-BA71D34D93DE}"/>
            </a:ext>
          </a:extLst>
        </cdr:cNvPr>
        <cdr:cNvSpPr txBox="1"/>
      </cdr:nvSpPr>
      <cdr:spPr>
        <a:xfrm xmlns:a="http://schemas.openxmlformats.org/drawingml/2006/main">
          <a:off x="243840" y="152401"/>
          <a:ext cx="162560" cy="11683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drawings/drawing13.xml><?xml version="1.0" encoding="utf-8"?>
<c:userShapes xmlns:c="http://schemas.openxmlformats.org/drawingml/2006/chart">
  <cdr:relSizeAnchor xmlns:cdr="http://schemas.openxmlformats.org/drawingml/2006/chartDrawing">
    <cdr:from>
      <cdr:x>0.44833</cdr:x>
      <cdr:y>0.4375</cdr:y>
    </cdr:from>
    <cdr:to>
      <cdr:x>0.555</cdr:x>
      <cdr:y>0.52083</cdr:y>
    </cdr:to>
    <cdr:sp macro="" textlink="">
      <cdr:nvSpPr>
        <cdr:cNvPr id="2" name="TextBox 1">
          <a:extLst xmlns:a="http://schemas.openxmlformats.org/drawingml/2006/main">
            <a:ext uri="{FF2B5EF4-FFF2-40B4-BE49-F238E27FC236}">
              <a16:creationId xmlns:a16="http://schemas.microsoft.com/office/drawing/2014/main" id="{F33DFFCD-6AC3-04F5-53F6-C5BE821EAF92}"/>
            </a:ext>
          </a:extLst>
        </cdr:cNvPr>
        <cdr:cNvSpPr txBox="1"/>
      </cdr:nvSpPr>
      <cdr:spPr>
        <a:xfrm xmlns:a="http://schemas.openxmlformats.org/drawingml/2006/main">
          <a:off x="2049780" y="1200150"/>
          <a:ext cx="48768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0.26179</cdr:x>
      <cdr:y>0.20777</cdr:y>
    </cdr:from>
    <cdr:to>
      <cdr:x>0.82758</cdr:x>
      <cdr:y>0.39131</cdr:y>
    </cdr:to>
    <cdr:sp macro="" textlink="">
      <cdr:nvSpPr>
        <cdr:cNvPr id="3" name="TextBox 2">
          <a:extLst xmlns:a="http://schemas.openxmlformats.org/drawingml/2006/main">
            <a:ext uri="{FF2B5EF4-FFF2-40B4-BE49-F238E27FC236}">
              <a16:creationId xmlns:a16="http://schemas.microsoft.com/office/drawing/2014/main" id="{42FA6DF8-ED4F-B131-3613-2E426B815334}"/>
            </a:ext>
          </a:extLst>
        </cdr:cNvPr>
        <cdr:cNvSpPr txBox="1"/>
      </cdr:nvSpPr>
      <cdr:spPr>
        <a:xfrm xmlns:a="http://schemas.openxmlformats.org/drawingml/2006/main">
          <a:off x="451545" y="303676"/>
          <a:ext cx="975907" cy="26827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800" b="0" kern="1200">
              <a:latin typeface="Britannic Bold" panose="020B0903060703020204" pitchFamily="34" charset="0"/>
            </a:rPr>
            <a:t> </a:t>
          </a:r>
          <a:r>
            <a:rPr lang="en-IN" sz="1600" b="0" kern="1200">
              <a:latin typeface="Britannic Bold" panose="020B0903060703020204" pitchFamily="34" charset="0"/>
            </a:rPr>
            <a:t>Female</a:t>
          </a:r>
          <a:r>
            <a:rPr lang="en-IN" sz="1800" b="0" kern="1200">
              <a:latin typeface="Britannic Bold" panose="020B0903060703020204" pitchFamily="34" charset="0"/>
            </a:rPr>
            <a:t> </a:t>
          </a:r>
        </a:p>
      </cdr:txBody>
    </cdr:sp>
  </cdr:relSizeAnchor>
  <cdr:relSizeAnchor xmlns:cdr="http://schemas.openxmlformats.org/drawingml/2006/chartDrawing">
    <cdr:from>
      <cdr:x>0.08948</cdr:x>
      <cdr:y>0.65276</cdr:y>
    </cdr:from>
    <cdr:to>
      <cdr:x>0.4956</cdr:x>
      <cdr:y>0.79774</cdr:y>
    </cdr:to>
    <cdr:sp macro="" textlink="">
      <cdr:nvSpPr>
        <cdr:cNvPr id="4" name="TextBox 1">
          <a:extLst xmlns:a="http://schemas.openxmlformats.org/drawingml/2006/main">
            <a:ext uri="{FF2B5EF4-FFF2-40B4-BE49-F238E27FC236}">
              <a16:creationId xmlns:a16="http://schemas.microsoft.com/office/drawing/2014/main" id="{989F6C86-6A8F-CC45-F9D6-1FEAA220C005}"/>
            </a:ext>
          </a:extLst>
        </cdr:cNvPr>
        <cdr:cNvSpPr txBox="1"/>
      </cdr:nvSpPr>
      <cdr:spPr>
        <a:xfrm xmlns:a="http://schemas.openxmlformats.org/drawingml/2006/main">
          <a:off x="225685" y="1462374"/>
          <a:ext cx="1024328" cy="32478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800" b="0" kern="1200">
              <a:latin typeface="Britannic Bold" panose="020B0903060703020204" pitchFamily="34" charset="0"/>
            </a:rPr>
            <a:t> </a:t>
          </a:r>
        </a:p>
      </cdr:txBody>
    </cdr:sp>
  </cdr:relSizeAnchor>
  <cdr:relSizeAnchor xmlns:cdr="http://schemas.openxmlformats.org/drawingml/2006/chartDrawing">
    <cdr:from>
      <cdr:x>0.26486</cdr:x>
      <cdr:y>0.43627</cdr:y>
    </cdr:from>
    <cdr:to>
      <cdr:x>0.86984</cdr:x>
      <cdr:y>0.67001</cdr:y>
    </cdr:to>
    <cdr:sp macro="" textlink="'Employees by gender '!$C$8">
      <cdr:nvSpPr>
        <cdr:cNvPr id="15" name="TextBox 1">
          <a:extLst xmlns:a="http://schemas.openxmlformats.org/drawingml/2006/main">
            <a:ext uri="{FF2B5EF4-FFF2-40B4-BE49-F238E27FC236}">
              <a16:creationId xmlns:a16="http://schemas.microsoft.com/office/drawing/2014/main" id="{E9A82B5F-FC45-8B17-AED0-7763AF9682B0}"/>
            </a:ext>
          </a:extLst>
        </cdr:cNvPr>
        <cdr:cNvSpPr txBox="1"/>
      </cdr:nvSpPr>
      <cdr:spPr>
        <a:xfrm xmlns:a="http://schemas.openxmlformats.org/drawingml/2006/main">
          <a:off x="454895" y="647921"/>
          <a:ext cx="1039059" cy="347134"/>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0" i="0" u="none" strike="noStrike" kern="1200">
              <a:solidFill>
                <a:srgbClr val="000000"/>
              </a:solidFill>
              <a:latin typeface="Britannic Bold" panose="020B0903060703020204" pitchFamily="34" charset="0"/>
              <a:ea typeface="Calibri"/>
              <a:cs typeface="Calibri"/>
            </a:rPr>
            <a:t>   </a:t>
          </a:r>
          <a:fld id="{E7A34583-DC6E-4221-B047-0781BF35AD77}" type="TxLink">
            <a:rPr lang="en-US" sz="2400" b="0" i="0" u="none" strike="noStrike" kern="1200">
              <a:solidFill>
                <a:srgbClr val="000000"/>
              </a:solidFill>
              <a:latin typeface="Britannic Bold" panose="020B0903060703020204" pitchFamily="34" charset="0"/>
              <a:ea typeface="Calibri"/>
              <a:cs typeface="Calibri"/>
            </a:rPr>
            <a:pPr/>
            <a:t>0%</a:t>
          </a:fld>
          <a:endParaRPr lang="en-IN" sz="2400" b="0" kern="1200">
            <a:latin typeface="Britannic Bold" panose="020B0903060703020204" pitchFamily="34" charset="0"/>
          </a:endParaRPr>
        </a:p>
      </cdr:txBody>
    </cdr:sp>
  </cdr:relSizeAnchor>
</c:userShapes>
</file>

<file path=xl/drawings/drawing14.xml><?xml version="1.0" encoding="utf-8"?>
<c:userShapes xmlns:c="http://schemas.openxmlformats.org/drawingml/2006/chart">
  <cdr:relSizeAnchor xmlns:cdr="http://schemas.openxmlformats.org/drawingml/2006/chartDrawing">
    <cdr:from>
      <cdr:x>0.35459</cdr:x>
      <cdr:y>0.17883</cdr:y>
    </cdr:from>
    <cdr:to>
      <cdr:x>0.81868</cdr:x>
      <cdr:y>0.40852</cdr:y>
    </cdr:to>
    <cdr:sp macro="" textlink="">
      <cdr:nvSpPr>
        <cdr:cNvPr id="2" name="TextBox 1">
          <a:extLst xmlns:a="http://schemas.openxmlformats.org/drawingml/2006/main">
            <a:ext uri="{FF2B5EF4-FFF2-40B4-BE49-F238E27FC236}">
              <a16:creationId xmlns:a16="http://schemas.microsoft.com/office/drawing/2014/main" id="{16EEA285-52B2-04B8-8E5C-D5B87ADC4506}"/>
            </a:ext>
          </a:extLst>
        </cdr:cNvPr>
        <cdr:cNvSpPr txBox="1"/>
      </cdr:nvSpPr>
      <cdr:spPr>
        <a:xfrm xmlns:a="http://schemas.openxmlformats.org/drawingml/2006/main">
          <a:off x="700942" y="262964"/>
          <a:ext cx="917384" cy="33774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IN" sz="1800" kern="1200">
              <a:latin typeface="Britannic Bold" panose="020B0903060703020204" pitchFamily="34" charset="0"/>
            </a:rPr>
            <a:t> </a:t>
          </a:r>
          <a:r>
            <a:rPr lang="en-IN" sz="1600" kern="1200">
              <a:latin typeface="Britannic Bold" panose="020B0903060703020204" pitchFamily="34" charset="0"/>
            </a:rPr>
            <a:t>Male</a:t>
          </a:r>
          <a:r>
            <a:rPr lang="en-IN" sz="2000" kern="1200">
              <a:latin typeface="Britannic Bold" panose="020B0903060703020204" pitchFamily="34" charset="0"/>
            </a:rPr>
            <a:t> </a:t>
          </a:r>
        </a:p>
      </cdr:txBody>
    </cdr:sp>
  </cdr:relSizeAnchor>
  <cdr:relSizeAnchor xmlns:cdr="http://schemas.openxmlformats.org/drawingml/2006/chartDrawing">
    <cdr:from>
      <cdr:x>0.19073</cdr:x>
      <cdr:y>0.43908</cdr:y>
    </cdr:from>
    <cdr:to>
      <cdr:x>0.81378</cdr:x>
      <cdr:y>0.69888</cdr:y>
    </cdr:to>
    <cdr:sp macro="" textlink="'Employees by gender '!$C$9">
      <cdr:nvSpPr>
        <cdr:cNvPr id="3" name="TextBox 1">
          <a:extLst xmlns:a="http://schemas.openxmlformats.org/drawingml/2006/main">
            <a:ext uri="{FF2B5EF4-FFF2-40B4-BE49-F238E27FC236}">
              <a16:creationId xmlns:a16="http://schemas.microsoft.com/office/drawing/2014/main" id="{8883C16B-BA23-E5A8-EC76-7D29C513077F}"/>
            </a:ext>
          </a:extLst>
        </cdr:cNvPr>
        <cdr:cNvSpPr txBox="1"/>
      </cdr:nvSpPr>
      <cdr:spPr>
        <a:xfrm xmlns:a="http://schemas.openxmlformats.org/drawingml/2006/main">
          <a:off x="377029" y="645643"/>
          <a:ext cx="1231599" cy="382027"/>
        </a:xfrm>
        <a:prstGeom xmlns:a="http://schemas.openxmlformats.org/drawingml/2006/main" prst="rect">
          <a:avLst/>
        </a:prstGeom>
        <a:noFill xmlns:a="http://schemas.openxmlformats.org/drawingml/2006/mai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0" i="0" u="none" strike="noStrike" kern="1200">
              <a:solidFill>
                <a:srgbClr val="000000"/>
              </a:solidFill>
              <a:latin typeface="Britannic Bold" panose="020B0903060703020204" pitchFamily="34" charset="0"/>
              <a:ea typeface="Calibri"/>
              <a:cs typeface="Calibri"/>
            </a:rPr>
            <a:t>   </a:t>
          </a:r>
          <a:fld id="{E137C509-78B7-456A-843C-CCEADAFF3820}" type="TxLink">
            <a:rPr lang="en-US" sz="2000" b="0" i="0" u="none" strike="noStrike" kern="1200">
              <a:solidFill>
                <a:srgbClr val="000000"/>
              </a:solidFill>
              <a:latin typeface="Britannic Bold" panose="020B0903060703020204" pitchFamily="34" charset="0"/>
              <a:ea typeface="Calibri"/>
              <a:cs typeface="Calibri"/>
            </a:rPr>
            <a:pPr/>
            <a:t>100%</a:t>
          </a:fld>
          <a:endParaRPr lang="en-IN" sz="13800" b="0" kern="1200">
            <a:latin typeface="Britannic Bold" panose="020B0903060703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78.425521064812" createdVersion="8" refreshedVersion="8" minRefreshableVersion="3" recordCount="1470" xr:uid="{DA2BD4E9-1D67-40F0-B1EF-D997AF758F12}">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051780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0EADF0-8AA9-4F32-A00D-79FD5F658CE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603980-4BC2-42AD-BDE6-F6B9DAC0665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1">
    <format dxfId="0">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3"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19B599-3C76-444C-9028-63362C3F70A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4"/>
          </reference>
        </references>
      </pivotArea>
    </chartFormat>
    <chartFormat chart="2" format="4">
      <pivotArea type="data" outline="0" fieldPosition="0">
        <references count="2">
          <reference field="4294967294" count="1" selected="0">
            <x v="0"/>
          </reference>
          <reference field="2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E0D185-2F9D-4D56-9AC7-6FA768D0E6E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CAD52E-C3A1-4EB5-9D45-57E531B56352}"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1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1F6E44F-C9D6-4787-9AA4-7C5FCE9BB935}"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A69872-DA95-4D00-8535-3B6268F2688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B8"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294BD6-4ECB-4FAB-834B-39646FC958A8}"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A81E66F-DEF9-4D44-AEBE-DC55AF567B09}" sourceName="Education">
  <pivotTables>
    <pivotTable tabId="4" name="PivotTable3"/>
  </pivotTables>
  <data>
    <tabular pivotCacheId="605178001">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7B18760-CC82-4639-854B-F5426A055B73}" sourceName="Gender">
  <pivotTables>
    <pivotTable tabId="5" name="PivotTable4"/>
    <pivotTable tabId="8" name="PivotTable7"/>
    <pivotTable tabId="6" name="PivotTable5"/>
    <pivotTable tabId="9" name="PivotTable8"/>
    <pivotTable tabId="7" name="PivotTable6"/>
    <pivotTable tabId="4" name="PivotTable3"/>
    <pivotTable tabId="2" name="PivotTable1"/>
    <pivotTable tabId="3" name="PivotTable2"/>
  </pivotTables>
  <data>
    <tabular pivotCacheId="60517800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077CC3B-18EA-4972-A70B-E92958892574}" sourceName="Education Field">
  <pivotTables>
    <pivotTable tabId="5" name="PivotTable4"/>
    <pivotTable tabId="8" name="PivotTable7"/>
    <pivotTable tabId="6" name="PivotTable5"/>
    <pivotTable tabId="9" name="PivotTable8"/>
    <pivotTable tabId="7" name="PivotTable6"/>
    <pivotTable tabId="4" name="PivotTable3"/>
    <pivotTable tabId="2" name="PivotTable1"/>
    <pivotTable tabId="3" name="PivotTable2"/>
  </pivotTables>
  <data>
    <tabular pivotCacheId="605178001">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B15F10E-1DFF-4663-95D6-F1C2B644B730}" sourceName="Department">
  <pivotTables>
    <pivotTable tabId="4" name="PivotTable3"/>
    <pivotTable tabId="8" name="PivotTable7"/>
    <pivotTable tabId="6" name="PivotTable5"/>
    <pivotTable tabId="9" name="PivotTable8"/>
    <pivotTable tabId="5" name="PivotTable4"/>
    <pivotTable tabId="2" name="PivotTable1"/>
    <pivotTable tabId="3" name="PivotTable2"/>
  </pivotTables>
  <data>
    <tabular pivotCacheId="60517800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5F7016E-4492-4510-A27F-F91872574278}"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CB91B07-C7CE-43EC-B530-4F794106F211}" cache="Slicer_Gender2" caption="Gender" rowHeight="234950"/>
  <slicer name="Education Field" xr10:uid="{BC775755-486A-44D8-A95C-CA66A225A1C0}" cache="Slicer_Education_Field1"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DA033AB3-75BD-4F69-8166-6BCC7B904D56}" cache="Slicer_Education" caption="Education" rowHeight="234950"/>
  <slicer name="Department" xr10:uid="{1E971622-D206-4629-AC7C-E49E90020B6E}" cache="Slicer_Department" caption="Department"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7742151-2FBA-4524-8E1C-8CA5D754FCC4}" cache="Slicer_Gender2" caption="Gender" rowHeight="234950"/>
  <slicer name="Education Field 1" xr10:uid="{36E2BB41-0E46-4EB5-A56A-F9C13A4EA526}" cache="Slicer_Education_Field1"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F86AA5A-03DF-4237-A52C-F013E11799DC}" cache="Slicer_Gender2" caption="Gender" columnCount="2" rowHeight="234950"/>
  <slicer name="Education Field 2" xr10:uid="{0D89AFDF-1DF3-4E99-B566-97C5C5575E6C}" cache="Slicer_Education_Field1" caption="Education Field" columnCount="2" rowHeight="234950"/>
  <slicer name="Department 1" xr10:uid="{1DE8FE0D-A67E-45F8-AB50-5B4F1CBF1862}" cache="Slicer_Department" caption="Department"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0F14F5-1FA4-46EF-A6F5-E26C18C326FB}" name="Table1" displayName="Table1" ref="A1:AR1471" totalsRowShown="0">
  <autoFilter ref="A1:AR1471" xr:uid="{3A0F14F5-1FA4-46EF-A6F5-E26C18C326FB}"/>
  <tableColumns count="44">
    <tableColumn id="1" xr3:uid="{F0EEFFD2-8AF0-4E9C-853B-906032277950}" name="Attrition"/>
    <tableColumn id="2" xr3:uid="{5D644275-A9E3-4EB6-80F5-01E85D753CD6}" name="Business Travel"/>
    <tableColumn id="3" xr3:uid="{58CCD320-05E7-46D9-8408-C0DAB4953FDE}" name="CF_age band"/>
    <tableColumn id="4" xr3:uid="{13B9E253-4144-442C-A06A-12A5DFC1A187}" name="CF_attrition label"/>
    <tableColumn id="5" xr3:uid="{7AB5CFC1-1FEA-4ACC-859E-510F692C7252}" name="Department"/>
    <tableColumn id="6" xr3:uid="{9DC92F1B-8DA2-4960-B289-46282F44A0B3}" name="Education Field"/>
    <tableColumn id="7" xr3:uid="{0B3D771F-7A2B-42B8-96FD-D8EABAE74784}" name="emp no"/>
    <tableColumn id="8" xr3:uid="{3133956D-6D23-4E09-A0CD-A7220A201AD2}" name="Employee Number"/>
    <tableColumn id="9" xr3:uid="{15B67EDD-E6B0-413E-AD4C-371B7E98D19B}" name="Gender"/>
    <tableColumn id="10" xr3:uid="{F97092C2-E7FD-4953-B21D-B98C12833EDF}" name="Job Role"/>
    <tableColumn id="11" xr3:uid="{94350A25-550C-4998-9689-4E7C47F3F405}" name="Marital Status"/>
    <tableColumn id="12" xr3:uid="{2C644B56-75A8-4359-A09A-937D6C6DFFED}" name="Over Time"/>
    <tableColumn id="13" xr3:uid="{44142739-528C-4310-BC4E-DADCDC2400F1}" name="Over18"/>
    <tableColumn id="14" xr3:uid="{A8B8828C-5865-4B1B-833A-F4E5267E7CAF}" name="Training Times Last Year"/>
    <tableColumn id="15" xr3:uid="{4C3CFC8F-FD2E-41C7-9739-BF0993D4FA0F}" name="-2"/>
    <tableColumn id="16" xr3:uid="{794C5AC5-D06E-435A-93AE-46C55E6C58DA}" name="0"/>
    <tableColumn id="17" xr3:uid="{93D1FF0E-5C22-4D77-9748-31E28B487962}" name="Age"/>
    <tableColumn id="18" xr3:uid="{DDDF1006-06D2-4A48-822E-505616F2F480}" name="CF_attrition count"/>
    <tableColumn id="19" xr3:uid="{31AA3D69-762E-4E33-B803-1589A25B1093}" name="CF_attrition counts"/>
    <tableColumn id="20" xr3:uid="{623D7F82-CE30-477F-BD48-004C9B3949A5}" name="CF_attrition rate"/>
    <tableColumn id="21" xr3:uid="{D7F553E1-2D43-49AB-B688-EDD7EC92DCCB}" name="CF_current Employee"/>
    <tableColumn id="22" xr3:uid="{DCC82600-4791-4F91-A386-DFCD60B4866D}" name="Daily Rate"/>
    <tableColumn id="23" xr3:uid="{FC46C06D-8466-4406-B405-8DD41C7819A4}" name="Distance From Home"/>
    <tableColumn id="24" xr3:uid="{94ED9C72-BB15-4D92-A46A-D720853C75D3}" name="Education"/>
    <tableColumn id="25" xr3:uid="{79FF4C32-EC64-4ED1-9F24-09047C4FAC2F}" name="Employee Count"/>
    <tableColumn id="26" xr3:uid="{B9539A1F-D93C-4B3A-B4B6-A5DFDB58B672}" name="Environment Satisfaction"/>
    <tableColumn id="27" xr3:uid="{93C6A43B-BE1E-4094-B5D9-D31892F92D9A}" name="Hourly Rate"/>
    <tableColumn id="28" xr3:uid="{5E7EC0D3-16A1-4355-B347-57A363FFA84A}" name="Job Involvement"/>
    <tableColumn id="29" xr3:uid="{3AA9414F-312F-45D7-9CAE-DD6372DE5883}" name="Job Level"/>
    <tableColumn id="30" xr3:uid="{2EBF9E62-2330-492C-9581-EB6935B68E4D}" name="Job Satisfaction"/>
    <tableColumn id="31" xr3:uid="{67617730-3A78-4A99-94D5-1FEB3FF7BB30}" name="Monthly Income"/>
    <tableColumn id="32" xr3:uid="{0C101BE2-BFB9-4664-8FB0-4DFA668933BF}" name="Monthly Rate"/>
    <tableColumn id="33" xr3:uid="{77DB46B7-BE10-4567-AA9E-66BC5C82CD52}" name="Num Companies Worked"/>
    <tableColumn id="34" xr3:uid="{7A95164F-1FC8-432E-A0EC-4F4E409DE75B}" name="Percent Salary Hike"/>
    <tableColumn id="35" xr3:uid="{A81ABCFF-58E6-42DD-8DE1-7D608C8436BA}" name="Performance Rating"/>
    <tableColumn id="36" xr3:uid="{F6947868-14C1-4B10-9669-A04C95301DB0}" name="Relationship Satisfaction"/>
    <tableColumn id="37" xr3:uid="{A0C3F355-2491-4E80-9B6B-EA3BD7F3A8F6}" name="Standard Hours"/>
    <tableColumn id="38" xr3:uid="{0DAFBBBD-536D-435E-9485-6FE917E606DF}" name="Stock Option Level"/>
    <tableColumn id="39" xr3:uid="{5AB3163F-9426-4AE5-AB1B-90CC19E0D716}" name="Total Working Years"/>
    <tableColumn id="40" xr3:uid="{50D0E52D-0D98-4094-825E-53CFEC9D0BBB}" name="Work Life Balance"/>
    <tableColumn id="41" xr3:uid="{3A0B4A19-D226-4AFA-B58A-4ED81396633B}" name="Years At Company"/>
    <tableColumn id="42" xr3:uid="{C93A5E0E-69D8-4287-9B93-D08DCF4D61BF}" name="Years In Current Role"/>
    <tableColumn id="43" xr3:uid="{7481D993-1605-4C48-9A82-ED32B5D970D6}" name="Years Since Last Promotion"/>
    <tableColumn id="44" xr3:uid="{C9C6448A-3B6B-4FDE-9C37-1BEFF053873D}"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76BE3E-07E3-4C3A-B298-2BD1356CAF8C}" name="Table2" displayName="Table2" ref="D2:E11" totalsRowShown="0">
  <autoFilter ref="D2:E11" xr:uid="{6176BE3E-07E3-4C3A-B298-2BD1356CAF8C}"/>
  <tableColumns count="2">
    <tableColumn id="1" xr3:uid="{ED0D0600-81E3-4CFB-9F82-04950AC5D7F9}" name="Job Role"/>
    <tableColumn id="2" xr3:uid="{5DBF6DCA-58BA-4C8B-80CE-A794AAFDF0F7}"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1102-D048-4B38-B12E-1D3012B31D64}">
  <sheetPr codeName="Sheet1"/>
  <dimension ref="A1:AR1471"/>
  <sheetViews>
    <sheetView workbookViewId="0">
      <selection sqref="A1:AR1471"/>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1D7C-2840-4738-AA79-81E80B4F6B02}">
  <sheetPr codeName="Sheet2"/>
  <dimension ref="A2:E8"/>
  <sheetViews>
    <sheetView workbookViewId="0">
      <selection activeCell="XFD23" sqref="XFD23"/>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4.6640625" bestFit="1" customWidth="1"/>
  </cols>
  <sheetData>
    <row r="2" spans="1:5" x14ac:dyDescent="0.3">
      <c r="A2" t="s">
        <v>1555</v>
      </c>
      <c r="B2" t="s">
        <v>1556</v>
      </c>
      <c r="C2" t="s">
        <v>1554</v>
      </c>
    </row>
    <row r="3" spans="1:5" x14ac:dyDescent="0.3">
      <c r="A3">
        <v>1470</v>
      </c>
      <c r="B3">
        <v>237</v>
      </c>
      <c r="C3">
        <v>36.923809523809524</v>
      </c>
    </row>
    <row r="7" spans="1:5" x14ac:dyDescent="0.3">
      <c r="A7" t="s">
        <v>1557</v>
      </c>
      <c r="B7" t="s">
        <v>1558</v>
      </c>
      <c r="C7" t="s">
        <v>1559</v>
      </c>
      <c r="D7" t="s">
        <v>1560</v>
      </c>
      <c r="E7" t="s">
        <v>1561</v>
      </c>
    </row>
    <row r="8" spans="1:5" x14ac:dyDescent="0.3">
      <c r="A8">
        <f>GETPIVOTDATA("Count of Employee Number",$A$2)</f>
        <v>1470</v>
      </c>
      <c r="B8">
        <f>GETPIVOTDATA("Sum of CF_attrition count",$A$2)</f>
        <v>237</v>
      </c>
      <c r="C8" s="1">
        <f>GETPIVOTDATA("Average of Age",$A$2)</f>
        <v>36.923809523809524</v>
      </c>
      <c r="D8">
        <f>GETPIVOTDATA("Count of Employee Number",$A$2)-GETPIVOTDATA("Sum of CF_attrition count",$A$2)</f>
        <v>1233</v>
      </c>
      <c r="E8" s="3">
        <f>GETPIVOTDATA("Sum of CF_attrition count",$A$2)/GETPIVOTDATA("Count of Employee Number",$A$2)</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6DE86-2C0B-4332-96ED-04F66075B661}">
  <sheetPr codeName="Sheet3"/>
  <dimension ref="A3:C8"/>
  <sheetViews>
    <sheetView zoomScale="66" workbookViewId="0">
      <selection activeCell="C7" sqref="C7"/>
    </sheetView>
  </sheetViews>
  <sheetFormatPr defaultRowHeight="14.4" x14ac:dyDescent="0.3"/>
  <cols>
    <col min="1" max="1" width="24.21875" bestFit="1" customWidth="1"/>
  </cols>
  <sheetData>
    <row r="3" spans="1:3" x14ac:dyDescent="0.3">
      <c r="A3" t="s">
        <v>1562</v>
      </c>
    </row>
    <row r="4" spans="1:3" x14ac:dyDescent="0.3">
      <c r="A4">
        <v>2.6265306122448981</v>
      </c>
    </row>
    <row r="7" spans="1:3" x14ac:dyDescent="0.3">
      <c r="A7" t="s">
        <v>1563</v>
      </c>
      <c r="B7" s="1">
        <f>GETPIVOTDATA("Job Satisfaction",$A$3)</f>
        <v>2.6265306122448981</v>
      </c>
      <c r="C7" s="2">
        <f>B7/4</f>
        <v>0.65663265306122454</v>
      </c>
    </row>
    <row r="8" spans="1:3" x14ac:dyDescent="0.3">
      <c r="A8" t="s">
        <v>1564</v>
      </c>
      <c r="B8">
        <f>4-GETPIVOTDATA("Job Satisfaction",$A$3)</f>
        <v>1.3734693877551019</v>
      </c>
      <c r="C8" s="2">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89F5-54A2-407D-B2C5-92957C3C7B35}">
  <sheetPr codeName="Sheet4"/>
  <dimension ref="A1:B7"/>
  <sheetViews>
    <sheetView workbookViewId="0">
      <selection activeCell="E17" sqref="E17"/>
    </sheetView>
  </sheetViews>
  <sheetFormatPr defaultRowHeight="14.4" x14ac:dyDescent="0.3"/>
  <cols>
    <col min="1" max="1" width="15.88671875" bestFit="1" customWidth="1"/>
    <col min="2" max="2" width="22.88671875" bestFit="1" customWidth="1"/>
    <col min="3" max="5" width="16.109375" bestFit="1" customWidth="1"/>
    <col min="6" max="6" width="10.77734375" bestFit="1" customWidth="1"/>
  </cols>
  <sheetData>
    <row r="1" spans="1:2" x14ac:dyDescent="0.3">
      <c r="A1" s="4" t="s">
        <v>1566</v>
      </c>
      <c r="B1" t="s">
        <v>1556</v>
      </c>
    </row>
    <row r="2" spans="1:2" x14ac:dyDescent="0.3">
      <c r="A2" s="5" t="s">
        <v>55</v>
      </c>
      <c r="B2">
        <v>44</v>
      </c>
    </row>
    <row r="3" spans="1:2" x14ac:dyDescent="0.3">
      <c r="A3" s="5" t="s">
        <v>77</v>
      </c>
      <c r="B3">
        <v>99</v>
      </c>
    </row>
    <row r="4" spans="1:2" x14ac:dyDescent="0.3">
      <c r="A4" s="5" t="s">
        <v>134</v>
      </c>
      <c r="B4">
        <v>5</v>
      </c>
    </row>
    <row r="5" spans="1:2" x14ac:dyDescent="0.3">
      <c r="A5" s="5" t="s">
        <v>65</v>
      </c>
      <c r="B5">
        <v>31</v>
      </c>
    </row>
    <row r="6" spans="1:2" x14ac:dyDescent="0.3">
      <c r="A6" s="5" t="s">
        <v>71</v>
      </c>
      <c r="B6">
        <v>58</v>
      </c>
    </row>
    <row r="7" spans="1:2" x14ac:dyDescent="0.3">
      <c r="A7" s="5" t="s">
        <v>1565</v>
      </c>
      <c r="B7">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0ECE-27C8-45BB-9154-3574E9762DAF}">
  <sheetPr codeName="Sheet5"/>
  <dimension ref="A1:C9"/>
  <sheetViews>
    <sheetView zoomScaleNormal="100" workbookViewId="0">
      <selection activeCell="D15" sqref="D15"/>
    </sheetView>
  </sheetViews>
  <sheetFormatPr defaultRowHeight="14.4" x14ac:dyDescent="0.3"/>
  <cols>
    <col min="1" max="1" width="12.5546875" bestFit="1" customWidth="1"/>
    <col min="2" max="2" width="24.77734375" bestFit="1" customWidth="1"/>
    <col min="3" max="3" width="5.21875" bestFit="1" customWidth="1"/>
    <col min="4" max="4" width="10.77734375" bestFit="1" customWidth="1"/>
  </cols>
  <sheetData>
    <row r="1" spans="1:3" x14ac:dyDescent="0.3">
      <c r="A1" s="4" t="s">
        <v>1566</v>
      </c>
      <c r="B1" t="s">
        <v>1555</v>
      </c>
    </row>
    <row r="2" spans="1:3" x14ac:dyDescent="0.3">
      <c r="A2" s="5" t="s">
        <v>51</v>
      </c>
      <c r="B2">
        <v>588</v>
      </c>
    </row>
    <row r="3" spans="1:3" x14ac:dyDescent="0.3">
      <c r="A3" s="5" t="s">
        <v>62</v>
      </c>
      <c r="B3">
        <v>882</v>
      </c>
    </row>
    <row r="4" spans="1:3" x14ac:dyDescent="0.3">
      <c r="A4" s="5" t="s">
        <v>1565</v>
      </c>
      <c r="B4">
        <v>1470</v>
      </c>
    </row>
    <row r="8" spans="1:3" x14ac:dyDescent="0.3">
      <c r="A8" t="s">
        <v>1567</v>
      </c>
      <c r="B8">
        <f>IFERROR(GETPIVOTDATA("Employee Number",$A$1,"Gender","Female"),0)</f>
        <v>588</v>
      </c>
      <c r="C8" s="2">
        <f>IFERROR(B8/GETPIVOTDATA("Employee Number",$A$1),0)</f>
        <v>0.4</v>
      </c>
    </row>
    <row r="9" spans="1:3" x14ac:dyDescent="0.3">
      <c r="A9" t="s">
        <v>1568</v>
      </c>
      <c r="B9">
        <f>IFERROR(GETPIVOTDATA("Employee Number",$A$1,"Gender","Male"),0)</f>
        <v>882</v>
      </c>
      <c r="C9" s="2">
        <f>IFERROR(B9/GETPIVOTDATA("Employee Number",$A$1),0)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7B5C-D3B6-4600-961E-A23009661A16}">
  <sheetPr codeName="Sheet6"/>
  <dimension ref="A2:E12"/>
  <sheetViews>
    <sheetView zoomScale="75" workbookViewId="0">
      <selection activeCell="H9" sqref="H9"/>
    </sheetView>
  </sheetViews>
  <sheetFormatPr defaultRowHeight="14.4" x14ac:dyDescent="0.3"/>
  <cols>
    <col min="1" max="2" width="22.88671875" bestFit="1" customWidth="1"/>
    <col min="3" max="3" width="16.109375" bestFit="1" customWidth="1"/>
    <col min="4" max="4" width="22.88671875" bestFit="1" customWidth="1"/>
    <col min="5" max="5" width="9.21875" customWidth="1"/>
    <col min="6" max="6" width="20.88671875" bestFit="1" customWidth="1"/>
    <col min="7" max="7" width="15.77734375" bestFit="1" customWidth="1"/>
    <col min="8" max="8" width="16.109375" bestFit="1" customWidth="1"/>
    <col min="9" max="9" width="13.77734375" bestFit="1" customWidth="1"/>
    <col min="10" max="10" width="18.44140625" bestFit="1" customWidth="1"/>
    <col min="11" max="11" width="10.77734375" bestFit="1" customWidth="1"/>
  </cols>
  <sheetData>
    <row r="2" spans="1:5" x14ac:dyDescent="0.3">
      <c r="A2" s="4" t="s">
        <v>1566</v>
      </c>
      <c r="B2" t="s">
        <v>1556</v>
      </c>
      <c r="D2" t="s">
        <v>9</v>
      </c>
      <c r="E2" t="s">
        <v>1569</v>
      </c>
    </row>
    <row r="3" spans="1:5" x14ac:dyDescent="0.3">
      <c r="A3" s="5" t="s">
        <v>83</v>
      </c>
      <c r="B3">
        <v>9</v>
      </c>
      <c r="D3" t="s">
        <v>83</v>
      </c>
      <c r="E3">
        <v>9</v>
      </c>
    </row>
    <row r="4" spans="1:5" x14ac:dyDescent="0.3">
      <c r="A4" s="5" t="s">
        <v>163</v>
      </c>
      <c r="B4">
        <v>12</v>
      </c>
      <c r="D4" t="s">
        <v>163</v>
      </c>
      <c r="E4">
        <v>12</v>
      </c>
    </row>
    <row r="5" spans="1:5" x14ac:dyDescent="0.3">
      <c r="A5" s="5" t="s">
        <v>68</v>
      </c>
      <c r="B5">
        <v>62</v>
      </c>
      <c r="D5" t="s">
        <v>68</v>
      </c>
      <c r="E5">
        <v>62</v>
      </c>
    </row>
    <row r="6" spans="1:5" x14ac:dyDescent="0.3">
      <c r="A6" s="5" t="s">
        <v>95</v>
      </c>
      <c r="B6">
        <v>5</v>
      </c>
      <c r="D6" t="s">
        <v>95</v>
      </c>
      <c r="E6">
        <v>5</v>
      </c>
    </row>
    <row r="7" spans="1:5" x14ac:dyDescent="0.3">
      <c r="A7" s="5" t="s">
        <v>81</v>
      </c>
      <c r="B7">
        <v>10</v>
      </c>
      <c r="D7" t="s">
        <v>81</v>
      </c>
      <c r="E7">
        <v>10</v>
      </c>
    </row>
    <row r="8" spans="1:5" x14ac:dyDescent="0.3">
      <c r="A8" s="5" t="s">
        <v>101</v>
      </c>
      <c r="B8">
        <v>2</v>
      </c>
      <c r="D8" t="s">
        <v>101</v>
      </c>
      <c r="E8">
        <v>2</v>
      </c>
    </row>
    <row r="9" spans="1:5" x14ac:dyDescent="0.3">
      <c r="A9" s="5" t="s">
        <v>63</v>
      </c>
      <c r="B9">
        <v>47</v>
      </c>
      <c r="D9" t="s">
        <v>63</v>
      </c>
      <c r="E9">
        <v>47</v>
      </c>
    </row>
    <row r="10" spans="1:5" x14ac:dyDescent="0.3">
      <c r="A10" s="5" t="s">
        <v>52</v>
      </c>
      <c r="B10">
        <v>57</v>
      </c>
      <c r="D10" t="s">
        <v>52</v>
      </c>
      <c r="E10">
        <v>57</v>
      </c>
    </row>
    <row r="11" spans="1:5" x14ac:dyDescent="0.3">
      <c r="A11" s="5" t="s">
        <v>99</v>
      </c>
      <c r="B11">
        <v>33</v>
      </c>
      <c r="D11" t="s">
        <v>99</v>
      </c>
      <c r="E11">
        <v>33</v>
      </c>
    </row>
    <row r="12" spans="1:5" x14ac:dyDescent="0.3">
      <c r="A12" s="5" t="s">
        <v>1565</v>
      </c>
      <c r="B12">
        <v>237</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5826F-7F59-48FD-A69A-9822B7F1BC1B}">
  <sheetPr codeName="Sheet7"/>
  <dimension ref="A1:H5"/>
  <sheetViews>
    <sheetView workbookViewId="0">
      <selection activeCell="E7" sqref="E7"/>
    </sheetView>
  </sheetViews>
  <sheetFormatPr defaultRowHeight="14.4" x14ac:dyDescent="0.3"/>
  <cols>
    <col min="1" max="1" width="12.5546875" bestFit="1" customWidth="1"/>
    <col min="2" max="2" width="22.88671875" bestFit="1" customWidth="1"/>
    <col min="6" max="6" width="10.77734375" bestFit="1" customWidth="1"/>
  </cols>
  <sheetData>
    <row r="1" spans="1:8" x14ac:dyDescent="0.3">
      <c r="A1" s="4" t="s">
        <v>1566</v>
      </c>
      <c r="B1" t="s">
        <v>1556</v>
      </c>
    </row>
    <row r="2" spans="1:8" x14ac:dyDescent="0.3">
      <c r="A2" s="5" t="s">
        <v>161</v>
      </c>
      <c r="B2">
        <v>12</v>
      </c>
      <c r="F2" t="s">
        <v>4</v>
      </c>
      <c r="G2" t="s">
        <v>1569</v>
      </c>
    </row>
    <row r="3" spans="1:8" x14ac:dyDescent="0.3">
      <c r="A3" s="5" t="s">
        <v>60</v>
      </c>
      <c r="B3">
        <v>133</v>
      </c>
      <c r="F3" s="5" t="str">
        <f>A2</f>
        <v>HR</v>
      </c>
      <c r="G3">
        <f>GETPIVOTDATA("CF_attrition count",$A$1,"Department","HR")</f>
        <v>12</v>
      </c>
      <c r="H3" s="3">
        <f>G3/GETPIVOTDATA("CF_attrition count",$A$1)</f>
        <v>5.0632911392405063E-2</v>
      </c>
    </row>
    <row r="4" spans="1:8" x14ac:dyDescent="0.3">
      <c r="A4" s="5" t="s">
        <v>48</v>
      </c>
      <c r="B4">
        <v>92</v>
      </c>
      <c r="F4" s="5" t="str">
        <f>A3</f>
        <v>R&amp;D</v>
      </c>
      <c r="G4">
        <f>GETPIVOTDATA("CF_attrition count",$A$1,"Department","R&amp;D")</f>
        <v>133</v>
      </c>
      <c r="H4" s="3">
        <f>G4/GETPIVOTDATA("CF_attrition count",$A$1)</f>
        <v>0.56118143459915615</v>
      </c>
    </row>
    <row r="5" spans="1:8" x14ac:dyDescent="0.3">
      <c r="A5" s="5" t="s">
        <v>1565</v>
      </c>
      <c r="B5">
        <v>237</v>
      </c>
      <c r="F5" s="5" t="str">
        <f>A4</f>
        <v>Sales</v>
      </c>
      <c r="G5">
        <f>GETPIVOTDATA("CF_attrition count",$A$1,"Department","Sales")</f>
        <v>92</v>
      </c>
      <c r="H5" s="3">
        <f>G5/GETPIVOTDATA("CF_attrition count",$A$1)</f>
        <v>0.3881856540084388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72222-125D-4680-8C52-1BB3DCC8E830}">
  <sheetPr codeName="Sheet8"/>
  <dimension ref="A2:F8"/>
  <sheetViews>
    <sheetView workbookViewId="0">
      <selection activeCell="D18" sqref="D18"/>
    </sheetView>
  </sheetViews>
  <sheetFormatPr defaultRowHeight="14.4" x14ac:dyDescent="0.3"/>
  <cols>
    <col min="1" max="1" width="12.5546875" bestFit="1" customWidth="1"/>
    <col min="2" max="2" width="24.21875" bestFit="1" customWidth="1"/>
    <col min="6" max="6" width="12.5546875" bestFit="1" customWidth="1"/>
  </cols>
  <sheetData>
    <row r="2" spans="1:6" x14ac:dyDescent="0.3">
      <c r="A2" s="4" t="s">
        <v>1566</v>
      </c>
      <c r="B2" t="s">
        <v>1570</v>
      </c>
    </row>
    <row r="3" spans="1:6" x14ac:dyDescent="0.3">
      <c r="A3" s="5" t="s">
        <v>69</v>
      </c>
      <c r="B3">
        <v>554</v>
      </c>
      <c r="D3" t="str">
        <f>A3</f>
        <v>25 - 34</v>
      </c>
      <c r="E3">
        <f>GETPIVOTDATA("CF_attrition count",$A$2,"CF_age band","25 - 34")</f>
        <v>554</v>
      </c>
      <c r="F3" s="2">
        <f>E3/GETPIVOTDATA("CF_attrition count",$A$2)</f>
        <v>0.37687074829931971</v>
      </c>
    </row>
    <row r="4" spans="1:6" x14ac:dyDescent="0.3">
      <c r="A4" s="5" t="s">
        <v>46</v>
      </c>
      <c r="B4">
        <v>505</v>
      </c>
      <c r="D4" t="str">
        <f>A4</f>
        <v>35 - 44</v>
      </c>
      <c r="E4">
        <f>GETPIVOTDATA("CF_attrition count",$A$2,"CF_age band","35 - 44")</f>
        <v>505</v>
      </c>
      <c r="F4" s="2">
        <f>E4/GETPIVOTDATA("CF_attrition count",$A$2)</f>
        <v>0.34353741496598639</v>
      </c>
    </row>
    <row r="5" spans="1:6" x14ac:dyDescent="0.3">
      <c r="A5" s="5" t="s">
        <v>58</v>
      </c>
      <c r="B5">
        <v>245</v>
      </c>
      <c r="D5" t="str">
        <f>A5</f>
        <v>45 - 54</v>
      </c>
      <c r="E5">
        <f>GETPIVOTDATA("CF_attrition count",$A$2,"CF_age band","45 - 54")</f>
        <v>245</v>
      </c>
      <c r="F5" s="2">
        <f>E5/GETPIVOTDATA("CF_attrition count",$A$2)</f>
        <v>0.16666666666666666</v>
      </c>
    </row>
    <row r="6" spans="1:6" x14ac:dyDescent="0.3">
      <c r="A6" s="5" t="s">
        <v>75</v>
      </c>
      <c r="B6">
        <v>69</v>
      </c>
      <c r="D6" t="str">
        <f>A6</f>
        <v>Over 55</v>
      </c>
      <c r="E6">
        <f>GETPIVOTDATA("CF_attrition count",$A$2,"CF_age band","Over 55")</f>
        <v>69</v>
      </c>
      <c r="F6" s="2">
        <f>E6/GETPIVOTDATA("CF_attrition count",$A$2)</f>
        <v>4.6938775510204082E-2</v>
      </c>
    </row>
    <row r="7" spans="1:6" x14ac:dyDescent="0.3">
      <c r="A7" s="5" t="s">
        <v>92</v>
      </c>
      <c r="B7">
        <v>97</v>
      </c>
      <c r="D7" t="str">
        <f>A7</f>
        <v>Under 25</v>
      </c>
      <c r="E7">
        <f>GETPIVOTDATA("CF_attrition count",$A$2,"CF_age band","Under 25")</f>
        <v>97</v>
      </c>
      <c r="F7" s="2">
        <f>E7/GETPIVOTDATA("CF_attrition count",$A$2)</f>
        <v>6.5986394557823125E-2</v>
      </c>
    </row>
    <row r="8" spans="1:6" x14ac:dyDescent="0.3">
      <c r="A8" s="5" t="s">
        <v>1565</v>
      </c>
      <c r="B8">
        <v>1470</v>
      </c>
      <c r="F8" s="6"/>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B3CEB-ADDF-4C60-9908-16B9496E88DA}">
  <sheetPr codeName="Sheet9"/>
  <dimension ref="A3:E7"/>
  <sheetViews>
    <sheetView workbookViewId="0">
      <selection activeCell="G15" sqref="G15"/>
    </sheetView>
  </sheetViews>
  <sheetFormatPr defaultRowHeight="14.4" x14ac:dyDescent="0.3"/>
  <cols>
    <col min="1" max="1" width="12.5546875" bestFit="1" customWidth="1"/>
    <col min="2" max="2" width="22.88671875" bestFit="1" customWidth="1"/>
    <col min="4" max="4" width="10.5546875" bestFit="1" customWidth="1"/>
    <col min="5" max="5" width="5.6640625" bestFit="1" customWidth="1"/>
  </cols>
  <sheetData>
    <row r="3" spans="1:5" x14ac:dyDescent="0.3">
      <c r="A3" s="4" t="s">
        <v>1566</v>
      </c>
      <c r="B3" t="s">
        <v>1556</v>
      </c>
    </row>
    <row r="4" spans="1:5" x14ac:dyDescent="0.3">
      <c r="A4" s="5" t="s">
        <v>79</v>
      </c>
      <c r="B4">
        <v>33</v>
      </c>
      <c r="D4" t="str">
        <f>A4</f>
        <v>Divorced</v>
      </c>
      <c r="E4">
        <f>GETPIVOTDATA("CF_attrition count",$A$3,"Marital Status","Divorced")</f>
        <v>33</v>
      </c>
    </row>
    <row r="5" spans="1:5" x14ac:dyDescent="0.3">
      <c r="A5" s="5" t="s">
        <v>64</v>
      </c>
      <c r="B5">
        <v>84</v>
      </c>
      <c r="D5" t="str">
        <f>A5</f>
        <v>Married</v>
      </c>
      <c r="E5">
        <f>GETPIVOTDATA("CF_attrition count",$A$3,"Marital Status","Married")</f>
        <v>84</v>
      </c>
    </row>
    <row r="6" spans="1:5" x14ac:dyDescent="0.3">
      <c r="A6" s="5" t="s">
        <v>53</v>
      </c>
      <c r="B6">
        <v>120</v>
      </c>
      <c r="D6" t="str">
        <f>A6</f>
        <v>Single</v>
      </c>
      <c r="E6">
        <f>GETPIVOTDATA("CF_attrition count",$A$3,"Marital Status","Single")</f>
        <v>120</v>
      </c>
    </row>
    <row r="7" spans="1:5" x14ac:dyDescent="0.3">
      <c r="A7" s="5" t="s">
        <v>1565</v>
      </c>
      <c r="B7">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0ED2-D730-49DD-BE3B-04B190F789A1}">
  <sheetPr codeName="Sheet10"/>
  <dimension ref="AC41"/>
  <sheetViews>
    <sheetView showGridLines="0" showRowColHeaders="0" tabSelected="1" zoomScale="50" zoomScaleNormal="101" workbookViewId="0">
      <selection activeCell="K44" sqref="K44"/>
    </sheetView>
  </sheetViews>
  <sheetFormatPr defaultRowHeight="14.4" x14ac:dyDescent="0.3"/>
  <cols>
    <col min="20" max="20" width="12.88671875" bestFit="1" customWidth="1"/>
  </cols>
  <sheetData>
    <row r="41" spans="29:29" ht="15" thickBot="1" x14ac:dyDescent="0.35">
      <c r="AC41"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Kpi</vt:lpstr>
      <vt:lpstr>Rating</vt:lpstr>
      <vt:lpstr>Education wise Attrition</vt:lpstr>
      <vt:lpstr>Employees by gender </vt:lpstr>
      <vt:lpstr>Attrition By job role</vt:lpstr>
      <vt:lpstr>Depertment_wise attrition</vt:lpstr>
      <vt:lpstr>attrition Age Group</vt:lpstr>
      <vt:lpstr>Attrition by marital status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Borkar</dc:creator>
  <cp:lastModifiedBy>Aniket Borkar</cp:lastModifiedBy>
  <dcterms:created xsi:type="dcterms:W3CDTF">2025-01-20T08:21:34Z</dcterms:created>
  <dcterms:modified xsi:type="dcterms:W3CDTF">2025-01-28T05:05:32Z</dcterms:modified>
</cp:coreProperties>
</file>