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S\TQS\PROJECT_X\3.FINAL SUBMISSION\"/>
    </mc:Choice>
  </mc:AlternateContent>
  <xr:revisionPtr revIDLastSave="0" documentId="13_ncr:1_{FA71BF55-45B3-4C85-AA35-9E651934F34D}" xr6:coauthVersionLast="45" xr6:coauthVersionMax="45" xr10:uidLastSave="{00000000-0000-0000-0000-000000000000}"/>
  <bookViews>
    <workbookView xWindow="-120" yWindow="-120" windowWidth="20730" windowHeight="11310" xr2:uid="{9C9D73AA-B738-48F2-98F9-F1A294F9BD7F}"/>
  </bookViews>
  <sheets>
    <sheet name="P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  <c r="D34" i="1" s="1"/>
  <c r="E39" i="1" s="1"/>
  <c r="E41" i="1" s="1"/>
  <c r="H38" i="1" l="1"/>
  <c r="H39" i="1"/>
  <c r="H42" i="1"/>
  <c r="D32" i="1"/>
  <c r="C32" i="1"/>
</calcChain>
</file>

<file path=xl/sharedStrings.xml><?xml version="1.0" encoding="utf-8"?>
<sst xmlns="http://schemas.openxmlformats.org/spreadsheetml/2006/main" count="16" uniqueCount="16">
  <si>
    <t>sample</t>
  </si>
  <si>
    <t>n</t>
  </si>
  <si>
    <t>defects</t>
  </si>
  <si>
    <t>Total</t>
  </si>
  <si>
    <t>Grand Proportion (P_bar)=</t>
  </si>
  <si>
    <t xml:space="preserve">Std. Deviation of proportions = </t>
  </si>
  <si>
    <r>
      <t>Std. Error of the Proportion (</t>
    </r>
    <r>
      <rPr>
        <b/>
        <sz val="16"/>
        <color theme="1"/>
        <rFont val="Calibri"/>
        <family val="2"/>
      </rPr>
      <t>σ</t>
    </r>
    <r>
      <rPr>
        <b/>
        <vertAlign val="subscript"/>
        <sz val="16"/>
        <color theme="1"/>
        <rFont val="Calibri"/>
        <family val="2"/>
      </rPr>
      <t>p</t>
    </r>
    <r>
      <rPr>
        <b/>
        <sz val="12"/>
        <color theme="1"/>
        <rFont val="Calibri"/>
        <family val="2"/>
      </rPr>
      <t>) =</t>
    </r>
  </si>
  <si>
    <t>P_bar</t>
  </si>
  <si>
    <t>UCL</t>
  </si>
  <si>
    <t>Control Limits:</t>
  </si>
  <si>
    <t xml:space="preserve">UCL = </t>
  </si>
  <si>
    <t>LCL =</t>
  </si>
  <si>
    <t>Centerline</t>
  </si>
  <si>
    <t>LCL</t>
  </si>
  <si>
    <t>n*P_bar=</t>
  </si>
  <si>
    <t>n*P_bar &gt; 5: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</si>
</sst>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4" borderId="3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4" borderId="6" xfId="0" applyFont="1" applyFill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4" borderId="9" xfId="0" applyFont="1" applyFill="1" applyBorder="1" applyAlignment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39784792310528E-2"/>
          <c:y val="0.14049242424242425"/>
          <c:w val="0.85820426892517498"/>
          <c:h val="0.68498717489859218"/>
        </c:manualLayout>
      </c:layout>
      <c:lineChart>
        <c:grouping val="standard"/>
        <c:varyColors val="0"/>
        <c:ser>
          <c:idx val="0"/>
          <c:order val="0"/>
          <c:tx>
            <c:strRef>
              <c:f>Pchart!$E$5</c:f>
              <c:strCache>
                <c:ptCount val="1"/>
                <c:pt idx="0">
                  <c:v>P_bar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Pchart!$E$6:$E$31</c:f>
              <c:numCache>
                <c:formatCode>General</c:formatCode>
                <c:ptCount val="26"/>
                <c:pt idx="0">
                  <c:v>0.21</c:v>
                </c:pt>
                <c:pt idx="1">
                  <c:v>0.24</c:v>
                </c:pt>
                <c:pt idx="2">
                  <c:v>0.16</c:v>
                </c:pt>
                <c:pt idx="3">
                  <c:v>0.12</c:v>
                </c:pt>
                <c:pt idx="4">
                  <c:v>0.15</c:v>
                </c:pt>
                <c:pt idx="5">
                  <c:v>0.05</c:v>
                </c:pt>
                <c:pt idx="6">
                  <c:v>0.28000000000000003</c:v>
                </c:pt>
                <c:pt idx="7">
                  <c:v>0.2</c:v>
                </c:pt>
                <c:pt idx="8">
                  <c:v>0.31</c:v>
                </c:pt>
                <c:pt idx="9">
                  <c:v>0.25</c:v>
                </c:pt>
                <c:pt idx="10">
                  <c:v>0.2</c:v>
                </c:pt>
                <c:pt idx="11">
                  <c:v>0.24</c:v>
                </c:pt>
                <c:pt idx="12">
                  <c:v>0.16</c:v>
                </c:pt>
                <c:pt idx="13">
                  <c:v>0.19</c:v>
                </c:pt>
                <c:pt idx="14">
                  <c:v>0.1</c:v>
                </c:pt>
                <c:pt idx="15">
                  <c:v>0.17</c:v>
                </c:pt>
                <c:pt idx="16">
                  <c:v>0.13</c:v>
                </c:pt>
                <c:pt idx="17">
                  <c:v>0.22</c:v>
                </c:pt>
                <c:pt idx="18">
                  <c:v>0.18</c:v>
                </c:pt>
                <c:pt idx="19">
                  <c:v>0.39</c:v>
                </c:pt>
                <c:pt idx="20">
                  <c:v>0.3</c:v>
                </c:pt>
                <c:pt idx="21">
                  <c:v>0.24</c:v>
                </c:pt>
                <c:pt idx="22">
                  <c:v>0.16</c:v>
                </c:pt>
                <c:pt idx="23">
                  <c:v>0.19</c:v>
                </c:pt>
                <c:pt idx="24">
                  <c:v>0.17</c:v>
                </c:pt>
                <c:pt idx="2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9-44F4-9637-293AFD4C1A3F}"/>
            </c:ext>
          </c:extLst>
        </c:ser>
        <c:ser>
          <c:idx val="1"/>
          <c:order val="1"/>
          <c:tx>
            <c:strRef>
              <c:f>Pchart!$F$5</c:f>
              <c:strCache>
                <c:ptCount val="1"/>
                <c:pt idx="0">
                  <c:v>Centerline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Pchart!$F$6:$F$31</c:f>
              <c:numCache>
                <c:formatCode>General</c:formatCode>
                <c:ptCount val="26"/>
                <c:pt idx="0">
                  <c:v>0.19846153846153852</c:v>
                </c:pt>
                <c:pt idx="1">
                  <c:v>0.19846153846153852</c:v>
                </c:pt>
                <c:pt idx="2">
                  <c:v>0.19846153846153852</c:v>
                </c:pt>
                <c:pt idx="3">
                  <c:v>0.19846153846153852</c:v>
                </c:pt>
                <c:pt idx="4">
                  <c:v>0.19846153846153852</c:v>
                </c:pt>
                <c:pt idx="5">
                  <c:v>0.19846153846153852</c:v>
                </c:pt>
                <c:pt idx="6">
                  <c:v>0.19846153846153852</c:v>
                </c:pt>
                <c:pt idx="7">
                  <c:v>0.19846153846153852</c:v>
                </c:pt>
                <c:pt idx="8">
                  <c:v>0.19846153846153852</c:v>
                </c:pt>
                <c:pt idx="9">
                  <c:v>0.19846153846153852</c:v>
                </c:pt>
                <c:pt idx="10">
                  <c:v>0.19846153846153852</c:v>
                </c:pt>
                <c:pt idx="11">
                  <c:v>0.19846153846153852</c:v>
                </c:pt>
                <c:pt idx="12">
                  <c:v>0.19846153846153852</c:v>
                </c:pt>
                <c:pt idx="13">
                  <c:v>0.19846153846153852</c:v>
                </c:pt>
                <c:pt idx="14">
                  <c:v>0.19846153846153852</c:v>
                </c:pt>
                <c:pt idx="15">
                  <c:v>0.19846153846153852</c:v>
                </c:pt>
                <c:pt idx="16">
                  <c:v>0.19846153846153852</c:v>
                </c:pt>
                <c:pt idx="17">
                  <c:v>0.19846153846153852</c:v>
                </c:pt>
                <c:pt idx="18">
                  <c:v>0.19846153846153852</c:v>
                </c:pt>
                <c:pt idx="19">
                  <c:v>0.19846153846153852</c:v>
                </c:pt>
                <c:pt idx="20">
                  <c:v>0.19846153846153852</c:v>
                </c:pt>
                <c:pt idx="21">
                  <c:v>0.19846153846153852</c:v>
                </c:pt>
                <c:pt idx="22">
                  <c:v>0.19846153846153852</c:v>
                </c:pt>
                <c:pt idx="23">
                  <c:v>0.19846153846153852</c:v>
                </c:pt>
                <c:pt idx="24">
                  <c:v>0.19846153846153852</c:v>
                </c:pt>
                <c:pt idx="25">
                  <c:v>0.19846153846153852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9-44F4-9637-293AFD4C1A3F}"/>
            </c:ext>
          </c:extLst>
        </c:ser>
        <c:ser>
          <c:idx val="2"/>
          <c:order val="2"/>
          <c:tx>
            <c:strRef>
              <c:f>Pchart!$G$5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Pchart!$G$6:$G$31</c:f>
              <c:numCache>
                <c:formatCode>General</c:formatCode>
                <c:ptCount val="26"/>
                <c:pt idx="0">
                  <c:v>0.3181139937609247</c:v>
                </c:pt>
                <c:pt idx="1">
                  <c:v>0.3181139937609247</c:v>
                </c:pt>
                <c:pt idx="2">
                  <c:v>0.3181139937609247</c:v>
                </c:pt>
                <c:pt idx="3">
                  <c:v>0.3181139937609247</c:v>
                </c:pt>
                <c:pt idx="4">
                  <c:v>0.3181139937609247</c:v>
                </c:pt>
                <c:pt idx="5">
                  <c:v>0.3181139937609247</c:v>
                </c:pt>
                <c:pt idx="6">
                  <c:v>0.3181139937609247</c:v>
                </c:pt>
                <c:pt idx="7">
                  <c:v>0.3181139937609247</c:v>
                </c:pt>
                <c:pt idx="8">
                  <c:v>0.3181139937609247</c:v>
                </c:pt>
                <c:pt idx="9">
                  <c:v>0.3181139937609247</c:v>
                </c:pt>
                <c:pt idx="10">
                  <c:v>0.3181139937609247</c:v>
                </c:pt>
                <c:pt idx="11">
                  <c:v>0.3181139937609247</c:v>
                </c:pt>
                <c:pt idx="12">
                  <c:v>0.3181139937609247</c:v>
                </c:pt>
                <c:pt idx="13">
                  <c:v>0.3181139937609247</c:v>
                </c:pt>
                <c:pt idx="14">
                  <c:v>0.3181139937609247</c:v>
                </c:pt>
                <c:pt idx="15">
                  <c:v>0.3181139937609247</c:v>
                </c:pt>
                <c:pt idx="16">
                  <c:v>0.3181139937609247</c:v>
                </c:pt>
                <c:pt idx="17">
                  <c:v>0.3181139937609247</c:v>
                </c:pt>
                <c:pt idx="18">
                  <c:v>0.3181139937609247</c:v>
                </c:pt>
                <c:pt idx="19">
                  <c:v>0.3181139937609247</c:v>
                </c:pt>
                <c:pt idx="20">
                  <c:v>0.3181139937609247</c:v>
                </c:pt>
                <c:pt idx="21">
                  <c:v>0.3181139937609247</c:v>
                </c:pt>
                <c:pt idx="22">
                  <c:v>0.3181139937609247</c:v>
                </c:pt>
                <c:pt idx="23">
                  <c:v>0.3181139937609247</c:v>
                </c:pt>
                <c:pt idx="24">
                  <c:v>0.3181139937609247</c:v>
                </c:pt>
                <c:pt idx="25">
                  <c:v>0.3181139937609247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9-44F4-9637-293AFD4C1A3F}"/>
            </c:ext>
          </c:extLst>
        </c:ser>
        <c:ser>
          <c:idx val="3"/>
          <c:order val="3"/>
          <c:tx>
            <c:strRef>
              <c:f>Pchart!$H$5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Pchart!$H$6:$H$31</c:f>
              <c:numCache>
                <c:formatCode>General</c:formatCode>
                <c:ptCount val="26"/>
                <c:pt idx="0">
                  <c:v>7.8809083162152363E-2</c:v>
                </c:pt>
                <c:pt idx="1">
                  <c:v>7.8809083162152363E-2</c:v>
                </c:pt>
                <c:pt idx="2">
                  <c:v>7.8809083162152363E-2</c:v>
                </c:pt>
                <c:pt idx="3">
                  <c:v>7.8809083162152363E-2</c:v>
                </c:pt>
                <c:pt idx="4">
                  <c:v>7.8809083162152363E-2</c:v>
                </c:pt>
                <c:pt idx="5">
                  <c:v>7.8809083162152363E-2</c:v>
                </c:pt>
                <c:pt idx="6">
                  <c:v>7.8809083162152363E-2</c:v>
                </c:pt>
                <c:pt idx="7">
                  <c:v>7.8809083162152363E-2</c:v>
                </c:pt>
                <c:pt idx="8">
                  <c:v>7.8809083162152363E-2</c:v>
                </c:pt>
                <c:pt idx="9">
                  <c:v>7.8809083162152363E-2</c:v>
                </c:pt>
                <c:pt idx="10">
                  <c:v>7.8809083162152363E-2</c:v>
                </c:pt>
                <c:pt idx="11">
                  <c:v>7.8809083162152363E-2</c:v>
                </c:pt>
                <c:pt idx="12">
                  <c:v>7.8809083162152363E-2</c:v>
                </c:pt>
                <c:pt idx="13">
                  <c:v>7.8809083162152363E-2</c:v>
                </c:pt>
                <c:pt idx="14">
                  <c:v>7.8809083162152363E-2</c:v>
                </c:pt>
                <c:pt idx="15">
                  <c:v>7.8809083162152363E-2</c:v>
                </c:pt>
                <c:pt idx="16">
                  <c:v>7.8809083162152363E-2</c:v>
                </c:pt>
                <c:pt idx="17">
                  <c:v>7.8809083162152363E-2</c:v>
                </c:pt>
                <c:pt idx="18">
                  <c:v>7.8809083162152363E-2</c:v>
                </c:pt>
                <c:pt idx="19">
                  <c:v>7.8809083162152363E-2</c:v>
                </c:pt>
                <c:pt idx="20">
                  <c:v>7.8809083162152363E-2</c:v>
                </c:pt>
                <c:pt idx="21">
                  <c:v>7.8809083162152363E-2</c:v>
                </c:pt>
                <c:pt idx="22">
                  <c:v>7.8809083162152363E-2</c:v>
                </c:pt>
                <c:pt idx="23">
                  <c:v>7.8809083162152363E-2</c:v>
                </c:pt>
                <c:pt idx="24">
                  <c:v>7.8809083162152363E-2</c:v>
                </c:pt>
                <c:pt idx="25">
                  <c:v>7.8809083162152363E-2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9-44F4-9637-293AFD4C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228207"/>
        <c:axId val="1729125999"/>
      </c:lineChart>
      <c:catAx>
        <c:axId val="15232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25999"/>
        <c:crosses val="autoZero"/>
        <c:auto val="1"/>
        <c:lblAlgn val="ctr"/>
        <c:lblOffset val="100"/>
        <c:noMultiLvlLbl val="0"/>
      </c:catAx>
      <c:valAx>
        <c:axId val="1729125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Fraction</a:t>
                </a:r>
                <a:r>
                  <a:rPr lang="en-US" sz="1000" b="1" baseline="0"/>
                  <a:t> defective p_bar)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47624</xdr:rowOff>
    </xdr:from>
    <xdr:to>
      <xdr:col>6</xdr:col>
      <xdr:colOff>180975</xdr:colOff>
      <xdr:row>2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05075" y="47624"/>
          <a:ext cx="13335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P-Chart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34</xdr:row>
          <xdr:rowOff>9525</xdr:rowOff>
        </xdr:from>
        <xdr:to>
          <xdr:col>2</xdr:col>
          <xdr:colOff>409575</xdr:colOff>
          <xdr:row>37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152400</xdr:colOff>
      <xdr:row>40</xdr:row>
      <xdr:rowOff>266700</xdr:rowOff>
    </xdr:from>
    <xdr:to>
      <xdr:col>2</xdr:col>
      <xdr:colOff>266699</xdr:colOff>
      <xdr:row>43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152400" y="9001125"/>
              <a:ext cx="1333499" cy="600075"/>
            </a:xfrm>
            <a:prstGeom prst="rect">
              <a:avLst/>
            </a:prstGeom>
            <a:ln/>
            <a:extLst>
              <a:ext uri="{909E8E84-426E-40dd-AFC4-6F175D3DCCD1}">
                <a14:hiddenFill xmlns:p="http://schemas.openxmlformats.org/presentationml/2006/main" xmlns:r="http://schemas.openxmlformats.org/officeDocument/2006/relationships" xmlns="" xmlns:lc="http://schemas.openxmlformats.org/drawingml/2006/lockedCanvas">
                  <a:solidFill>
                    <a:srgbClr val="FFFFFF"/>
                  </a:solidFill>
                </a14:hiddenFill>
              </a:ext>
              <a:ext uri="{91240B29-F687-4f45-9708-019B960494DF}">
                <a14:hiddenLine xmlns:p="http://schemas.openxmlformats.org/presentationml/2006/main" xmlns:r="http://schemas.openxmlformats.org/officeDocument/2006/relationships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p="http://schemas.openxmlformats.org/presentationml/2006/main" xmlns:r="http://schemas.openxmlformats.org/officeDocument/2006/relationships" xmlns="" xmlns:lc="http://schemas.openxmlformats.org/drawingml/2006/lockedCanvas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b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bar>
                              <m:barPr>
                                <m:pos m:val="top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bar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ba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bar>
                              <m:barPr>
                                <m:pos m:val="top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bar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ba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152400" y="9001125"/>
              <a:ext cx="1333499" cy="600075"/>
            </a:xfrm>
            <a:prstGeom prst="rect">
              <a:avLst/>
            </a:prstGeom>
            <a:ln/>
            <a:extLst>
              <a:ext uri="{909E8E84-426E-40dd-AFC4-6F175D3DCCD1}">
                <a14:hiddenFill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b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𝜎_𝑝=√((¯𝑝(1−¯𝑝))/𝑛)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104774</xdr:colOff>
      <xdr:row>34</xdr:row>
      <xdr:rowOff>47625</xdr:rowOff>
    </xdr:from>
    <xdr:to>
      <xdr:col>7</xdr:col>
      <xdr:colOff>504824</xdr:colOff>
      <xdr:row>36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3971924" y="7581900"/>
              <a:ext cx="1114425" cy="438150"/>
            </a:xfrm>
            <a:prstGeom prst="rect">
              <a:avLst/>
            </a:prstGeom>
            <a:ln/>
            <a:extLst>
              <a:ext uri="{909E8E84-426E-40dd-AFC4-6F175D3DCCD1}">
                <a14:hiddenFill xmlns:p="http://schemas.openxmlformats.org/presentationml/2006/main" xmlns:r="http://schemas.openxmlformats.org/officeDocument/2006/relationships" xmlns="" xmlns:lc="http://schemas.openxmlformats.org/drawingml/2006/lockedCanvas">
                  <a:solidFill>
                    <a:srgbClr val="FFFFFF"/>
                  </a:solidFill>
                </a14:hiddenFill>
              </a:ext>
              <a:ext uri="{91240B29-F687-4f45-9708-019B960494DF}">
                <a14:hiddenLine xmlns:p="http://schemas.openxmlformats.org/presentationml/2006/main" xmlns:r="http://schemas.openxmlformats.org/officeDocument/2006/relationships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p="http://schemas.openxmlformats.org/presentationml/2006/main" xmlns:r="http://schemas.openxmlformats.org/officeDocument/2006/relationships" xmlns="" xmlns:lc="http://schemas.openxmlformats.org/drawingml/2006/lockedCanvas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ctr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𝑈𝐶𝐿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ba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ba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−3</m:t>
                    </m:r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Choice>
      <mc:Fallback xmlns="">
        <xdr:sp macro="" textlink="">
          <xdr:nvSpPr>
            <xdr:cNvPr id="6" name="Object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3971924" y="7581900"/>
              <a:ext cx="1114425" cy="438150"/>
            </a:xfrm>
            <a:prstGeom prst="rect">
              <a:avLst/>
            </a:prstGeom>
            <a:ln/>
            <a:extLst>
              <a:ext uri="{909E8E84-426E-40dd-AFC4-6F175D3DCCD1}">
                <a14:hiddenFill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lc="http://schemas.openxmlformats.org/drawingml/2006/lockedCanvas" xmlns="" xmlns:r="http://schemas.openxmlformats.org/officeDocument/2006/relationships" xmlns:p="http://schemas.openxmlformats.org/presentationml/2006/main"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ctr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𝑈𝐶𝐿=¯𝑝+3𝜎_𝑝</a:t>
              </a: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𝐿𝐶𝐿=¯𝑝−3𝜎_𝑝</a:t>
              </a: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142875</xdr:colOff>
      <xdr:row>4</xdr:row>
      <xdr:rowOff>0</xdr:rowOff>
    </xdr:from>
    <xdr:to>
      <xdr:col>19</xdr:col>
      <xdr:colOff>590551</xdr:colOff>
      <xdr:row>18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6</xdr:row>
      <xdr:rowOff>200025</xdr:rowOff>
    </xdr:from>
    <xdr:to>
      <xdr:col>19</xdr:col>
      <xdr:colOff>161925</xdr:colOff>
      <xdr:row>7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72875" y="1657350"/>
          <a:ext cx="485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UCL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0.71505</cdr:x>
      <cdr:y>0.20455</cdr:y>
    </cdr:from>
    <cdr:to>
      <cdr:x>0.74301</cdr:x>
      <cdr:y>0.26136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70CFCD8-FE1C-4FEB-9F56-E2BB2268200F}"/>
            </a:ext>
          </a:extLst>
        </cdr:cNvPr>
        <cdr:cNvSpPr/>
      </cdr:nvSpPr>
      <cdr:spPr>
        <a:xfrm xmlns:a="http://schemas.openxmlformats.org/drawingml/2006/main">
          <a:off x="5114925" y="685801"/>
          <a:ext cx="200025" cy="190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2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0.25344</cdr:x>
      <cdr:y>0.72254</cdr:y>
    </cdr:from>
    <cdr:to>
      <cdr:x>0.2783</cdr:x>
      <cdr:y>0.77557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B6A0D7B-DFA2-487F-97BD-51F7701456C8}"/>
            </a:ext>
          </a:extLst>
        </cdr:cNvPr>
        <cdr:cNvSpPr/>
      </cdr:nvSpPr>
      <cdr:spPr>
        <a:xfrm xmlns:a="http://schemas.openxmlformats.org/drawingml/2006/main">
          <a:off x="1812925" y="2422526"/>
          <a:ext cx="177800" cy="1778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2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0.87261</cdr:x>
      <cdr:y>0.72822</cdr:y>
    </cdr:from>
    <cdr:to>
      <cdr:x>0.94052</cdr:x>
      <cdr:y>0.79072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5D43E375-6511-49F5-B7E0-94DFEF585EE3}"/>
            </a:ext>
          </a:extLst>
        </cdr:cNvPr>
        <cdr:cNvSpPr txBox="1"/>
      </cdr:nvSpPr>
      <cdr:spPr>
        <a:xfrm xmlns:a="http://schemas.openxmlformats.org/drawingml/2006/main">
          <a:off x="6242050" y="2441575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LCL</a:t>
          </a:r>
        </a:p>
      </cdr:txBody>
    </cdr:sp>
  </cdr:relSizeAnchor>
  <cdr:relSizeAnchor xmlns:cdr="http://schemas.openxmlformats.org/drawingml/2006/chartDrawing">
    <cdr:from>
      <cdr:x>0.35198</cdr:x>
      <cdr:y>0.31629</cdr:y>
    </cdr:from>
    <cdr:to>
      <cdr:x>0.37994</cdr:x>
      <cdr:y>0.3731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C52EE14A-5B14-402E-A15C-60009CA9403C}"/>
            </a:ext>
          </a:extLst>
        </cdr:cNvPr>
        <cdr:cNvSpPr/>
      </cdr:nvSpPr>
      <cdr:spPr>
        <a:xfrm xmlns:a="http://schemas.openxmlformats.org/drawingml/2006/main">
          <a:off x="2517775" y="1060450"/>
          <a:ext cx="200006" cy="19047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139700">
            <a:schemeClr val="accent5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0.74878</cdr:x>
      <cdr:y>0.33333</cdr:y>
    </cdr:from>
    <cdr:to>
      <cdr:x>0.77674</cdr:x>
      <cdr:y>0.39014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A1A99113-894C-493B-9503-51CBE7D2837B}"/>
            </a:ext>
          </a:extLst>
        </cdr:cNvPr>
        <cdr:cNvSpPr/>
      </cdr:nvSpPr>
      <cdr:spPr>
        <a:xfrm xmlns:a="http://schemas.openxmlformats.org/drawingml/2006/main">
          <a:off x="5356225" y="1117600"/>
          <a:ext cx="200006" cy="19047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139700">
            <a:schemeClr val="accent5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E82E-A161-48D2-A4CC-50DC578A81D9}">
  <dimension ref="A1:H44"/>
  <sheetViews>
    <sheetView tabSelected="1" topLeftCell="A33" zoomScaleNormal="100" workbookViewId="0">
      <selection activeCell="L44" sqref="L44"/>
    </sheetView>
  </sheetViews>
  <sheetFormatPr defaultRowHeight="15.75" x14ac:dyDescent="0.25"/>
  <cols>
    <col min="1" max="5" width="9.140625" style="6"/>
    <col min="6" max="6" width="12.28515625" style="6" customWidth="1"/>
    <col min="7" max="7" width="10.7109375" style="6" customWidth="1"/>
    <col min="8" max="16384" width="9.140625" style="6"/>
  </cols>
  <sheetData>
    <row r="1" spans="2:8" s="1" customFormat="1" x14ac:dyDescent="0.25"/>
    <row r="2" spans="2:8" s="1" customFormat="1" x14ac:dyDescent="0.25"/>
    <row r="3" spans="2:8" s="1" customFormat="1" x14ac:dyDescent="0.25"/>
    <row r="4" spans="2:8" s="1" customFormat="1" x14ac:dyDescent="0.25"/>
    <row r="5" spans="2:8" s="1" customFormat="1" ht="34.5" x14ac:dyDescent="0.25">
      <c r="B5" s="3" t="s">
        <v>0</v>
      </c>
      <c r="C5" s="3" t="s">
        <v>1</v>
      </c>
      <c r="D5" s="3" t="s">
        <v>2</v>
      </c>
      <c r="E5" s="3" t="s">
        <v>7</v>
      </c>
      <c r="F5" s="3" t="s">
        <v>12</v>
      </c>
      <c r="G5" s="3" t="s">
        <v>8</v>
      </c>
      <c r="H5" s="3" t="s">
        <v>13</v>
      </c>
    </row>
    <row r="6" spans="2:8" s="1" customFormat="1" ht="17.25" x14ac:dyDescent="0.25">
      <c r="B6" s="4">
        <v>1</v>
      </c>
      <c r="C6" s="4">
        <v>100</v>
      </c>
      <c r="D6" s="4">
        <v>21</v>
      </c>
      <c r="E6" s="2">
        <f>D6/C6</f>
        <v>0.21</v>
      </c>
      <c r="F6" s="2">
        <v>0.19846153846153852</v>
      </c>
      <c r="G6" s="2">
        <v>0.3181139937609247</v>
      </c>
      <c r="H6" s="2">
        <v>7.8809083162152363E-2</v>
      </c>
    </row>
    <row r="7" spans="2:8" s="1" customFormat="1" ht="17.25" x14ac:dyDescent="0.25">
      <c r="B7" s="4">
        <v>2</v>
      </c>
      <c r="C7" s="4">
        <v>100</v>
      </c>
      <c r="D7" s="4">
        <v>24</v>
      </c>
      <c r="E7" s="2">
        <f t="shared" ref="E7:E31" si="0">D7/C7</f>
        <v>0.24</v>
      </c>
      <c r="F7" s="2">
        <v>0.19846153846153852</v>
      </c>
      <c r="G7" s="2">
        <v>0.3181139937609247</v>
      </c>
      <c r="H7" s="2">
        <v>7.8809083162152363E-2</v>
      </c>
    </row>
    <row r="8" spans="2:8" s="1" customFormat="1" ht="17.25" x14ac:dyDescent="0.25">
      <c r="B8" s="4">
        <v>3</v>
      </c>
      <c r="C8" s="4">
        <v>100</v>
      </c>
      <c r="D8" s="4">
        <v>16</v>
      </c>
      <c r="E8" s="2">
        <f t="shared" si="0"/>
        <v>0.16</v>
      </c>
      <c r="F8" s="2">
        <v>0.19846153846153852</v>
      </c>
      <c r="G8" s="2">
        <v>0.3181139937609247</v>
      </c>
      <c r="H8" s="2">
        <v>7.8809083162152363E-2</v>
      </c>
    </row>
    <row r="9" spans="2:8" s="1" customFormat="1" ht="17.25" x14ac:dyDescent="0.25">
      <c r="B9" s="4">
        <v>4</v>
      </c>
      <c r="C9" s="4">
        <v>100</v>
      </c>
      <c r="D9" s="4">
        <v>12</v>
      </c>
      <c r="E9" s="2">
        <f t="shared" si="0"/>
        <v>0.12</v>
      </c>
      <c r="F9" s="2">
        <v>0.19846153846153852</v>
      </c>
      <c r="G9" s="2">
        <v>0.3181139937609247</v>
      </c>
      <c r="H9" s="2">
        <v>7.8809083162152363E-2</v>
      </c>
    </row>
    <row r="10" spans="2:8" s="1" customFormat="1" ht="17.25" x14ac:dyDescent="0.25">
      <c r="B10" s="4">
        <v>5</v>
      </c>
      <c r="C10" s="4">
        <v>100</v>
      </c>
      <c r="D10" s="4">
        <v>15</v>
      </c>
      <c r="E10" s="2">
        <f t="shared" si="0"/>
        <v>0.15</v>
      </c>
      <c r="F10" s="2">
        <v>0.19846153846153852</v>
      </c>
      <c r="G10" s="2">
        <v>0.3181139937609247</v>
      </c>
      <c r="H10" s="2">
        <v>7.8809083162152363E-2</v>
      </c>
    </row>
    <row r="11" spans="2:8" s="1" customFormat="1" ht="17.25" x14ac:dyDescent="0.25">
      <c r="B11" s="4">
        <v>6</v>
      </c>
      <c r="C11" s="4">
        <v>100</v>
      </c>
      <c r="D11" s="4">
        <v>5</v>
      </c>
      <c r="E11" s="2">
        <f t="shared" si="0"/>
        <v>0.05</v>
      </c>
      <c r="F11" s="2">
        <v>0.19846153846153852</v>
      </c>
      <c r="G11" s="2">
        <v>0.3181139937609247</v>
      </c>
      <c r="H11" s="2">
        <v>7.8809083162152363E-2</v>
      </c>
    </row>
    <row r="12" spans="2:8" s="1" customFormat="1" ht="17.25" x14ac:dyDescent="0.25">
      <c r="B12" s="4">
        <v>7</v>
      </c>
      <c r="C12" s="4">
        <v>100</v>
      </c>
      <c r="D12" s="4">
        <v>28</v>
      </c>
      <c r="E12" s="2">
        <f t="shared" si="0"/>
        <v>0.28000000000000003</v>
      </c>
      <c r="F12" s="2">
        <v>0.19846153846153852</v>
      </c>
      <c r="G12" s="2">
        <v>0.3181139937609247</v>
      </c>
      <c r="H12" s="2">
        <v>7.8809083162152363E-2</v>
      </c>
    </row>
    <row r="13" spans="2:8" s="1" customFormat="1" ht="17.25" x14ac:dyDescent="0.25">
      <c r="B13" s="4">
        <v>8</v>
      </c>
      <c r="C13" s="4">
        <v>100</v>
      </c>
      <c r="D13" s="4">
        <v>20</v>
      </c>
      <c r="E13" s="2">
        <f t="shared" si="0"/>
        <v>0.2</v>
      </c>
      <c r="F13" s="2">
        <v>0.19846153846153852</v>
      </c>
      <c r="G13" s="2">
        <v>0.3181139937609247</v>
      </c>
      <c r="H13" s="2">
        <v>7.8809083162152363E-2</v>
      </c>
    </row>
    <row r="14" spans="2:8" s="1" customFormat="1" ht="17.25" x14ac:dyDescent="0.25">
      <c r="B14" s="4">
        <v>9</v>
      </c>
      <c r="C14" s="4">
        <v>100</v>
      </c>
      <c r="D14" s="4">
        <v>31</v>
      </c>
      <c r="E14" s="2">
        <f t="shared" si="0"/>
        <v>0.31</v>
      </c>
      <c r="F14" s="2">
        <v>0.19846153846153852</v>
      </c>
      <c r="G14" s="2">
        <v>0.3181139937609247</v>
      </c>
      <c r="H14" s="2">
        <v>7.8809083162152363E-2</v>
      </c>
    </row>
    <row r="15" spans="2:8" s="1" customFormat="1" ht="17.25" x14ac:dyDescent="0.25">
      <c r="B15" s="4">
        <v>10</v>
      </c>
      <c r="C15" s="4">
        <v>100</v>
      </c>
      <c r="D15" s="4">
        <v>25</v>
      </c>
      <c r="E15" s="2">
        <f t="shared" si="0"/>
        <v>0.25</v>
      </c>
      <c r="F15" s="2">
        <v>0.19846153846153852</v>
      </c>
      <c r="G15" s="2">
        <v>0.3181139937609247</v>
      </c>
      <c r="H15" s="2">
        <v>7.8809083162152363E-2</v>
      </c>
    </row>
    <row r="16" spans="2:8" s="1" customFormat="1" ht="17.25" x14ac:dyDescent="0.25">
      <c r="B16" s="4">
        <v>11</v>
      </c>
      <c r="C16" s="4">
        <v>100</v>
      </c>
      <c r="D16" s="4">
        <v>20</v>
      </c>
      <c r="E16" s="2">
        <f t="shared" si="0"/>
        <v>0.2</v>
      </c>
      <c r="F16" s="2">
        <v>0.19846153846153852</v>
      </c>
      <c r="G16" s="2">
        <v>0.3181139937609247</v>
      </c>
      <c r="H16" s="2">
        <v>7.8809083162152363E-2</v>
      </c>
    </row>
    <row r="17" spans="2:8" s="1" customFormat="1" ht="17.25" x14ac:dyDescent="0.25">
      <c r="B17" s="4">
        <v>12</v>
      </c>
      <c r="C17" s="4">
        <v>100</v>
      </c>
      <c r="D17" s="4">
        <v>24</v>
      </c>
      <c r="E17" s="2">
        <f t="shared" si="0"/>
        <v>0.24</v>
      </c>
      <c r="F17" s="2">
        <v>0.19846153846153852</v>
      </c>
      <c r="G17" s="2">
        <v>0.3181139937609247</v>
      </c>
      <c r="H17" s="2">
        <v>7.8809083162152363E-2</v>
      </c>
    </row>
    <row r="18" spans="2:8" s="1" customFormat="1" ht="17.25" x14ac:dyDescent="0.25">
      <c r="B18" s="4">
        <v>13</v>
      </c>
      <c r="C18" s="4">
        <v>100</v>
      </c>
      <c r="D18" s="4">
        <v>16</v>
      </c>
      <c r="E18" s="2">
        <f t="shared" si="0"/>
        <v>0.16</v>
      </c>
      <c r="F18" s="2">
        <v>0.19846153846153852</v>
      </c>
      <c r="G18" s="2">
        <v>0.3181139937609247</v>
      </c>
      <c r="H18" s="2">
        <v>7.8809083162152363E-2</v>
      </c>
    </row>
    <row r="19" spans="2:8" s="1" customFormat="1" ht="17.25" x14ac:dyDescent="0.25">
      <c r="B19" s="4">
        <v>14</v>
      </c>
      <c r="C19" s="4">
        <v>100</v>
      </c>
      <c r="D19" s="4">
        <v>19</v>
      </c>
      <c r="E19" s="2">
        <f t="shared" si="0"/>
        <v>0.19</v>
      </c>
      <c r="F19" s="2">
        <v>0.19846153846153852</v>
      </c>
      <c r="G19" s="2">
        <v>0.3181139937609247</v>
      </c>
      <c r="H19" s="2">
        <v>7.8809083162152363E-2</v>
      </c>
    </row>
    <row r="20" spans="2:8" s="1" customFormat="1" ht="17.25" x14ac:dyDescent="0.25">
      <c r="B20" s="4">
        <v>15</v>
      </c>
      <c r="C20" s="4">
        <v>100</v>
      </c>
      <c r="D20" s="4">
        <v>10</v>
      </c>
      <c r="E20" s="2">
        <f t="shared" si="0"/>
        <v>0.1</v>
      </c>
      <c r="F20" s="2">
        <v>0.19846153846153852</v>
      </c>
      <c r="G20" s="2">
        <v>0.3181139937609247</v>
      </c>
      <c r="H20" s="2">
        <v>7.8809083162152363E-2</v>
      </c>
    </row>
    <row r="21" spans="2:8" s="1" customFormat="1" ht="17.25" x14ac:dyDescent="0.25">
      <c r="B21" s="4">
        <v>16</v>
      </c>
      <c r="C21" s="4">
        <v>100</v>
      </c>
      <c r="D21" s="4">
        <v>17</v>
      </c>
      <c r="E21" s="2">
        <f t="shared" si="0"/>
        <v>0.17</v>
      </c>
      <c r="F21" s="2">
        <v>0.19846153846153852</v>
      </c>
      <c r="G21" s="2">
        <v>0.3181139937609247</v>
      </c>
      <c r="H21" s="2">
        <v>7.8809083162152363E-2</v>
      </c>
    </row>
    <row r="22" spans="2:8" s="1" customFormat="1" ht="17.25" x14ac:dyDescent="0.25">
      <c r="B22" s="4">
        <v>17</v>
      </c>
      <c r="C22" s="4">
        <v>100</v>
      </c>
      <c r="D22" s="4">
        <v>13</v>
      </c>
      <c r="E22" s="2">
        <f t="shared" si="0"/>
        <v>0.13</v>
      </c>
      <c r="F22" s="2">
        <v>0.19846153846153852</v>
      </c>
      <c r="G22" s="2">
        <v>0.3181139937609247</v>
      </c>
      <c r="H22" s="2">
        <v>7.8809083162152363E-2</v>
      </c>
    </row>
    <row r="23" spans="2:8" s="1" customFormat="1" ht="17.25" x14ac:dyDescent="0.25">
      <c r="B23" s="4">
        <v>18</v>
      </c>
      <c r="C23" s="4">
        <v>100</v>
      </c>
      <c r="D23" s="4">
        <v>22</v>
      </c>
      <c r="E23" s="2">
        <f t="shared" si="0"/>
        <v>0.22</v>
      </c>
      <c r="F23" s="2">
        <v>0.19846153846153852</v>
      </c>
      <c r="G23" s="2">
        <v>0.3181139937609247</v>
      </c>
      <c r="H23" s="2">
        <v>7.8809083162152363E-2</v>
      </c>
    </row>
    <row r="24" spans="2:8" s="1" customFormat="1" ht="17.25" x14ac:dyDescent="0.25">
      <c r="B24" s="4">
        <v>19</v>
      </c>
      <c r="C24" s="4">
        <v>100</v>
      </c>
      <c r="D24" s="4">
        <v>18</v>
      </c>
      <c r="E24" s="2">
        <f t="shared" si="0"/>
        <v>0.18</v>
      </c>
      <c r="F24" s="2">
        <v>0.19846153846153852</v>
      </c>
      <c r="G24" s="2">
        <v>0.3181139937609247</v>
      </c>
      <c r="H24" s="2">
        <v>7.8809083162152363E-2</v>
      </c>
    </row>
    <row r="25" spans="2:8" s="1" customFormat="1" ht="17.25" x14ac:dyDescent="0.25">
      <c r="B25" s="4">
        <v>20</v>
      </c>
      <c r="C25" s="4">
        <v>100</v>
      </c>
      <c r="D25" s="4">
        <v>39</v>
      </c>
      <c r="E25" s="2">
        <f t="shared" si="0"/>
        <v>0.39</v>
      </c>
      <c r="F25" s="2">
        <v>0.19846153846153852</v>
      </c>
      <c r="G25" s="2">
        <v>0.3181139937609247</v>
      </c>
      <c r="H25" s="2">
        <v>7.8809083162152363E-2</v>
      </c>
    </row>
    <row r="26" spans="2:8" s="1" customFormat="1" ht="17.25" x14ac:dyDescent="0.25">
      <c r="B26" s="4">
        <v>21</v>
      </c>
      <c r="C26" s="4">
        <v>100</v>
      </c>
      <c r="D26" s="4">
        <v>30</v>
      </c>
      <c r="E26" s="2">
        <f t="shared" si="0"/>
        <v>0.3</v>
      </c>
      <c r="F26" s="2">
        <v>0.19846153846153852</v>
      </c>
      <c r="G26" s="2">
        <v>0.3181139937609247</v>
      </c>
      <c r="H26" s="2">
        <v>7.8809083162152363E-2</v>
      </c>
    </row>
    <row r="27" spans="2:8" s="1" customFormat="1" ht="17.25" x14ac:dyDescent="0.25">
      <c r="B27" s="4">
        <v>22</v>
      </c>
      <c r="C27" s="4">
        <v>100</v>
      </c>
      <c r="D27" s="4">
        <v>24</v>
      </c>
      <c r="E27" s="2">
        <f t="shared" si="0"/>
        <v>0.24</v>
      </c>
      <c r="F27" s="2">
        <v>0.19846153846153852</v>
      </c>
      <c r="G27" s="2">
        <v>0.3181139937609247</v>
      </c>
      <c r="H27" s="2">
        <v>7.8809083162152363E-2</v>
      </c>
    </row>
    <row r="28" spans="2:8" s="1" customFormat="1" ht="17.25" x14ac:dyDescent="0.25">
      <c r="B28" s="4">
        <v>23</v>
      </c>
      <c r="C28" s="4">
        <v>100</v>
      </c>
      <c r="D28" s="4">
        <v>16</v>
      </c>
      <c r="E28" s="2">
        <f t="shared" si="0"/>
        <v>0.16</v>
      </c>
      <c r="F28" s="2">
        <v>0.19846153846153852</v>
      </c>
      <c r="G28" s="2">
        <v>0.3181139937609247</v>
      </c>
      <c r="H28" s="2">
        <v>7.8809083162152363E-2</v>
      </c>
    </row>
    <row r="29" spans="2:8" s="1" customFormat="1" ht="17.25" x14ac:dyDescent="0.25">
      <c r="B29" s="4">
        <v>24</v>
      </c>
      <c r="C29" s="4">
        <v>100</v>
      </c>
      <c r="D29" s="4">
        <v>19</v>
      </c>
      <c r="E29" s="2">
        <f t="shared" si="0"/>
        <v>0.19</v>
      </c>
      <c r="F29" s="2">
        <v>0.19846153846153852</v>
      </c>
      <c r="G29" s="2">
        <v>0.3181139937609247</v>
      </c>
      <c r="H29" s="2">
        <v>7.8809083162152363E-2</v>
      </c>
    </row>
    <row r="30" spans="2:8" s="1" customFormat="1" ht="17.25" x14ac:dyDescent="0.25">
      <c r="B30" s="4">
        <v>25</v>
      </c>
      <c r="C30" s="4">
        <v>100</v>
      </c>
      <c r="D30" s="4">
        <v>17</v>
      </c>
      <c r="E30" s="2">
        <f t="shared" si="0"/>
        <v>0.17</v>
      </c>
      <c r="F30" s="2">
        <v>0.19846153846153852</v>
      </c>
      <c r="G30" s="2">
        <v>0.3181139937609247</v>
      </c>
      <c r="H30" s="2">
        <v>7.8809083162152363E-2</v>
      </c>
    </row>
    <row r="31" spans="2:8" s="1" customFormat="1" ht="17.25" x14ac:dyDescent="0.25">
      <c r="B31" s="4">
        <v>26</v>
      </c>
      <c r="C31" s="4">
        <v>100</v>
      </c>
      <c r="D31" s="4">
        <v>15</v>
      </c>
      <c r="E31" s="2">
        <f t="shared" si="0"/>
        <v>0.15</v>
      </c>
      <c r="F31" s="2">
        <v>0.19846153846153852</v>
      </c>
      <c r="G31" s="2">
        <v>0.3181139937609247</v>
      </c>
      <c r="H31" s="2">
        <v>7.8809083162152363E-2</v>
      </c>
    </row>
    <row r="32" spans="2:8" s="1" customFormat="1" x14ac:dyDescent="0.25">
      <c r="B32" s="2" t="s">
        <v>3</v>
      </c>
      <c r="C32" s="7">
        <f>SUM(C6:C31)</f>
        <v>2600</v>
      </c>
      <c r="D32" s="7">
        <f>SUM(D6:D31)</f>
        <v>516</v>
      </c>
      <c r="E32" s="5"/>
    </row>
    <row r="33" spans="1:8" s="1" customFormat="1" x14ac:dyDescent="0.25"/>
    <row r="34" spans="1:8" x14ac:dyDescent="0.25">
      <c r="A34" s="8" t="s">
        <v>4</v>
      </c>
      <c r="B34" s="9"/>
      <c r="C34" s="9"/>
      <c r="D34" s="10">
        <f>AVERAGE(E6:E31)</f>
        <v>0.19846153846153852</v>
      </c>
      <c r="E34" s="11"/>
      <c r="G34" s="8" t="s">
        <v>9</v>
      </c>
      <c r="H34" s="11"/>
    </row>
    <row r="35" spans="1:8" x14ac:dyDescent="0.25">
      <c r="A35" s="12"/>
      <c r="B35" s="13"/>
      <c r="C35" s="13"/>
      <c r="D35" s="13"/>
      <c r="E35" s="14"/>
      <c r="G35" s="12"/>
      <c r="H35" s="14"/>
    </row>
    <row r="36" spans="1:8" x14ac:dyDescent="0.25">
      <c r="A36" s="12"/>
      <c r="B36" s="13"/>
      <c r="C36" s="13"/>
      <c r="D36" s="13"/>
      <c r="E36" s="14"/>
      <c r="G36" s="12"/>
      <c r="H36" s="14"/>
    </row>
    <row r="37" spans="1:8" x14ac:dyDescent="0.25">
      <c r="A37" s="12"/>
      <c r="B37" s="13"/>
      <c r="C37" s="13"/>
      <c r="D37" s="13"/>
      <c r="E37" s="14"/>
      <c r="G37" s="12"/>
      <c r="H37" s="14"/>
    </row>
    <row r="38" spans="1:8" x14ac:dyDescent="0.25">
      <c r="A38" s="12"/>
      <c r="B38" s="13"/>
      <c r="C38" s="13"/>
      <c r="D38" s="13"/>
      <c r="E38" s="14"/>
      <c r="G38" s="12" t="s">
        <v>10</v>
      </c>
      <c r="H38" s="15">
        <f>D34+(3*E41)</f>
        <v>0.3181139937609247</v>
      </c>
    </row>
    <row r="39" spans="1:8" x14ac:dyDescent="0.25">
      <c r="A39" s="12" t="s">
        <v>5</v>
      </c>
      <c r="B39" s="13"/>
      <c r="C39" s="13"/>
      <c r="D39" s="13"/>
      <c r="E39" s="15">
        <f>SQRT(D34*(1-D34))</f>
        <v>0.3988415176646205</v>
      </c>
      <c r="G39" s="16" t="s">
        <v>11</v>
      </c>
      <c r="H39" s="19">
        <f>D34-(3*E41)</f>
        <v>7.8809083162152363E-2</v>
      </c>
    </row>
    <row r="40" spans="1:8" x14ac:dyDescent="0.25">
      <c r="A40" s="12"/>
      <c r="B40" s="13"/>
      <c r="C40" s="13"/>
      <c r="D40" s="13"/>
      <c r="E40" s="14"/>
    </row>
    <row r="41" spans="1:8" ht="24" x14ac:dyDescent="0.45">
      <c r="A41" s="12" t="s">
        <v>6</v>
      </c>
      <c r="B41" s="13"/>
      <c r="C41" s="13"/>
      <c r="D41" s="13"/>
      <c r="E41" s="15">
        <f>E39/SQRT(100)</f>
        <v>3.9884151766462053E-2</v>
      </c>
    </row>
    <row r="42" spans="1:8" x14ac:dyDescent="0.25">
      <c r="A42" s="12"/>
      <c r="B42" s="13"/>
      <c r="C42" s="13"/>
      <c r="D42" s="13"/>
      <c r="E42" s="14"/>
      <c r="G42" s="20" t="s">
        <v>14</v>
      </c>
      <c r="H42" s="21">
        <f>100*D34</f>
        <v>19.846153846153854</v>
      </c>
    </row>
    <row r="43" spans="1:8" x14ac:dyDescent="0.25">
      <c r="A43" s="12"/>
      <c r="B43" s="13"/>
      <c r="C43" s="13"/>
      <c r="D43" s="13"/>
      <c r="E43" s="14"/>
      <c r="G43" s="6" t="s">
        <v>15</v>
      </c>
    </row>
    <row r="44" spans="1:8" x14ac:dyDescent="0.25">
      <c r="A44" s="16"/>
      <c r="B44" s="17"/>
      <c r="C44" s="17"/>
      <c r="D44" s="17"/>
      <c r="E44" s="18"/>
    </row>
  </sheetData>
  <conditionalFormatting sqref="E6:E31">
    <cfRule type="cellIs" dxfId="1" priority="1" operator="lessThan">
      <formula>$H$6</formula>
    </cfRule>
    <cfRule type="cellIs" dxfId="0" priority="2" operator="greaterThan">
      <formula>$G$6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0</xdr:col>
                <xdr:colOff>104775</xdr:colOff>
                <xdr:row>34</xdr:row>
                <xdr:rowOff>9525</xdr:rowOff>
              </from>
              <to>
                <xdr:col>2</xdr:col>
                <xdr:colOff>409575</xdr:colOff>
                <xdr:row>37</xdr:row>
                <xdr:rowOff>190500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Thopte</dc:creator>
  <cp:lastModifiedBy>Raj Thopte</cp:lastModifiedBy>
  <dcterms:created xsi:type="dcterms:W3CDTF">2020-10-04T18:08:19Z</dcterms:created>
  <dcterms:modified xsi:type="dcterms:W3CDTF">2020-11-30T06:56:35Z</dcterms:modified>
</cp:coreProperties>
</file>