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924AD2CA-DBD7-134C-B311-C2DA38EC58EE}" xr6:coauthVersionLast="47" xr6:coauthVersionMax="47" xr10:uidLastSave="{00000000-0000-0000-0000-000000000000}"/>
  <bookViews>
    <workbookView xWindow="0" yWindow="760" windowWidth="34560" windowHeight="20200" activeTab="1" xr2:uid="{2F6EBC25-3AA2-2041-A9CD-E7098B4FE5BF}"/>
  </bookViews>
  <sheets>
    <sheet name="total" sheetId="1" r:id="rId1"/>
    <sheet name="month wise 2024-25" sheetId="17" r:id="rId2"/>
    <sheet name="Sheet1 (2)" sheetId="40" r:id="rId3"/>
    <sheet name="Sheet1 (3)" sheetId="42" r:id="rId4"/>
    <sheet name="25Jan2025" sheetId="44" r:id="rId5"/>
    <sheet name="Sheet1" sheetId="39" r:id="rId6"/>
    <sheet name="Crypto" sheetId="33" r:id="rId7"/>
    <sheet name="Agreement" sheetId="32" r:id="rId8"/>
    <sheet name="Debt funds" sheetId="37" r:id="rId9"/>
    <sheet name="covered call" sheetId="41" r:id="rId10"/>
    <sheet name="covered call-old" sheetId="12" r:id="rId11"/>
    <sheet name="P-bfly+Call" sheetId="19" r:id="rId12"/>
    <sheet name="All Weekly Fly" sheetId="16" r:id="rId13"/>
    <sheet name="Nifty Daily Range" sheetId="23" r:id="rId14"/>
    <sheet name="NF Weekly Range" sheetId="34" r:id="rId15"/>
    <sheet name="BNF Daily Range" sheetId="24" r:id="rId16"/>
    <sheet name="NF Weekly Fly" sheetId="28" r:id="rId17"/>
    <sheet name="month wise 2023-24" sheetId="5" r:id="rId18"/>
    <sheet name="laptops" sheetId="9" r:id="rId19"/>
    <sheet name="Sheet7" sheetId="13" r:id="rId20"/>
    <sheet name="Sheet6" sheetId="36" r:id="rId21"/>
    <sheet name="graphs 2023-24" sheetId="7" r:id="rId22"/>
    <sheet name="graphs 2024-25" sheetId="18" r:id="rId23"/>
  </sheets>
  <definedNames>
    <definedName name="_xlnm._FilterDatabase" localSheetId="9" hidden="1">'covered call'!$A$1:$AD$8</definedName>
    <definedName name="_xlnm._FilterDatabase" localSheetId="10" hidden="1">'covered call-old'!$A$1:$AQ$8</definedName>
    <definedName name="_xlnm._FilterDatabase" localSheetId="21" hidden="1">'graphs 2023-24'!$A$1:$B$100</definedName>
    <definedName name="_xlnm._FilterDatabase" localSheetId="22" hidden="1">'graphs 2024-25'!$A$1:$B$100</definedName>
    <definedName name="_xlnm._FilterDatabase" localSheetId="18" hidden="1">laptops!$A$1:$J$24</definedName>
    <definedName name="_xlnm._FilterDatabase" localSheetId="13" hidden="1">'Nifty Daily Range'!$A$1:$K$1033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44" l="1" a="1"/>
  <c r="N3" i="44" s="1"/>
  <c r="N4" i="44" a="1"/>
  <c r="N4" i="44" s="1"/>
  <c r="N5" i="44" a="1"/>
  <c r="N5" i="44" s="1"/>
  <c r="N6" i="44" a="1"/>
  <c r="N6" i="44" s="1"/>
  <c r="N7" i="44" a="1"/>
  <c r="N7" i="44" s="1"/>
  <c r="N8" i="44" a="1"/>
  <c r="N8" i="44"/>
  <c r="N9" i="44" a="1"/>
  <c r="N9" i="44" s="1"/>
  <c r="N10" i="44" a="1"/>
  <c r="N10" i="44" s="1"/>
  <c r="N11" i="44" a="1"/>
  <c r="N11" i="44" s="1"/>
  <c r="N12" i="44" a="1"/>
  <c r="N12" i="44" s="1"/>
  <c r="N13" i="44" a="1"/>
  <c r="N13" i="44" s="1"/>
  <c r="N14" i="44" a="1"/>
  <c r="N14" i="44" s="1"/>
  <c r="N15" i="44" a="1"/>
  <c r="N15" i="44" s="1"/>
  <c r="N16" i="44" a="1"/>
  <c r="N16" i="44" s="1"/>
  <c r="N17" i="44" a="1"/>
  <c r="N17" i="44" s="1"/>
  <c r="N18" i="44" a="1"/>
  <c r="N18" i="44"/>
  <c r="N19" i="44" a="1"/>
  <c r="N19" i="44" s="1"/>
  <c r="N20" i="44" a="1"/>
  <c r="N20" i="44" s="1"/>
  <c r="N21" i="44" a="1"/>
  <c r="N21" i="44" s="1"/>
  <c r="N22" i="44" a="1"/>
  <c r="N22" i="44"/>
  <c r="N23" i="44" a="1"/>
  <c r="N23" i="44" s="1"/>
  <c r="N24" i="44" a="1"/>
  <c r="N24" i="44"/>
  <c r="N25" i="44" a="1"/>
  <c r="N25" i="44" s="1"/>
  <c r="N26" i="44" a="1"/>
  <c r="N26" i="44" s="1"/>
  <c r="N27" i="44" a="1"/>
  <c r="N27" i="44" s="1"/>
  <c r="N28" i="44" a="1"/>
  <c r="N28" i="44"/>
  <c r="N29" i="44" a="1"/>
  <c r="N29" i="44" s="1"/>
  <c r="N30" i="44" a="1"/>
  <c r="N30" i="44" s="1"/>
  <c r="N31" i="44" a="1"/>
  <c r="N31" i="44" s="1"/>
  <c r="N32" i="44" a="1"/>
  <c r="N32" i="44"/>
  <c r="N33" i="44" a="1"/>
  <c r="N33" i="44"/>
  <c r="N34" i="44" a="1"/>
  <c r="N34" i="44"/>
  <c r="N35" i="44" a="1"/>
  <c r="N35" i="44" s="1"/>
  <c r="N36" i="44" a="1"/>
  <c r="N36" i="44" s="1"/>
  <c r="N37" i="44" a="1"/>
  <c r="N37" i="44" s="1"/>
  <c r="N38" i="44" a="1"/>
  <c r="N38" i="44"/>
  <c r="N39" i="44" a="1"/>
  <c r="N39" i="44" s="1"/>
  <c r="N40" i="44" a="1"/>
  <c r="N40" i="44" s="1"/>
  <c r="N41" i="44" a="1"/>
  <c r="N41" i="44" s="1"/>
  <c r="N42" i="44" a="1"/>
  <c r="N42" i="44"/>
  <c r="N43" i="44" a="1"/>
  <c r="N43" i="44" s="1"/>
  <c r="N44" i="44" a="1"/>
  <c r="N44" i="44"/>
  <c r="N45" i="44" a="1"/>
  <c r="N45" i="44" s="1"/>
  <c r="N46" i="44" a="1"/>
  <c r="N46" i="44" s="1"/>
  <c r="N47" i="44" a="1"/>
  <c r="N47" i="44"/>
  <c r="N48" i="44" a="1"/>
  <c r="N48" i="44"/>
  <c r="N49" i="44" a="1"/>
  <c r="N49" i="44" s="1"/>
  <c r="N50" i="44" a="1"/>
  <c r="N50" i="44" s="1"/>
  <c r="N51" i="44" a="1"/>
  <c r="N51" i="44" s="1"/>
  <c r="N52" i="44" a="1"/>
  <c r="N52" i="44" s="1"/>
  <c r="N53" i="44" a="1"/>
  <c r="N53" i="44"/>
  <c r="N54" i="44" a="1"/>
  <c r="N54" i="44"/>
  <c r="N55" i="44" a="1"/>
  <c r="N55" i="44" s="1"/>
  <c r="N56" i="44" a="1"/>
  <c r="N56" i="44" s="1"/>
  <c r="N57" i="44" a="1"/>
  <c r="N57" i="44"/>
  <c r="N58" i="44" a="1"/>
  <c r="N58" i="44" s="1"/>
  <c r="N59" i="44" a="1"/>
  <c r="N59" i="44" s="1"/>
  <c r="N60" i="44" a="1"/>
  <c r="N60" i="44" s="1"/>
  <c r="N61" i="44" a="1"/>
  <c r="N61" i="44" s="1"/>
  <c r="N62" i="44" a="1"/>
  <c r="N62" i="44" s="1"/>
  <c r="N63" i="44" a="1"/>
  <c r="N63" i="44"/>
  <c r="N64" i="44" a="1"/>
  <c r="N64" i="44" s="1"/>
  <c r="N65" i="44" a="1"/>
  <c r="N65" i="44" s="1"/>
  <c r="N66" i="44" a="1"/>
  <c r="N66" i="44" s="1"/>
  <c r="N67" i="44" a="1"/>
  <c r="N67" i="44"/>
  <c r="N68" i="44" a="1"/>
  <c r="N68" i="44" s="1"/>
  <c r="N69" i="44" a="1"/>
  <c r="N69" i="44"/>
  <c r="N70" i="44" a="1"/>
  <c r="N70" i="44" s="1"/>
  <c r="N71" i="44" a="1"/>
  <c r="N71" i="44" s="1"/>
  <c r="N72" i="44" a="1"/>
  <c r="N72" i="44" s="1"/>
  <c r="N73" i="44" a="1"/>
  <c r="N73" i="44"/>
  <c r="N74" i="44" a="1"/>
  <c r="N74" i="44" s="1"/>
  <c r="N75" i="44" a="1"/>
  <c r="N75" i="44" s="1"/>
  <c r="N76" i="44" a="1"/>
  <c r="N76" i="44" s="1"/>
  <c r="N77" i="44" a="1"/>
  <c r="N77" i="44" s="1"/>
  <c r="N78" i="44" a="1"/>
  <c r="N78" i="44" s="1"/>
  <c r="N79" i="44" a="1"/>
  <c r="N79" i="44"/>
  <c r="N80" i="44" a="1"/>
  <c r="N80" i="44" s="1"/>
  <c r="N81" i="44" a="1"/>
  <c r="N81" i="44" s="1"/>
  <c r="N82" i="44" a="1"/>
  <c r="N82" i="44"/>
  <c r="N83" i="44" a="1"/>
  <c r="N83" i="44" s="1"/>
  <c r="N84" i="44" a="1"/>
  <c r="N84" i="44" s="1"/>
  <c r="N85" i="44" a="1"/>
  <c r="N85" i="44" s="1"/>
  <c r="N86" i="44" a="1"/>
  <c r="N86" i="44" s="1"/>
  <c r="N87" i="44" a="1"/>
  <c r="N87" i="44" s="1"/>
  <c r="N88" i="44" a="1"/>
  <c r="N88" i="44"/>
  <c r="N89" i="44" a="1"/>
  <c r="N89" i="44" s="1"/>
  <c r="N90" i="44" a="1"/>
  <c r="N90" i="44" s="1"/>
  <c r="N91" i="44" a="1"/>
  <c r="N91" i="44" s="1"/>
  <c r="N92" i="44" a="1"/>
  <c r="N92" i="44"/>
  <c r="N93" i="44" a="1"/>
  <c r="N93" i="44" s="1"/>
  <c r="N94" i="44" a="1"/>
  <c r="N94" i="44"/>
  <c r="N95" i="44" a="1"/>
  <c r="N95" i="44" s="1"/>
  <c r="N96" i="44" a="1"/>
  <c r="N96" i="44" s="1"/>
  <c r="N97" i="44" a="1"/>
  <c r="N97" i="44" s="1"/>
  <c r="N98" i="44" a="1"/>
  <c r="N98" i="44"/>
  <c r="N99" i="44" a="1"/>
  <c r="N99" i="44" s="1"/>
  <c r="N100" i="44" a="1"/>
  <c r="N100" i="44" s="1"/>
  <c r="N101" i="44" a="1"/>
  <c r="N101" i="44" s="1"/>
  <c r="N102" i="44" a="1"/>
  <c r="N102" i="44" s="1"/>
  <c r="N103" i="44" a="1"/>
  <c r="N103" i="44" s="1"/>
  <c r="N104" i="44" a="1"/>
  <c r="N104" i="44"/>
  <c r="N105" i="44" a="1"/>
  <c r="N105" i="44" s="1"/>
  <c r="N106" i="44" a="1"/>
  <c r="N106" i="44" s="1"/>
  <c r="N107" i="44" a="1"/>
  <c r="N107" i="44"/>
  <c r="N108" i="44" a="1"/>
  <c r="N108" i="44" s="1"/>
  <c r="N109" i="44" a="1"/>
  <c r="N109" i="44" s="1"/>
  <c r="N110" i="44" a="1"/>
  <c r="N110" i="44" s="1"/>
  <c r="N111" i="44" a="1"/>
  <c r="N111" i="44" s="1"/>
  <c r="N112" i="44" a="1"/>
  <c r="N112" i="44" s="1"/>
  <c r="N113" i="44" a="1"/>
  <c r="N113" i="44" s="1"/>
  <c r="N114" i="44" a="1"/>
  <c r="N114" i="44" s="1"/>
  <c r="N115" i="44" a="1"/>
  <c r="N115" i="44" s="1"/>
  <c r="N116" i="44" a="1"/>
  <c r="N116" i="44" s="1"/>
  <c r="N117" i="44" a="1"/>
  <c r="N117" i="44"/>
  <c r="N118" i="44" a="1"/>
  <c r="N118" i="44" s="1"/>
  <c r="N119" i="44" a="1"/>
  <c r="N119" i="44" s="1"/>
  <c r="N120" i="44" a="1"/>
  <c r="N120" i="44" s="1"/>
  <c r="N121" i="44" a="1"/>
  <c r="N121" i="44" s="1"/>
  <c r="N122" i="44" a="1"/>
  <c r="N122" i="44" s="1"/>
  <c r="N123" i="44" a="1"/>
  <c r="N123" i="44"/>
  <c r="N124" i="44" a="1"/>
  <c r="N124" i="44" s="1"/>
  <c r="N125" i="44" a="1"/>
  <c r="N125" i="44" s="1"/>
  <c r="N126" i="44" a="1"/>
  <c r="N126" i="44" s="1"/>
  <c r="N127" i="44" a="1"/>
  <c r="N127" i="44" s="1"/>
  <c r="N128" i="44" a="1"/>
  <c r="N128" i="44" s="1"/>
  <c r="N129" i="44" a="1"/>
  <c r="N129" i="44"/>
  <c r="N130" i="44" a="1"/>
  <c r="N130" i="44" s="1"/>
  <c r="N131" i="44" a="1"/>
  <c r="N131" i="44" s="1"/>
  <c r="N132" i="44" a="1"/>
  <c r="N132" i="44" s="1"/>
  <c r="N133" i="44" a="1"/>
  <c r="N133" i="44" s="1"/>
  <c r="N134" i="44" a="1"/>
  <c r="N134" i="44" s="1"/>
  <c r="N135" i="44" a="1"/>
  <c r="N135" i="44" s="1"/>
  <c r="N136" i="44" a="1"/>
  <c r="N136" i="44" s="1"/>
  <c r="N137" i="44" a="1"/>
  <c r="N137" i="44" s="1"/>
  <c r="N138" i="44" a="1"/>
  <c r="N138" i="44" s="1"/>
  <c r="N139" i="44" a="1"/>
  <c r="N139" i="44" s="1"/>
  <c r="N140" i="44" a="1"/>
  <c r="N140" i="44" s="1"/>
  <c r="N141" i="44" a="1"/>
  <c r="N141" i="44" s="1"/>
  <c r="N142" i="44" a="1"/>
  <c r="N142" i="44"/>
  <c r="N143" i="44" a="1"/>
  <c r="N143" i="44" s="1"/>
  <c r="N144" i="44" a="1"/>
  <c r="N144" i="44" s="1"/>
  <c r="N145" i="44" a="1"/>
  <c r="N145" i="44" s="1"/>
  <c r="N146" i="44" a="1"/>
  <c r="N146" i="44" s="1"/>
  <c r="N147" i="44" a="1"/>
  <c r="N147" i="44" s="1"/>
  <c r="N148" i="44" a="1"/>
  <c r="N148" i="44"/>
  <c r="N149" i="44" a="1"/>
  <c r="N149" i="44" s="1"/>
  <c r="N150" i="44" a="1"/>
  <c r="N150" i="44" s="1"/>
  <c r="N151" i="44" a="1"/>
  <c r="N151" i="44" s="1"/>
  <c r="N152" i="44" a="1"/>
  <c r="N152" i="44" s="1"/>
  <c r="N153" i="44" a="1"/>
  <c r="N153" i="44" s="1"/>
  <c r="N154" i="44" a="1"/>
  <c r="N154" i="44"/>
  <c r="N155" i="44" a="1"/>
  <c r="N155" i="44" s="1"/>
  <c r="N156" i="44" a="1"/>
  <c r="N156" i="44" s="1"/>
  <c r="N157" i="44" a="1"/>
  <c r="N157" i="44" s="1"/>
  <c r="N2" i="44" a="1"/>
  <c r="N2" i="44" s="1"/>
  <c r="I3" i="44"/>
  <c r="D3" i="44"/>
  <c r="Z21" i="1"/>
  <c r="Z25" i="1"/>
  <c r="Z24" i="1"/>
  <c r="Z23" i="1"/>
  <c r="X20" i="32"/>
  <c r="S23" i="32"/>
  <c r="U26" i="32"/>
  <c r="R24" i="32"/>
  <c r="Z20" i="1"/>
  <c r="Z12" i="1"/>
  <c r="Z11" i="1" s="1"/>
  <c r="Z9" i="1"/>
  <c r="W12" i="1"/>
  <c r="W9" i="1"/>
  <c r="W11" i="1"/>
  <c r="W20" i="1"/>
  <c r="W21" i="1"/>
  <c r="D21" i="41"/>
  <c r="D17" i="41"/>
  <c r="D16" i="41"/>
  <c r="P11" i="41"/>
  <c r="N2" i="41"/>
  <c r="J17" i="41"/>
  <c r="U27" i="32"/>
  <c r="U20" i="32"/>
  <c r="U21" i="32" s="1"/>
  <c r="AA9" i="32"/>
  <c r="AA10" i="32" s="1"/>
  <c r="AA13" i="32" s="1"/>
  <c r="AA14" i="32" s="1"/>
  <c r="AA4" i="32"/>
  <c r="AA17" i="32" s="1"/>
  <c r="AA3" i="32"/>
  <c r="AA6" i="32" s="1"/>
  <c r="X14" i="32"/>
  <c r="X15" i="32" s="1"/>
  <c r="X8" i="32"/>
  <c r="X9" i="32" s="1"/>
  <c r="U14" i="32"/>
  <c r="U15" i="32" s="1"/>
  <c r="U8" i="32"/>
  <c r="U9" i="32" s="1"/>
  <c r="N7" i="32"/>
  <c r="L17" i="41"/>
  <c r="L15" i="41"/>
  <c r="AH52" i="17"/>
  <c r="AH51" i="17"/>
  <c r="C18" i="33"/>
  <c r="T20" i="1"/>
  <c r="T11" i="1"/>
  <c r="T9" i="1"/>
  <c r="AG157" i="42"/>
  <c r="AG156" i="42"/>
  <c r="AG154" i="42"/>
  <c r="AG153" i="42"/>
  <c r="AG151" i="42"/>
  <c r="AG149" i="42"/>
  <c r="AG146" i="42"/>
  <c r="AG144" i="42"/>
  <c r="AG142" i="42"/>
  <c r="AG141" i="42"/>
  <c r="AG139" i="42"/>
  <c r="AG138" i="42"/>
  <c r="AG137" i="42"/>
  <c r="AG136" i="42"/>
  <c r="AG134" i="42"/>
  <c r="AG133" i="42"/>
  <c r="AG132" i="42"/>
  <c r="AG131" i="42"/>
  <c r="AG129" i="42"/>
  <c r="AG128" i="42"/>
  <c r="AG127" i="42"/>
  <c r="AG126" i="42"/>
  <c r="AG124" i="42"/>
  <c r="AG123" i="42"/>
  <c r="AG122" i="42"/>
  <c r="AG121" i="42"/>
  <c r="AG119" i="42"/>
  <c r="AG118" i="42"/>
  <c r="AG117" i="42"/>
  <c r="AG116" i="42"/>
  <c r="AG114" i="42"/>
  <c r="AG113" i="42"/>
  <c r="AG112" i="42"/>
  <c r="AG111" i="42"/>
  <c r="AG110" i="42"/>
  <c r="AG109" i="42"/>
  <c r="AG108" i="42"/>
  <c r="AG107" i="42"/>
  <c r="AG106" i="42"/>
  <c r="AG104" i="42"/>
  <c r="AG103" i="42"/>
  <c r="AG102" i="42"/>
  <c r="AG101" i="42"/>
  <c r="AG100" i="42"/>
  <c r="AG99" i="42"/>
  <c r="AG98" i="42"/>
  <c r="AG97" i="42"/>
  <c r="AG96" i="42"/>
  <c r="AG94" i="42"/>
  <c r="AG93" i="42"/>
  <c r="AG92" i="42"/>
  <c r="AG91" i="42"/>
  <c r="AG90" i="42"/>
  <c r="AG89" i="42"/>
  <c r="AG88" i="42"/>
  <c r="AG87" i="42"/>
  <c r="AG86" i="42"/>
  <c r="AG84" i="42"/>
  <c r="AG83" i="42"/>
  <c r="AG82" i="42"/>
  <c r="AG81" i="42"/>
  <c r="AG80" i="42"/>
  <c r="AG79" i="42"/>
  <c r="AG78" i="42"/>
  <c r="AG77" i="42"/>
  <c r="AG76" i="42"/>
  <c r="AG74" i="42"/>
  <c r="AG73" i="42"/>
  <c r="AG72" i="42"/>
  <c r="AG71" i="42"/>
  <c r="AG70" i="42"/>
  <c r="AG69" i="42"/>
  <c r="AG68" i="42"/>
  <c r="AG67" i="42"/>
  <c r="AG66" i="42"/>
  <c r="AG64" i="42"/>
  <c r="AG63" i="42"/>
  <c r="AG62" i="42"/>
  <c r="AG61" i="42"/>
  <c r="AG60" i="42"/>
  <c r="AG59" i="42"/>
  <c r="AG58" i="42"/>
  <c r="AG57" i="42"/>
  <c r="AG56" i="42"/>
  <c r="AG54" i="42"/>
  <c r="AG53" i="42"/>
  <c r="AG52" i="42"/>
  <c r="AG51" i="42"/>
  <c r="AG50" i="42"/>
  <c r="AG49" i="42"/>
  <c r="AG48" i="42"/>
  <c r="AG47" i="42"/>
  <c r="AG46" i="42"/>
  <c r="AG44" i="42"/>
  <c r="AG43" i="42"/>
  <c r="AG42" i="42"/>
  <c r="AG41" i="42"/>
  <c r="AG40" i="42"/>
  <c r="AG39" i="42"/>
  <c r="AG38" i="42"/>
  <c r="AG37" i="42"/>
  <c r="AG36" i="42"/>
  <c r="AG34" i="42"/>
  <c r="AG33" i="42"/>
  <c r="AG32" i="42"/>
  <c r="AG31" i="42"/>
  <c r="AG30" i="42"/>
  <c r="AG29" i="42"/>
  <c r="AG28" i="42"/>
  <c r="AG27" i="42"/>
  <c r="AG26" i="42"/>
  <c r="AG24" i="42"/>
  <c r="AG23" i="42"/>
  <c r="AG22" i="42"/>
  <c r="AG21" i="42"/>
  <c r="AG20" i="42"/>
  <c r="AG19" i="42"/>
  <c r="AG18" i="42"/>
  <c r="AG17" i="42"/>
  <c r="AG16" i="42"/>
  <c r="AG14" i="42"/>
  <c r="AG13" i="42"/>
  <c r="AG12" i="42"/>
  <c r="AG11" i="42"/>
  <c r="AG10" i="42"/>
  <c r="AG9" i="42"/>
  <c r="AG8" i="42"/>
  <c r="AG7" i="42"/>
  <c r="AG6" i="42"/>
  <c r="AG4" i="42"/>
  <c r="AG2" i="42"/>
  <c r="AH2" i="42" s="1"/>
  <c r="AG155" i="42"/>
  <c r="AG152" i="42"/>
  <c r="AG150" i="42"/>
  <c r="AG148" i="42"/>
  <c r="AG147" i="42"/>
  <c r="AG145" i="42"/>
  <c r="AG143" i="42"/>
  <c r="AG140" i="42"/>
  <c r="AG135" i="42"/>
  <c r="AG130" i="42"/>
  <c r="AG125" i="42"/>
  <c r="AG120" i="42"/>
  <c r="AG115" i="42"/>
  <c r="AG105" i="42"/>
  <c r="AG95" i="42"/>
  <c r="AG85" i="42"/>
  <c r="AG75" i="42"/>
  <c r="AG65" i="42"/>
  <c r="AG55" i="42"/>
  <c r="AG45" i="42"/>
  <c r="AG35" i="42"/>
  <c r="AG25" i="42"/>
  <c r="AG15" i="42"/>
  <c r="AG5" i="42"/>
  <c r="AI3" i="42"/>
  <c r="M7" i="42"/>
  <c r="M8" i="42"/>
  <c r="M12" i="42"/>
  <c r="M13" i="42"/>
  <c r="M14" i="42"/>
  <c r="M27" i="42"/>
  <c r="M28" i="42"/>
  <c r="M41" i="42"/>
  <c r="M42" i="42"/>
  <c r="M56" i="42"/>
  <c r="M57" i="42"/>
  <c r="M87" i="42"/>
  <c r="M89" i="42"/>
  <c r="M141" i="42"/>
  <c r="M146" i="42"/>
  <c r="AB15" i="42"/>
  <c r="AB77" i="42"/>
  <c r="AB155" i="42"/>
  <c r="AD3" i="42"/>
  <c r="AB37" i="42" s="1"/>
  <c r="AM3" i="42" a="1"/>
  <c r="AM3" i="42" s="1"/>
  <c r="AM4" i="42" a="1"/>
  <c r="AM4" i="42" s="1"/>
  <c r="AM5" i="42" a="1"/>
  <c r="AM5" i="42" s="1"/>
  <c r="AM6" i="42" a="1"/>
  <c r="AM6" i="42" s="1"/>
  <c r="AM7" i="42" a="1"/>
  <c r="AM7" i="42" s="1"/>
  <c r="AM8" i="42" a="1"/>
  <c r="AM8" i="42" s="1"/>
  <c r="AM9" i="42" a="1"/>
  <c r="AM9" i="42" s="1"/>
  <c r="AM10" i="42" a="1"/>
  <c r="AM10" i="42" s="1"/>
  <c r="AM11" i="42" a="1"/>
  <c r="AM11" i="42" s="1"/>
  <c r="AM12" i="42" a="1"/>
  <c r="AM12" i="42" s="1"/>
  <c r="AM13" i="42" a="1"/>
  <c r="AM13" i="42" s="1"/>
  <c r="AM14" i="42" a="1"/>
  <c r="AM14" i="42" s="1"/>
  <c r="AM15" i="42" a="1"/>
  <c r="AM15" i="42" s="1"/>
  <c r="AM16" i="42" a="1"/>
  <c r="AM16" i="42" s="1"/>
  <c r="AM17" i="42" a="1"/>
  <c r="AM17" i="42" s="1"/>
  <c r="AM18" i="42" a="1"/>
  <c r="AM18" i="42" s="1"/>
  <c r="AM19" i="42" a="1"/>
  <c r="AM19" i="42" s="1"/>
  <c r="AM20" i="42" a="1"/>
  <c r="AM20" i="42" s="1"/>
  <c r="AM21" i="42" a="1"/>
  <c r="AM21" i="42" s="1"/>
  <c r="AM22" i="42" a="1"/>
  <c r="AM22" i="42" s="1"/>
  <c r="AM23" i="42" a="1"/>
  <c r="AM23" i="42" s="1"/>
  <c r="AM24" i="42" a="1"/>
  <c r="AM24" i="42" s="1"/>
  <c r="AM25" i="42" a="1"/>
  <c r="AM25" i="42" s="1"/>
  <c r="AM26" i="42" a="1"/>
  <c r="AM26" i="42" s="1"/>
  <c r="AM27" i="42" a="1"/>
  <c r="AM27" i="42" s="1"/>
  <c r="AM28" i="42" a="1"/>
  <c r="AM28" i="42" s="1"/>
  <c r="AM29" i="42" a="1"/>
  <c r="AM29" i="42" s="1"/>
  <c r="AM30" i="42" a="1"/>
  <c r="AM30" i="42" s="1"/>
  <c r="AM31" i="42" a="1"/>
  <c r="AM31" i="42" s="1"/>
  <c r="AM32" i="42" a="1"/>
  <c r="AM32" i="42" s="1"/>
  <c r="AM33" i="42" a="1"/>
  <c r="AM33" i="42" s="1"/>
  <c r="AM34" i="42" a="1"/>
  <c r="AM34" i="42" s="1"/>
  <c r="AM35" i="42" a="1"/>
  <c r="AM35" i="42" s="1"/>
  <c r="AM36" i="42" a="1"/>
  <c r="AM36" i="42" s="1"/>
  <c r="AM37" i="42" a="1"/>
  <c r="AM37" i="42" s="1"/>
  <c r="AM38" i="42" a="1"/>
  <c r="AM38" i="42" s="1"/>
  <c r="AM39" i="42" a="1"/>
  <c r="AM39" i="42" s="1"/>
  <c r="AM40" i="42" a="1"/>
  <c r="AM40" i="42" s="1"/>
  <c r="AM41" i="42" a="1"/>
  <c r="AM41" i="42" s="1"/>
  <c r="AM42" i="42" a="1"/>
  <c r="AM42" i="42" s="1"/>
  <c r="AM43" i="42" a="1"/>
  <c r="AM43" i="42" s="1"/>
  <c r="AM44" i="42" a="1"/>
  <c r="AM44" i="42" s="1"/>
  <c r="AM45" i="42" a="1"/>
  <c r="AM45" i="42" s="1"/>
  <c r="AM46" i="42" a="1"/>
  <c r="AM46" i="42" s="1"/>
  <c r="AM47" i="42" a="1"/>
  <c r="AM47" i="42" s="1"/>
  <c r="AM48" i="42" a="1"/>
  <c r="AM48" i="42" s="1"/>
  <c r="AM49" i="42" a="1"/>
  <c r="AM49" i="42" s="1"/>
  <c r="AM50" i="42" a="1"/>
  <c r="AM50" i="42" s="1"/>
  <c r="AM51" i="42" a="1"/>
  <c r="AM51" i="42" s="1"/>
  <c r="AM52" i="42" a="1"/>
  <c r="AM52" i="42" s="1"/>
  <c r="AM53" i="42" a="1"/>
  <c r="AM53" i="42" s="1"/>
  <c r="AM54" i="42" a="1"/>
  <c r="AM54" i="42" s="1"/>
  <c r="AM55" i="42" a="1"/>
  <c r="AM55" i="42" s="1"/>
  <c r="AM56" i="42" a="1"/>
  <c r="AM56" i="42" s="1"/>
  <c r="AM57" i="42" a="1"/>
  <c r="AM57" i="42" s="1"/>
  <c r="AM58" i="42" a="1"/>
  <c r="AM58" i="42" s="1"/>
  <c r="AM59" i="42" a="1"/>
  <c r="AM59" i="42" s="1"/>
  <c r="AM60" i="42" a="1"/>
  <c r="AM60" i="42" s="1"/>
  <c r="AM61" i="42" a="1"/>
  <c r="AM61" i="42" s="1"/>
  <c r="AM62" i="42" a="1"/>
  <c r="AM62" i="42" s="1"/>
  <c r="AM63" i="42" a="1"/>
  <c r="AM63" i="42" s="1"/>
  <c r="AM64" i="42" a="1"/>
  <c r="AM64" i="42" s="1"/>
  <c r="AM65" i="42" a="1"/>
  <c r="AM65" i="42" s="1"/>
  <c r="AM66" i="42" a="1"/>
  <c r="AM66" i="42" s="1"/>
  <c r="AM67" i="42" a="1"/>
  <c r="AM67" i="42" s="1"/>
  <c r="AM68" i="42" a="1"/>
  <c r="AM68" i="42" s="1"/>
  <c r="AM69" i="42" a="1"/>
  <c r="AM69" i="42" s="1"/>
  <c r="AM70" i="42" a="1"/>
  <c r="AM70" i="42" s="1"/>
  <c r="AM71" i="42" a="1"/>
  <c r="AM71" i="42" s="1"/>
  <c r="AM72" i="42" a="1"/>
  <c r="AM72" i="42" s="1"/>
  <c r="AM73" i="42" a="1"/>
  <c r="AM73" i="42" s="1"/>
  <c r="AM74" i="42" a="1"/>
  <c r="AM74" i="42" s="1"/>
  <c r="AM75" i="42" a="1"/>
  <c r="AM75" i="42" s="1"/>
  <c r="AM76" i="42" a="1"/>
  <c r="AM76" i="42" s="1"/>
  <c r="AM77" i="42" a="1"/>
  <c r="AM77" i="42" s="1"/>
  <c r="AM78" i="42" a="1"/>
  <c r="AM78" i="42" s="1"/>
  <c r="AM79" i="42" a="1"/>
  <c r="AM79" i="42" s="1"/>
  <c r="AM80" i="42" a="1"/>
  <c r="AM80" i="42" s="1"/>
  <c r="AM81" i="42" a="1"/>
  <c r="AM81" i="42" s="1"/>
  <c r="AM82" i="42" a="1"/>
  <c r="AM82" i="42" s="1"/>
  <c r="AM83" i="42" a="1"/>
  <c r="AM83" i="42" s="1"/>
  <c r="AM84" i="42" a="1"/>
  <c r="AM84" i="42" s="1"/>
  <c r="AM85" i="42" a="1"/>
  <c r="AM85" i="42" s="1"/>
  <c r="AM86" i="42" a="1"/>
  <c r="AM86" i="42" s="1"/>
  <c r="AM87" i="42" a="1"/>
  <c r="AM87" i="42" s="1"/>
  <c r="AM88" i="42" a="1"/>
  <c r="AM88" i="42" s="1"/>
  <c r="AM89" i="42" a="1"/>
  <c r="AM89" i="42" s="1"/>
  <c r="AM90" i="42" a="1"/>
  <c r="AM90" i="42" s="1"/>
  <c r="AM91" i="42" a="1"/>
  <c r="AM91" i="42" s="1"/>
  <c r="AM92" i="42" a="1"/>
  <c r="AM92" i="42" s="1"/>
  <c r="AM93" i="42" a="1"/>
  <c r="AM93" i="42" s="1"/>
  <c r="AM94" i="42" a="1"/>
  <c r="AM94" i="42" s="1"/>
  <c r="AM95" i="42" a="1"/>
  <c r="AM95" i="42" s="1"/>
  <c r="AM96" i="42" a="1"/>
  <c r="AM96" i="42" s="1"/>
  <c r="AM97" i="42" a="1"/>
  <c r="AM97" i="42" s="1"/>
  <c r="AM98" i="42" a="1"/>
  <c r="AM98" i="42" s="1"/>
  <c r="AM99" i="42" a="1"/>
  <c r="AM99" i="42" s="1"/>
  <c r="AM100" i="42" a="1"/>
  <c r="AM100" i="42" s="1"/>
  <c r="AM101" i="42" a="1"/>
  <c r="AM101" i="42" s="1"/>
  <c r="AM102" i="42" a="1"/>
  <c r="AM102" i="42" s="1"/>
  <c r="AM103" i="42" a="1"/>
  <c r="AM103" i="42" s="1"/>
  <c r="AM104" i="42" a="1"/>
  <c r="AM104" i="42" s="1"/>
  <c r="AM105" i="42" a="1"/>
  <c r="AM105" i="42" s="1"/>
  <c r="AM106" i="42" a="1"/>
  <c r="AM106" i="42" s="1"/>
  <c r="AM107" i="42" a="1"/>
  <c r="AM107" i="42" s="1"/>
  <c r="AM108" i="42" a="1"/>
  <c r="AM108" i="42" s="1"/>
  <c r="AM109" i="42" a="1"/>
  <c r="AM109" i="42" s="1"/>
  <c r="AM110" i="42" a="1"/>
  <c r="AM110" i="42" s="1"/>
  <c r="AM111" i="42" a="1"/>
  <c r="AM111" i="42" s="1"/>
  <c r="AM112" i="42" a="1"/>
  <c r="AM112" i="42" s="1"/>
  <c r="AM113" i="42" a="1"/>
  <c r="AM113" i="42" s="1"/>
  <c r="AM114" i="42" a="1"/>
  <c r="AM114" i="42" s="1"/>
  <c r="AM115" i="42" a="1"/>
  <c r="AM115" i="42" s="1"/>
  <c r="AM116" i="42" a="1"/>
  <c r="AM116" i="42" s="1"/>
  <c r="AM117" i="42" a="1"/>
  <c r="AM117" i="42" s="1"/>
  <c r="AM118" i="42" a="1"/>
  <c r="AM118" i="42" s="1"/>
  <c r="AM119" i="42" a="1"/>
  <c r="AM119" i="42" s="1"/>
  <c r="AM120" i="42" a="1"/>
  <c r="AM120" i="42" s="1"/>
  <c r="AM121" i="42" a="1"/>
  <c r="AM121" i="42" s="1"/>
  <c r="AM122" i="42" a="1"/>
  <c r="AM122" i="42" s="1"/>
  <c r="AM123" i="42" a="1"/>
  <c r="AM123" i="42" s="1"/>
  <c r="AM124" i="42" a="1"/>
  <c r="AM124" i="42" s="1"/>
  <c r="AM125" i="42" a="1"/>
  <c r="AM125" i="42" s="1"/>
  <c r="AM126" i="42" a="1"/>
  <c r="AM126" i="42" s="1"/>
  <c r="AM127" i="42" a="1"/>
  <c r="AM127" i="42" s="1"/>
  <c r="AM128" i="42" a="1"/>
  <c r="AM128" i="42" s="1"/>
  <c r="AM129" i="42" a="1"/>
  <c r="AM129" i="42" s="1"/>
  <c r="AM130" i="42" a="1"/>
  <c r="AM130" i="42" s="1"/>
  <c r="AM131" i="42" a="1"/>
  <c r="AM131" i="42" s="1"/>
  <c r="AM132" i="42" a="1"/>
  <c r="AM132" i="42" s="1"/>
  <c r="AM133" i="42" a="1"/>
  <c r="AM133" i="42" s="1"/>
  <c r="AM134" i="42" a="1"/>
  <c r="AM134" i="42" s="1"/>
  <c r="AM135" i="42" a="1"/>
  <c r="AM135" i="42" s="1"/>
  <c r="AM136" i="42" a="1"/>
  <c r="AM136" i="42" s="1"/>
  <c r="AM137" i="42" a="1"/>
  <c r="AM137" i="42" s="1"/>
  <c r="AM138" i="42" a="1"/>
  <c r="AM138" i="42" s="1"/>
  <c r="AM139" i="42" a="1"/>
  <c r="AM139" i="42" s="1"/>
  <c r="AM140" i="42" a="1"/>
  <c r="AM140" i="42" s="1"/>
  <c r="AM141" i="42" a="1"/>
  <c r="AM141" i="42" s="1"/>
  <c r="AM142" i="42" a="1"/>
  <c r="AM142" i="42" s="1"/>
  <c r="AM143" i="42" a="1"/>
  <c r="AM143" i="42" s="1"/>
  <c r="AM144" i="42" a="1"/>
  <c r="AM144" i="42" s="1"/>
  <c r="AM145" i="42" a="1"/>
  <c r="AM145" i="42" s="1"/>
  <c r="AM146" i="42" a="1"/>
  <c r="AM146" i="42" s="1"/>
  <c r="AM147" i="42" a="1"/>
  <c r="AM147" i="42" s="1"/>
  <c r="AM148" i="42" a="1"/>
  <c r="AM148" i="42" s="1"/>
  <c r="AM149" i="42" a="1"/>
  <c r="AM149" i="42" s="1"/>
  <c r="AM150" i="42" a="1"/>
  <c r="AM150" i="42" s="1"/>
  <c r="AM151" i="42" a="1"/>
  <c r="AM151" i="42" s="1"/>
  <c r="AM152" i="42" a="1"/>
  <c r="AM152" i="42" s="1"/>
  <c r="AM153" i="42" a="1"/>
  <c r="AM153" i="42" s="1"/>
  <c r="AM154" i="42" a="1"/>
  <c r="AM154" i="42" s="1"/>
  <c r="AM155" i="42" a="1"/>
  <c r="AM155" i="42" s="1"/>
  <c r="AM156" i="42" a="1"/>
  <c r="AM156" i="42" s="1"/>
  <c r="AM157" i="42" a="1"/>
  <c r="AM157" i="42" s="1"/>
  <c r="AM2" i="42" a="1"/>
  <c r="AM2" i="42" s="1"/>
  <c r="W55" i="42"/>
  <c r="W8" i="42"/>
  <c r="H144" i="42"/>
  <c r="H141" i="42"/>
  <c r="H98" i="42"/>
  <c r="H97" i="42"/>
  <c r="H86" i="42"/>
  <c r="H81" i="42"/>
  <c r="H78" i="42"/>
  <c r="H44" i="42"/>
  <c r="H41" i="42"/>
  <c r="H40" i="42"/>
  <c r="H38" i="42"/>
  <c r="H37" i="42"/>
  <c r="H25" i="42"/>
  <c r="H24" i="42"/>
  <c r="H23" i="42"/>
  <c r="H22" i="42"/>
  <c r="H21" i="42"/>
  <c r="H11" i="42"/>
  <c r="H10" i="42"/>
  <c r="Y3" i="42"/>
  <c r="W20" i="42" s="1"/>
  <c r="T3" i="42"/>
  <c r="O3" i="42"/>
  <c r="M2" i="42" s="1"/>
  <c r="N2" i="42" s="1"/>
  <c r="J3" i="42"/>
  <c r="H132" i="42" s="1"/>
  <c r="E3" i="42"/>
  <c r="W23" i="40"/>
  <c r="W18" i="40"/>
  <c r="W13" i="40"/>
  <c r="W8" i="40"/>
  <c r="Y3" i="40"/>
  <c r="W3" i="40" s="1"/>
  <c r="T3" i="40"/>
  <c r="R108" i="40" s="1"/>
  <c r="N33" i="1"/>
  <c r="P33" i="1"/>
  <c r="Q33" i="1"/>
  <c r="N34" i="1"/>
  <c r="P34" i="1"/>
  <c r="Q34" i="1"/>
  <c r="N35" i="1"/>
  <c r="Q35" i="1"/>
  <c r="Q36" i="1" s="1"/>
  <c r="N36" i="1"/>
  <c r="N37" i="1" s="1"/>
  <c r="BB61" i="17"/>
  <c r="BB63" i="17" s="1"/>
  <c r="BC58" i="17"/>
  <c r="BC57" i="17"/>
  <c r="BC56" i="17"/>
  <c r="BC55" i="17"/>
  <c r="BD54" i="17"/>
  <c r="BE54" i="17" s="1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D39" i="17"/>
  <c r="BE39" i="17" s="1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T49" i="17"/>
  <c r="AU49" i="17" s="1"/>
  <c r="AS49" i="17"/>
  <c r="AS48" i="17"/>
  <c r="AS47" i="17"/>
  <c r="AS46" i="17"/>
  <c r="AS45" i="17"/>
  <c r="AU44" i="17"/>
  <c r="AT44" i="17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T7" i="17"/>
  <c r="AU7" i="17" s="1"/>
  <c r="AS7" i="17"/>
  <c r="AS6" i="17"/>
  <c r="AR29" i="17"/>
  <c r="AS4" i="17"/>
  <c r="AS3" i="17"/>
  <c r="AS2" i="17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57" i="1"/>
  <c r="B59" i="1"/>
  <c r="I60" i="1" s="1"/>
  <c r="B60" i="1"/>
  <c r="B61" i="1"/>
  <c r="B62" i="1"/>
  <c r="B63" i="1"/>
  <c r="B64" i="1"/>
  <c r="B65" i="1"/>
  <c r="B66" i="1"/>
  <c r="B67" i="1"/>
  <c r="B68" i="1"/>
  <c r="B69" i="1"/>
  <c r="P13" i="41"/>
  <c r="P12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6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J57" i="1"/>
  <c r="Q21" i="1"/>
  <c r="Q9" i="1"/>
  <c r="Q20" i="1"/>
  <c r="Q11" i="1"/>
  <c r="P21" i="32"/>
  <c r="N12" i="1"/>
  <c r="P11" i="32"/>
  <c r="N5" i="32"/>
  <c r="H18" i="12"/>
  <c r="O17" i="37"/>
  <c r="O31" i="37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M150" i="40"/>
  <c r="M140" i="40"/>
  <c r="M120" i="40"/>
  <c r="M110" i="40"/>
  <c r="M80" i="40"/>
  <c r="M70" i="40"/>
  <c r="M60" i="40"/>
  <c r="M50" i="40"/>
  <c r="M40" i="40"/>
  <c r="M30" i="40"/>
  <c r="M20" i="40"/>
  <c r="M10" i="40"/>
  <c r="O3" i="40"/>
  <c r="M149" i="40" s="1"/>
  <c r="C59" i="40"/>
  <c r="C61" i="40"/>
  <c r="C62" i="40"/>
  <c r="C102" i="40"/>
  <c r="C106" i="40"/>
  <c r="C118" i="40"/>
  <c r="C119" i="40"/>
  <c r="C131" i="40"/>
  <c r="J3" i="40"/>
  <c r="H153" i="40" s="1"/>
  <c r="E3" i="40"/>
  <c r="C34" i="40" s="1"/>
  <c r="AG4" i="39"/>
  <c r="AG5" i="39" s="1"/>
  <c r="AG6" i="39" s="1"/>
  <c r="AG7" i="39" s="1"/>
  <c r="AG8" i="39" s="1"/>
  <c r="AG9" i="39" s="1"/>
  <c r="AG10" i="39" s="1"/>
  <c r="AG11" i="39" s="1"/>
  <c r="AG12" i="39" s="1"/>
  <c r="AG13" i="39" s="1"/>
  <c r="AG14" i="39" s="1"/>
  <c r="AG15" i="39" s="1"/>
  <c r="AG16" i="39" s="1"/>
  <c r="AG17" i="39" s="1"/>
  <c r="AG18" i="39" s="1"/>
  <c r="AG19" i="39" s="1"/>
  <c r="AG20" i="39" s="1"/>
  <c r="AG21" i="39" s="1"/>
  <c r="AG22" i="39" s="1"/>
  <c r="AG23" i="39" s="1"/>
  <c r="AG24" i="39" s="1"/>
  <c r="AG25" i="39" s="1"/>
  <c r="AG26" i="39" s="1"/>
  <c r="AG27" i="39" s="1"/>
  <c r="AG28" i="39" s="1"/>
  <c r="AG29" i="39" s="1"/>
  <c r="AG30" i="39" s="1"/>
  <c r="AG31" i="39" s="1"/>
  <c r="AG32" i="39" s="1"/>
  <c r="AG33" i="39" s="1"/>
  <c r="AG34" i="39" s="1"/>
  <c r="AG35" i="39" s="1"/>
  <c r="AG36" i="39" s="1"/>
  <c r="AG37" i="39" s="1"/>
  <c r="AG38" i="39" s="1"/>
  <c r="AG39" i="39" s="1"/>
  <c r="AG40" i="39" s="1"/>
  <c r="AG41" i="39" s="1"/>
  <c r="AG42" i="39" s="1"/>
  <c r="AG43" i="39" s="1"/>
  <c r="AG44" i="39" s="1"/>
  <c r="AG45" i="39" s="1"/>
  <c r="AG46" i="39" s="1"/>
  <c r="AG47" i="39" s="1"/>
  <c r="AG48" i="39" s="1"/>
  <c r="AG49" i="39" s="1"/>
  <c r="AG50" i="39" s="1"/>
  <c r="AG51" i="39" s="1"/>
  <c r="AG52" i="39" s="1"/>
  <c r="AG53" i="39" s="1"/>
  <c r="AG3" i="39"/>
  <c r="AG2" i="39"/>
  <c r="AC2" i="39"/>
  <c r="AC3" i="39" s="1"/>
  <c r="AC4" i="39" s="1"/>
  <c r="AC5" i="39" s="1"/>
  <c r="AC6" i="39" s="1"/>
  <c r="AC7" i="39" s="1"/>
  <c r="AC8" i="39" s="1"/>
  <c r="AC9" i="39" s="1"/>
  <c r="AC10" i="39" s="1"/>
  <c r="AC11" i="39" s="1"/>
  <c r="AC12" i="39" s="1"/>
  <c r="AC13" i="39" s="1"/>
  <c r="AC14" i="39" s="1"/>
  <c r="AC15" i="39" s="1"/>
  <c r="AC16" i="39" s="1"/>
  <c r="AC17" i="39" s="1"/>
  <c r="AC18" i="39" s="1"/>
  <c r="AC19" i="39" s="1"/>
  <c r="AC20" i="39" s="1"/>
  <c r="AC21" i="39" s="1"/>
  <c r="AC22" i="39" s="1"/>
  <c r="AC23" i="39" s="1"/>
  <c r="AC24" i="39" s="1"/>
  <c r="AC25" i="39" s="1"/>
  <c r="AC26" i="39" s="1"/>
  <c r="AC27" i="39" s="1"/>
  <c r="AC28" i="39" s="1"/>
  <c r="AC29" i="39" s="1"/>
  <c r="AC30" i="39" s="1"/>
  <c r="AC31" i="39" s="1"/>
  <c r="AC32" i="39" s="1"/>
  <c r="AC33" i="39" s="1"/>
  <c r="AC34" i="39" s="1"/>
  <c r="AC35" i="39" s="1"/>
  <c r="AC36" i="39" s="1"/>
  <c r="AC37" i="39" s="1"/>
  <c r="AC38" i="39" s="1"/>
  <c r="AC39" i="39" s="1"/>
  <c r="AC40" i="39" s="1"/>
  <c r="AC41" i="39" s="1"/>
  <c r="AC42" i="39" s="1"/>
  <c r="AC43" i="39" s="1"/>
  <c r="AC44" i="39" s="1"/>
  <c r="AC45" i="39" s="1"/>
  <c r="AC46" i="39" s="1"/>
  <c r="AC47" i="39" s="1"/>
  <c r="AC48" i="39" s="1"/>
  <c r="AC49" i="39" s="1"/>
  <c r="AC50" i="39" s="1"/>
  <c r="AC51" i="39" s="1"/>
  <c r="AC52" i="39" s="1"/>
  <c r="AC53" i="39" s="1"/>
  <c r="Y2" i="39"/>
  <c r="Y3" i="39" s="1"/>
  <c r="Y4" i="39" s="1"/>
  <c r="Y5" i="39" s="1"/>
  <c r="Y6" i="39" s="1"/>
  <c r="Y7" i="39" s="1"/>
  <c r="Y8" i="39" s="1"/>
  <c r="Y9" i="39" s="1"/>
  <c r="Y10" i="39" s="1"/>
  <c r="Y11" i="39" s="1"/>
  <c r="Y12" i="39" s="1"/>
  <c r="Y13" i="39" s="1"/>
  <c r="Y14" i="39" s="1"/>
  <c r="Y15" i="39" s="1"/>
  <c r="Y16" i="39" s="1"/>
  <c r="Y17" i="39" s="1"/>
  <c r="Y18" i="39" s="1"/>
  <c r="Y19" i="39" s="1"/>
  <c r="Y20" i="39" s="1"/>
  <c r="Y21" i="39" s="1"/>
  <c r="Y22" i="39" s="1"/>
  <c r="Y23" i="39" s="1"/>
  <c r="Y24" i="39" s="1"/>
  <c r="Y25" i="39" s="1"/>
  <c r="Y26" i="39" s="1"/>
  <c r="Y27" i="39" s="1"/>
  <c r="Y28" i="39" s="1"/>
  <c r="Y29" i="39" s="1"/>
  <c r="Y30" i="39" s="1"/>
  <c r="Y31" i="39" s="1"/>
  <c r="Y32" i="39" s="1"/>
  <c r="Y33" i="39" s="1"/>
  <c r="Y34" i="39" s="1"/>
  <c r="Y35" i="39" s="1"/>
  <c r="Y36" i="39" s="1"/>
  <c r="Y37" i="39" s="1"/>
  <c r="Y38" i="39" s="1"/>
  <c r="Y39" i="39" s="1"/>
  <c r="Y40" i="39" s="1"/>
  <c r="Y41" i="39" s="1"/>
  <c r="Y42" i="39" s="1"/>
  <c r="Y43" i="39" s="1"/>
  <c r="Y44" i="39" s="1"/>
  <c r="Y45" i="39" s="1"/>
  <c r="Y46" i="39" s="1"/>
  <c r="Y47" i="39" s="1"/>
  <c r="Y48" i="39" s="1"/>
  <c r="Y49" i="39" s="1"/>
  <c r="Y50" i="39" s="1"/>
  <c r="Y51" i="39" s="1"/>
  <c r="Y52" i="39" s="1"/>
  <c r="Y53" i="39" s="1"/>
  <c r="U2" i="39"/>
  <c r="U3" i="39" s="1"/>
  <c r="U4" i="39" s="1"/>
  <c r="U5" i="39" s="1"/>
  <c r="U6" i="39" s="1"/>
  <c r="U7" i="39" s="1"/>
  <c r="U8" i="39" s="1"/>
  <c r="U9" i="39" s="1"/>
  <c r="U10" i="39" s="1"/>
  <c r="U11" i="39" s="1"/>
  <c r="U12" i="39" s="1"/>
  <c r="U13" i="39" s="1"/>
  <c r="U14" i="39" s="1"/>
  <c r="U15" i="39" s="1"/>
  <c r="U16" i="39" s="1"/>
  <c r="U17" i="39" s="1"/>
  <c r="U18" i="39" s="1"/>
  <c r="U19" i="39" s="1"/>
  <c r="U20" i="39" s="1"/>
  <c r="U21" i="39" s="1"/>
  <c r="U22" i="39" s="1"/>
  <c r="U23" i="39" s="1"/>
  <c r="U24" i="39" s="1"/>
  <c r="U25" i="39" s="1"/>
  <c r="U26" i="39" s="1"/>
  <c r="U27" i="39" s="1"/>
  <c r="U28" i="39" s="1"/>
  <c r="U29" i="39" s="1"/>
  <c r="U30" i="39" s="1"/>
  <c r="U31" i="39" s="1"/>
  <c r="U32" i="39" s="1"/>
  <c r="U33" i="39" s="1"/>
  <c r="U34" i="39" s="1"/>
  <c r="U35" i="39" s="1"/>
  <c r="U36" i="39" s="1"/>
  <c r="U37" i="39" s="1"/>
  <c r="U38" i="39" s="1"/>
  <c r="U39" i="39" s="1"/>
  <c r="U40" i="39" s="1"/>
  <c r="U41" i="39" s="1"/>
  <c r="U42" i="39" s="1"/>
  <c r="U43" i="39" s="1"/>
  <c r="U44" i="39" s="1"/>
  <c r="U45" i="39" s="1"/>
  <c r="U46" i="39" s="1"/>
  <c r="U47" i="39" s="1"/>
  <c r="U48" i="39" s="1"/>
  <c r="U49" i="39" s="1"/>
  <c r="U50" i="39" s="1"/>
  <c r="U51" i="39" s="1"/>
  <c r="U52" i="39" s="1"/>
  <c r="U53" i="39" s="1"/>
  <c r="P4" i="39"/>
  <c r="P5" i="39" s="1"/>
  <c r="P6" i="39" s="1"/>
  <c r="P7" i="39" s="1"/>
  <c r="P8" i="39" s="1"/>
  <c r="P9" i="39" s="1"/>
  <c r="P10" i="39" s="1"/>
  <c r="P11" i="39" s="1"/>
  <c r="P12" i="39" s="1"/>
  <c r="P13" i="39" s="1"/>
  <c r="P14" i="39" s="1"/>
  <c r="P15" i="39" s="1"/>
  <c r="P16" i="39" s="1"/>
  <c r="P17" i="39" s="1"/>
  <c r="P18" i="39" s="1"/>
  <c r="P19" i="39" s="1"/>
  <c r="P20" i="39" s="1"/>
  <c r="P21" i="39" s="1"/>
  <c r="P22" i="39" s="1"/>
  <c r="P23" i="39" s="1"/>
  <c r="P24" i="39" s="1"/>
  <c r="P25" i="39" s="1"/>
  <c r="P26" i="39" s="1"/>
  <c r="P27" i="39" s="1"/>
  <c r="P28" i="39" s="1"/>
  <c r="P29" i="39" s="1"/>
  <c r="P30" i="39" s="1"/>
  <c r="P31" i="39" s="1"/>
  <c r="P32" i="39" s="1"/>
  <c r="P33" i="39" s="1"/>
  <c r="P34" i="39" s="1"/>
  <c r="P35" i="39" s="1"/>
  <c r="P36" i="39" s="1"/>
  <c r="P37" i="39" s="1"/>
  <c r="P38" i="39" s="1"/>
  <c r="P39" i="39" s="1"/>
  <c r="P40" i="39" s="1"/>
  <c r="P41" i="39" s="1"/>
  <c r="P42" i="39" s="1"/>
  <c r="P43" i="39" s="1"/>
  <c r="P44" i="39" s="1"/>
  <c r="P45" i="39" s="1"/>
  <c r="P46" i="39" s="1"/>
  <c r="P47" i="39" s="1"/>
  <c r="P48" i="39" s="1"/>
  <c r="P49" i="39" s="1"/>
  <c r="P50" i="39" s="1"/>
  <c r="P51" i="39" s="1"/>
  <c r="P52" i="39" s="1"/>
  <c r="P53" i="39" s="1"/>
  <c r="P3" i="39"/>
  <c r="P2" i="39"/>
  <c r="L3" i="39"/>
  <c r="L4" i="39" s="1"/>
  <c r="L5" i="39" s="1"/>
  <c r="L6" i="39" s="1"/>
  <c r="L7" i="39" s="1"/>
  <c r="L8" i="39" s="1"/>
  <c r="L9" i="39" s="1"/>
  <c r="L10" i="39" s="1"/>
  <c r="L11" i="39" s="1"/>
  <c r="L12" i="39" s="1"/>
  <c r="L13" i="39" s="1"/>
  <c r="L14" i="39" s="1"/>
  <c r="L15" i="39" s="1"/>
  <c r="L16" i="39" s="1"/>
  <c r="L17" i="39" s="1"/>
  <c r="L18" i="39" s="1"/>
  <c r="L19" i="39" s="1"/>
  <c r="L20" i="39" s="1"/>
  <c r="L21" i="39" s="1"/>
  <c r="L22" i="39" s="1"/>
  <c r="L23" i="39" s="1"/>
  <c r="L24" i="39" s="1"/>
  <c r="L25" i="39" s="1"/>
  <c r="L26" i="39" s="1"/>
  <c r="L27" i="39" s="1"/>
  <c r="L28" i="39" s="1"/>
  <c r="L29" i="39" s="1"/>
  <c r="L30" i="39" s="1"/>
  <c r="L31" i="39" s="1"/>
  <c r="L32" i="39" s="1"/>
  <c r="L33" i="39" s="1"/>
  <c r="L34" i="39" s="1"/>
  <c r="L35" i="39" s="1"/>
  <c r="L36" i="39" s="1"/>
  <c r="L37" i="39" s="1"/>
  <c r="L38" i="39" s="1"/>
  <c r="L39" i="39" s="1"/>
  <c r="L40" i="39" s="1"/>
  <c r="L41" i="39" s="1"/>
  <c r="L42" i="39" s="1"/>
  <c r="L43" i="39" s="1"/>
  <c r="L44" i="39" s="1"/>
  <c r="L45" i="39" s="1"/>
  <c r="L46" i="39" s="1"/>
  <c r="L47" i="39" s="1"/>
  <c r="L48" i="39" s="1"/>
  <c r="L49" i="39" s="1"/>
  <c r="L50" i="39" s="1"/>
  <c r="L51" i="39" s="1"/>
  <c r="L52" i="39" s="1"/>
  <c r="L53" i="39" s="1"/>
  <c r="L2" i="39"/>
  <c r="H4" i="39"/>
  <c r="H5" i="39" s="1"/>
  <c r="H6" i="39" s="1"/>
  <c r="H7" i="39" s="1"/>
  <c r="H8" i="39" s="1"/>
  <c r="H9" i="39" s="1"/>
  <c r="H10" i="39" s="1"/>
  <c r="H11" i="39" s="1"/>
  <c r="H12" i="39" s="1"/>
  <c r="H13" i="39" s="1"/>
  <c r="H14" i="39" s="1"/>
  <c r="H15" i="39" s="1"/>
  <c r="H16" i="39" s="1"/>
  <c r="H17" i="39" s="1"/>
  <c r="H18" i="39" s="1"/>
  <c r="H19" i="39" s="1"/>
  <c r="H20" i="39" s="1"/>
  <c r="H21" i="39" s="1"/>
  <c r="H22" i="39" s="1"/>
  <c r="H23" i="39" s="1"/>
  <c r="H24" i="39" s="1"/>
  <c r="H25" i="39" s="1"/>
  <c r="H26" i="39" s="1"/>
  <c r="H27" i="39" s="1"/>
  <c r="H28" i="39" s="1"/>
  <c r="H29" i="39" s="1"/>
  <c r="H30" i="39" s="1"/>
  <c r="H31" i="39" s="1"/>
  <c r="H32" i="39" s="1"/>
  <c r="H33" i="39" s="1"/>
  <c r="H34" i="39" s="1"/>
  <c r="H35" i="39" s="1"/>
  <c r="H36" i="39" s="1"/>
  <c r="H37" i="39" s="1"/>
  <c r="H38" i="39" s="1"/>
  <c r="H39" i="39" s="1"/>
  <c r="H40" i="39" s="1"/>
  <c r="H41" i="39" s="1"/>
  <c r="H42" i="39" s="1"/>
  <c r="H43" i="39" s="1"/>
  <c r="H44" i="39" s="1"/>
  <c r="H45" i="39" s="1"/>
  <c r="H46" i="39" s="1"/>
  <c r="H47" i="39" s="1"/>
  <c r="H48" i="39" s="1"/>
  <c r="H49" i="39" s="1"/>
  <c r="H50" i="39" s="1"/>
  <c r="H51" i="39" s="1"/>
  <c r="H52" i="39" s="1"/>
  <c r="H53" i="39" s="1"/>
  <c r="H3" i="39"/>
  <c r="H2" i="39"/>
  <c r="D4" i="39"/>
  <c r="D5" i="39" s="1"/>
  <c r="D6" i="39" s="1"/>
  <c r="D7" i="39" s="1"/>
  <c r="D8" i="39" s="1"/>
  <c r="D9" i="39" s="1"/>
  <c r="D10" i="39" s="1"/>
  <c r="D11" i="39" s="1"/>
  <c r="D12" i="39" s="1"/>
  <c r="D13" i="39" s="1"/>
  <c r="D14" i="39" s="1"/>
  <c r="D15" i="39" s="1"/>
  <c r="D16" i="39" s="1"/>
  <c r="D17" i="39" s="1"/>
  <c r="D18" i="39" s="1"/>
  <c r="D19" i="39" s="1"/>
  <c r="D20" i="39" s="1"/>
  <c r="D21" i="39" s="1"/>
  <c r="D22" i="39" s="1"/>
  <c r="D23" i="39" s="1"/>
  <c r="D24" i="39" s="1"/>
  <c r="D25" i="39" s="1"/>
  <c r="D26" i="39" s="1"/>
  <c r="D27" i="39" s="1"/>
  <c r="D28" i="39" s="1"/>
  <c r="D29" i="39" s="1"/>
  <c r="D30" i="39" s="1"/>
  <c r="D31" i="39" s="1"/>
  <c r="D32" i="39" s="1"/>
  <c r="D33" i="39" s="1"/>
  <c r="D34" i="39" s="1"/>
  <c r="D35" i="39" s="1"/>
  <c r="D36" i="39" s="1"/>
  <c r="D37" i="39" s="1"/>
  <c r="D38" i="39" s="1"/>
  <c r="D39" i="39" s="1"/>
  <c r="D40" i="39" s="1"/>
  <c r="D41" i="39" s="1"/>
  <c r="D42" i="39" s="1"/>
  <c r="D43" i="39" s="1"/>
  <c r="D44" i="39" s="1"/>
  <c r="D45" i="39" s="1"/>
  <c r="D46" i="39" s="1"/>
  <c r="D47" i="39" s="1"/>
  <c r="D48" i="39" s="1"/>
  <c r="D49" i="39" s="1"/>
  <c r="D50" i="39" s="1"/>
  <c r="D51" i="39" s="1"/>
  <c r="D52" i="39" s="1"/>
  <c r="D53" i="39" s="1"/>
  <c r="D3" i="39"/>
  <c r="D2" i="39"/>
  <c r="C53" i="39"/>
  <c r="AH3" i="39"/>
  <c r="AD3" i="39"/>
  <c r="AB7" i="39" s="1"/>
  <c r="Z3" i="39"/>
  <c r="X51" i="39" s="1"/>
  <c r="V3" i="39"/>
  <c r="T44" i="39" s="1"/>
  <c r="Q3" i="39"/>
  <c r="O47" i="39" s="1"/>
  <c r="M3" i="39"/>
  <c r="K49" i="39" s="1"/>
  <c r="I3" i="39"/>
  <c r="G52" i="39" s="1"/>
  <c r="E3" i="39"/>
  <c r="C11" i="39" s="1"/>
  <c r="AH5" i="17"/>
  <c r="J3" i="32"/>
  <c r="I56" i="1"/>
  <c r="N11" i="1"/>
  <c r="N20" i="1"/>
  <c r="N9" i="1"/>
  <c r="D15" i="32"/>
  <c r="H16" i="32"/>
  <c r="G11" i="32"/>
  <c r="W51" i="17"/>
  <c r="W43" i="17"/>
  <c r="H18" i="32"/>
  <c r="F13" i="32"/>
  <c r="G12" i="32"/>
  <c r="G13" i="32" s="1"/>
  <c r="G15" i="32" s="1"/>
  <c r="H4" i="32"/>
  <c r="H3" i="32"/>
  <c r="D13" i="32"/>
  <c r="W39" i="17"/>
  <c r="I47" i="37"/>
  <c r="I39" i="37"/>
  <c r="I30" i="37"/>
  <c r="O39" i="37"/>
  <c r="O30" i="37"/>
  <c r="O50" i="37"/>
  <c r="O43" i="37"/>
  <c r="O47" i="37" s="1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29" i="37"/>
  <c r="O19" i="37"/>
  <c r="W38" i="17"/>
  <c r="O16" i="37"/>
  <c r="I14" i="37"/>
  <c r="O13" i="37"/>
  <c r="O12" i="37"/>
  <c r="O9" i="37"/>
  <c r="O6" i="37"/>
  <c r="O5" i="37"/>
  <c r="O4" i="37"/>
  <c r="I7" i="37"/>
  <c r="L2" i="12"/>
  <c r="L3" i="12"/>
  <c r="L6" i="12"/>
  <c r="L7" i="12"/>
  <c r="L8" i="12"/>
  <c r="M11" i="12"/>
  <c r="G3" i="44" l="1"/>
  <c r="B157" i="44"/>
  <c r="G68" i="44"/>
  <c r="G108" i="44"/>
  <c r="G23" i="44"/>
  <c r="G113" i="44"/>
  <c r="G28" i="44"/>
  <c r="G118" i="44"/>
  <c r="G73" i="44"/>
  <c r="G78" i="44"/>
  <c r="G13" i="44"/>
  <c r="G33" i="44"/>
  <c r="G123" i="44"/>
  <c r="G58" i="44"/>
  <c r="G128" i="44"/>
  <c r="G8" i="44"/>
  <c r="G83" i="44"/>
  <c r="G18" i="44"/>
  <c r="G63" i="44"/>
  <c r="G133" i="44"/>
  <c r="G38" i="44"/>
  <c r="G88" i="44"/>
  <c r="G138" i="44"/>
  <c r="G43" i="44"/>
  <c r="G93" i="44"/>
  <c r="G143" i="44"/>
  <c r="G48" i="44"/>
  <c r="G98" i="44"/>
  <c r="G148" i="44"/>
  <c r="G53" i="44"/>
  <c r="G103" i="44"/>
  <c r="G153" i="44"/>
  <c r="G4" i="44"/>
  <c r="G9" i="44"/>
  <c r="G14" i="44"/>
  <c r="G19" i="44"/>
  <c r="G24" i="44"/>
  <c r="G29" i="44"/>
  <c r="G34" i="44"/>
  <c r="G39" i="44"/>
  <c r="G44" i="44"/>
  <c r="G49" i="44"/>
  <c r="G54" i="44"/>
  <c r="G59" i="44"/>
  <c r="G64" i="44"/>
  <c r="G69" i="44"/>
  <c r="G74" i="44"/>
  <c r="G79" i="44"/>
  <c r="G84" i="44"/>
  <c r="G89" i="44"/>
  <c r="G94" i="44"/>
  <c r="G99" i="44"/>
  <c r="G104" i="44"/>
  <c r="G109" i="44"/>
  <c r="G114" i="44"/>
  <c r="G119" i="44"/>
  <c r="G124" i="44"/>
  <c r="G129" i="44"/>
  <c r="G134" i="44"/>
  <c r="G139" i="44"/>
  <c r="G144" i="44"/>
  <c r="G149" i="44"/>
  <c r="G154" i="44"/>
  <c r="G5" i="44"/>
  <c r="G10" i="44"/>
  <c r="G15" i="44"/>
  <c r="G20" i="44"/>
  <c r="G25" i="44"/>
  <c r="G30" i="44"/>
  <c r="G35" i="44"/>
  <c r="G40" i="44"/>
  <c r="G45" i="44"/>
  <c r="G50" i="44"/>
  <c r="G55" i="44"/>
  <c r="G60" i="44"/>
  <c r="G65" i="44"/>
  <c r="G70" i="44"/>
  <c r="G75" i="44"/>
  <c r="G80" i="44"/>
  <c r="G85" i="44"/>
  <c r="G90" i="44"/>
  <c r="G95" i="44"/>
  <c r="G100" i="44"/>
  <c r="G105" i="44"/>
  <c r="G110" i="44"/>
  <c r="G115" i="44"/>
  <c r="G120" i="44"/>
  <c r="G125" i="44"/>
  <c r="G130" i="44"/>
  <c r="G135" i="44"/>
  <c r="G140" i="44"/>
  <c r="G145" i="44"/>
  <c r="G150" i="44"/>
  <c r="G155" i="44"/>
  <c r="G6" i="44"/>
  <c r="G11" i="44"/>
  <c r="G16" i="44"/>
  <c r="G21" i="44"/>
  <c r="G26" i="44"/>
  <c r="G31" i="44"/>
  <c r="G36" i="44"/>
  <c r="G41" i="44"/>
  <c r="G46" i="44"/>
  <c r="G51" i="44"/>
  <c r="G56" i="44"/>
  <c r="G61" i="44"/>
  <c r="G66" i="44"/>
  <c r="G71" i="44"/>
  <c r="G76" i="44"/>
  <c r="G81" i="44"/>
  <c r="G86" i="44"/>
  <c r="G91" i="44"/>
  <c r="G96" i="44"/>
  <c r="G101" i="44"/>
  <c r="G106" i="44"/>
  <c r="G111" i="44"/>
  <c r="G116" i="44"/>
  <c r="G121" i="44"/>
  <c r="G126" i="44"/>
  <c r="G131" i="44"/>
  <c r="G136" i="44"/>
  <c r="G141" i="44"/>
  <c r="G146" i="44"/>
  <c r="G151" i="44"/>
  <c r="G156" i="44"/>
  <c r="G2" i="44"/>
  <c r="H2" i="44" s="1"/>
  <c r="H3" i="44" s="1"/>
  <c r="G7" i="44"/>
  <c r="G12" i="44"/>
  <c r="G17" i="44"/>
  <c r="G22" i="44"/>
  <c r="G27" i="44"/>
  <c r="G32" i="44"/>
  <c r="G37" i="44"/>
  <c r="G42" i="44"/>
  <c r="G47" i="44"/>
  <c r="G52" i="44"/>
  <c r="G57" i="44"/>
  <c r="G62" i="44"/>
  <c r="G67" i="44"/>
  <c r="G72" i="44"/>
  <c r="G77" i="44"/>
  <c r="G82" i="44"/>
  <c r="G87" i="44"/>
  <c r="G92" i="44"/>
  <c r="G97" i="44"/>
  <c r="G102" i="44"/>
  <c r="G107" i="44"/>
  <c r="G112" i="44"/>
  <c r="G117" i="44"/>
  <c r="G122" i="44"/>
  <c r="G127" i="44"/>
  <c r="G132" i="44"/>
  <c r="G137" i="44"/>
  <c r="G142" i="44"/>
  <c r="G147" i="44"/>
  <c r="G152" i="44"/>
  <c r="G157" i="44"/>
  <c r="B3" i="44"/>
  <c r="B2" i="44"/>
  <c r="C2" i="44" s="1"/>
  <c r="B154" i="44"/>
  <c r="B13" i="44"/>
  <c r="B23" i="44"/>
  <c r="B38" i="44"/>
  <c r="B53" i="44"/>
  <c r="B68" i="44"/>
  <c r="B78" i="44"/>
  <c r="B93" i="44"/>
  <c r="B108" i="44"/>
  <c r="B118" i="44"/>
  <c r="B133" i="44"/>
  <c r="B153" i="44"/>
  <c r="B4" i="44"/>
  <c r="B24" i="44"/>
  <c r="B39" i="44"/>
  <c r="B59" i="44"/>
  <c r="B79" i="44"/>
  <c r="B104" i="44"/>
  <c r="B144" i="44"/>
  <c r="B5" i="44"/>
  <c r="B10" i="44"/>
  <c r="B15" i="44"/>
  <c r="B20" i="44"/>
  <c r="B25" i="44"/>
  <c r="B30" i="44"/>
  <c r="B35" i="44"/>
  <c r="B40" i="44"/>
  <c r="B45" i="44"/>
  <c r="B50" i="44"/>
  <c r="B55" i="44"/>
  <c r="B60" i="44"/>
  <c r="B65" i="44"/>
  <c r="B70" i="44"/>
  <c r="B75" i="44"/>
  <c r="B80" i="44"/>
  <c r="B85" i="44"/>
  <c r="B90" i="44"/>
  <c r="B95" i="44"/>
  <c r="B100" i="44"/>
  <c r="B105" i="44"/>
  <c r="B110" i="44"/>
  <c r="B115" i="44"/>
  <c r="B120" i="44"/>
  <c r="B125" i="44"/>
  <c r="B130" i="44"/>
  <c r="B135" i="44"/>
  <c r="B140" i="44"/>
  <c r="B145" i="44"/>
  <c r="B150" i="44"/>
  <c r="B155" i="44"/>
  <c r="B28" i="44"/>
  <c r="B48" i="44"/>
  <c r="B63" i="44"/>
  <c r="B88" i="44"/>
  <c r="B123" i="44"/>
  <c r="B138" i="44"/>
  <c r="B148" i="44"/>
  <c r="B9" i="44"/>
  <c r="B34" i="44"/>
  <c r="B54" i="44"/>
  <c r="B74" i="44"/>
  <c r="B89" i="44"/>
  <c r="B99" i="44"/>
  <c r="B109" i="44"/>
  <c r="B114" i="44"/>
  <c r="B119" i="44"/>
  <c r="B124" i="44"/>
  <c r="B129" i="44"/>
  <c r="B149" i="44"/>
  <c r="B156" i="44"/>
  <c r="B8" i="44"/>
  <c r="B18" i="44"/>
  <c r="B33" i="44"/>
  <c r="B43" i="44"/>
  <c r="B58" i="44"/>
  <c r="B73" i="44"/>
  <c r="B83" i="44"/>
  <c r="B98" i="44"/>
  <c r="B103" i="44"/>
  <c r="B113" i="44"/>
  <c r="B128" i="44"/>
  <c r="B143" i="44"/>
  <c r="B19" i="44"/>
  <c r="B44" i="44"/>
  <c r="B69" i="44"/>
  <c r="B134" i="44"/>
  <c r="B6" i="44"/>
  <c r="B16" i="44"/>
  <c r="B26" i="44"/>
  <c r="B36" i="44"/>
  <c r="B46" i="44"/>
  <c r="B56" i="44"/>
  <c r="B66" i="44"/>
  <c r="B76" i="44"/>
  <c r="B86" i="44"/>
  <c r="B96" i="44"/>
  <c r="B106" i="44"/>
  <c r="B116" i="44"/>
  <c r="B126" i="44"/>
  <c r="B146" i="44"/>
  <c r="B14" i="44"/>
  <c r="B29" i="44"/>
  <c r="B49" i="44"/>
  <c r="B64" i="44"/>
  <c r="B84" i="44"/>
  <c r="B94" i="44"/>
  <c r="B139" i="44"/>
  <c r="B11" i="44"/>
  <c r="B21" i="44"/>
  <c r="B31" i="44"/>
  <c r="B41" i="44"/>
  <c r="B51" i="44"/>
  <c r="B61" i="44"/>
  <c r="B71" i="44"/>
  <c r="B81" i="44"/>
  <c r="B91" i="44"/>
  <c r="B101" i="44"/>
  <c r="B111" i="44"/>
  <c r="B121" i="44"/>
  <c r="B131" i="44"/>
  <c r="B136" i="44"/>
  <c r="B141" i="44"/>
  <c r="B151" i="44"/>
  <c r="B7" i="44"/>
  <c r="B12" i="44"/>
  <c r="B17" i="44"/>
  <c r="B22" i="44"/>
  <c r="B27" i="44"/>
  <c r="B32" i="44"/>
  <c r="B37" i="44"/>
  <c r="B42" i="44"/>
  <c r="B47" i="44"/>
  <c r="B52" i="44"/>
  <c r="B57" i="44"/>
  <c r="B62" i="44"/>
  <c r="B67" i="44"/>
  <c r="B72" i="44"/>
  <c r="B77" i="44"/>
  <c r="B82" i="44"/>
  <c r="B87" i="44"/>
  <c r="B92" i="44"/>
  <c r="B97" i="44"/>
  <c r="B102" i="44"/>
  <c r="B107" i="44"/>
  <c r="B112" i="44"/>
  <c r="B117" i="44"/>
  <c r="B122" i="44"/>
  <c r="B127" i="44"/>
  <c r="B132" i="44"/>
  <c r="B137" i="44"/>
  <c r="B142" i="44"/>
  <c r="B147" i="44"/>
  <c r="B152" i="44"/>
  <c r="S24" i="32"/>
  <c r="J60" i="1"/>
  <c r="AA15" i="32"/>
  <c r="AA16" i="32" s="1"/>
  <c r="T21" i="1"/>
  <c r="AG3" i="42"/>
  <c r="AH3" i="42" s="1"/>
  <c r="AH4" i="42" s="1"/>
  <c r="AH5" i="42" s="1"/>
  <c r="AH6" i="42" s="1"/>
  <c r="AH7" i="42" s="1"/>
  <c r="AH8" i="42" s="1"/>
  <c r="AH9" i="42" s="1"/>
  <c r="AH10" i="42" s="1"/>
  <c r="AH11" i="42" s="1"/>
  <c r="AH12" i="42" s="1"/>
  <c r="AH13" i="42" s="1"/>
  <c r="AH14" i="42" s="1"/>
  <c r="AH15" i="42" s="1"/>
  <c r="AH16" i="42" s="1"/>
  <c r="AH17" i="42" s="1"/>
  <c r="AH18" i="42" s="1"/>
  <c r="AH19" i="42" s="1"/>
  <c r="AH20" i="42" s="1"/>
  <c r="AH21" i="42" s="1"/>
  <c r="AH22" i="42" s="1"/>
  <c r="AH23" i="42" s="1"/>
  <c r="AH24" i="42" s="1"/>
  <c r="AH25" i="42" s="1"/>
  <c r="AH26" i="42" s="1"/>
  <c r="AH27" i="42" s="1"/>
  <c r="AH28" i="42" s="1"/>
  <c r="AH29" i="42" s="1"/>
  <c r="AH30" i="42" s="1"/>
  <c r="AH31" i="42" s="1"/>
  <c r="AH32" i="42" s="1"/>
  <c r="AH33" i="42" s="1"/>
  <c r="AH34" i="42" s="1"/>
  <c r="AH35" i="42" s="1"/>
  <c r="AH36" i="42" s="1"/>
  <c r="AH37" i="42" s="1"/>
  <c r="AH38" i="42" s="1"/>
  <c r="AH39" i="42" s="1"/>
  <c r="AH40" i="42" s="1"/>
  <c r="AH41" i="42" s="1"/>
  <c r="AH42" i="42" s="1"/>
  <c r="AH43" i="42" s="1"/>
  <c r="AH44" i="42" s="1"/>
  <c r="AH45" i="42" s="1"/>
  <c r="AH46" i="42" s="1"/>
  <c r="AH47" i="42" s="1"/>
  <c r="AH48" i="42" s="1"/>
  <c r="AH49" i="42" s="1"/>
  <c r="AH50" i="42" s="1"/>
  <c r="AH51" i="42" s="1"/>
  <c r="AH52" i="42" s="1"/>
  <c r="AH53" i="42" s="1"/>
  <c r="AH54" i="42" s="1"/>
  <c r="AH55" i="42" s="1"/>
  <c r="AH56" i="42" s="1"/>
  <c r="AH57" i="42" s="1"/>
  <c r="AH58" i="42" s="1"/>
  <c r="AH59" i="42" s="1"/>
  <c r="AH60" i="42" s="1"/>
  <c r="AH61" i="42" s="1"/>
  <c r="AH62" i="42" s="1"/>
  <c r="AH63" i="42" s="1"/>
  <c r="AH64" i="42" s="1"/>
  <c r="AH65" i="42" s="1"/>
  <c r="AH66" i="42" s="1"/>
  <c r="AH67" i="42" s="1"/>
  <c r="AH68" i="42" s="1"/>
  <c r="AH69" i="42" s="1"/>
  <c r="AH70" i="42" s="1"/>
  <c r="AH71" i="42" s="1"/>
  <c r="AH72" i="42" s="1"/>
  <c r="AH73" i="42" s="1"/>
  <c r="AH74" i="42" s="1"/>
  <c r="AH75" i="42" s="1"/>
  <c r="AH76" i="42" s="1"/>
  <c r="AH77" i="42" s="1"/>
  <c r="AH78" i="42" s="1"/>
  <c r="AH79" i="42" s="1"/>
  <c r="AH80" i="42" s="1"/>
  <c r="AH81" i="42" s="1"/>
  <c r="AH82" i="42" s="1"/>
  <c r="AH83" i="42" s="1"/>
  <c r="AH84" i="42" s="1"/>
  <c r="AH85" i="42" s="1"/>
  <c r="AH86" i="42" s="1"/>
  <c r="AH87" i="42" s="1"/>
  <c r="AH88" i="42" s="1"/>
  <c r="AH89" i="42" s="1"/>
  <c r="AH90" i="42" s="1"/>
  <c r="AH91" i="42" s="1"/>
  <c r="AH92" i="42" s="1"/>
  <c r="AH93" i="42" s="1"/>
  <c r="AH94" i="42" s="1"/>
  <c r="AH95" i="42" s="1"/>
  <c r="AH96" i="42" s="1"/>
  <c r="AH97" i="42" s="1"/>
  <c r="AH98" i="42" s="1"/>
  <c r="AH99" i="42" s="1"/>
  <c r="AH100" i="42" s="1"/>
  <c r="AH101" i="42" s="1"/>
  <c r="AH102" i="42" s="1"/>
  <c r="AH103" i="42" s="1"/>
  <c r="AH104" i="42" s="1"/>
  <c r="AH105" i="42" s="1"/>
  <c r="AH106" i="42" s="1"/>
  <c r="AH107" i="42" s="1"/>
  <c r="AH108" i="42" s="1"/>
  <c r="AH109" i="42" s="1"/>
  <c r="AH110" i="42" s="1"/>
  <c r="AH111" i="42" s="1"/>
  <c r="AH112" i="42" s="1"/>
  <c r="AH113" i="42" s="1"/>
  <c r="AH114" i="42" s="1"/>
  <c r="AH115" i="42" s="1"/>
  <c r="AH116" i="42" s="1"/>
  <c r="AH117" i="42" s="1"/>
  <c r="AH118" i="42" s="1"/>
  <c r="AH119" i="42" s="1"/>
  <c r="AH120" i="42" s="1"/>
  <c r="AH121" i="42" s="1"/>
  <c r="AH122" i="42" s="1"/>
  <c r="AH123" i="42" s="1"/>
  <c r="AH124" i="42" s="1"/>
  <c r="AH125" i="42" s="1"/>
  <c r="AH126" i="42" s="1"/>
  <c r="AH127" i="42" s="1"/>
  <c r="AH128" i="42" s="1"/>
  <c r="AH129" i="42" s="1"/>
  <c r="AH130" i="42" s="1"/>
  <c r="AH131" i="42" s="1"/>
  <c r="AH132" i="42" s="1"/>
  <c r="AH133" i="42" s="1"/>
  <c r="AH134" i="42" s="1"/>
  <c r="AH135" i="42" s="1"/>
  <c r="AH136" i="42" s="1"/>
  <c r="AH137" i="42" s="1"/>
  <c r="AH138" i="42" s="1"/>
  <c r="AH139" i="42" s="1"/>
  <c r="AH140" i="42" s="1"/>
  <c r="AH141" i="42" s="1"/>
  <c r="AH142" i="42" s="1"/>
  <c r="AH143" i="42" s="1"/>
  <c r="AH144" i="42" s="1"/>
  <c r="AH145" i="42" s="1"/>
  <c r="AH146" i="42" s="1"/>
  <c r="AH147" i="42" s="1"/>
  <c r="AH148" i="42" s="1"/>
  <c r="AH149" i="42" s="1"/>
  <c r="AH150" i="42" s="1"/>
  <c r="AH151" i="42" s="1"/>
  <c r="AH152" i="42" s="1"/>
  <c r="AH153" i="42" s="1"/>
  <c r="AH154" i="42" s="1"/>
  <c r="AH155" i="42" s="1"/>
  <c r="AH156" i="42" s="1"/>
  <c r="AH157" i="42" s="1"/>
  <c r="W9" i="42"/>
  <c r="AB67" i="42"/>
  <c r="AB135" i="42"/>
  <c r="M39" i="42"/>
  <c r="H16" i="42"/>
  <c r="H35" i="42"/>
  <c r="H51" i="42"/>
  <c r="H137" i="42"/>
  <c r="W6" i="42"/>
  <c r="W21" i="42"/>
  <c r="AB75" i="42"/>
  <c r="AB87" i="42"/>
  <c r="AB27" i="42"/>
  <c r="M131" i="42"/>
  <c r="M104" i="42"/>
  <c r="M63" i="42"/>
  <c r="M45" i="42"/>
  <c r="M31" i="42"/>
  <c r="M16" i="42"/>
  <c r="W7" i="42"/>
  <c r="W27" i="42"/>
  <c r="AB105" i="42"/>
  <c r="AB85" i="42"/>
  <c r="AB17" i="42"/>
  <c r="M151" i="42"/>
  <c r="M98" i="42"/>
  <c r="M62" i="42"/>
  <c r="M44" i="42"/>
  <c r="M30" i="42"/>
  <c r="M15" i="42"/>
  <c r="AB145" i="42"/>
  <c r="W10" i="42"/>
  <c r="W66" i="42"/>
  <c r="AB57" i="42"/>
  <c r="M133" i="42"/>
  <c r="M25" i="42"/>
  <c r="W68" i="42"/>
  <c r="AB25" i="42"/>
  <c r="AB48" i="42"/>
  <c r="M123" i="42"/>
  <c r="M73" i="42"/>
  <c r="M24" i="42"/>
  <c r="H26" i="42"/>
  <c r="H107" i="42"/>
  <c r="AB28" i="42"/>
  <c r="AB115" i="42"/>
  <c r="AB47" i="42"/>
  <c r="M6" i="42"/>
  <c r="M71" i="42"/>
  <c r="M51" i="42"/>
  <c r="M37" i="42"/>
  <c r="M23" i="42"/>
  <c r="H2" i="42"/>
  <c r="I2" i="42" s="1"/>
  <c r="H13" i="42"/>
  <c r="H30" i="42"/>
  <c r="H47" i="42"/>
  <c r="H117" i="42"/>
  <c r="W3" i="42"/>
  <c r="W18" i="42"/>
  <c r="AB35" i="42"/>
  <c r="AB107" i="42"/>
  <c r="AB45" i="42"/>
  <c r="M26" i="42"/>
  <c r="M113" i="42"/>
  <c r="M67" i="42"/>
  <c r="M49" i="42"/>
  <c r="M35" i="42"/>
  <c r="M22" i="42"/>
  <c r="M5" i="42"/>
  <c r="M4" i="42"/>
  <c r="W60" i="42"/>
  <c r="AB8" i="42"/>
  <c r="AB18" i="42"/>
  <c r="AB7" i="42"/>
  <c r="M84" i="42"/>
  <c r="M54" i="42"/>
  <c r="W11" i="42"/>
  <c r="AB125" i="42"/>
  <c r="AB5" i="42"/>
  <c r="M52" i="42"/>
  <c r="M38" i="42"/>
  <c r="H12" i="42"/>
  <c r="H45" i="42"/>
  <c r="W17" i="42"/>
  <c r="W70" i="42"/>
  <c r="M119" i="42"/>
  <c r="H14" i="42"/>
  <c r="H31" i="42"/>
  <c r="H48" i="42"/>
  <c r="H127" i="42"/>
  <c r="W4" i="42"/>
  <c r="W19" i="42"/>
  <c r="AB55" i="42"/>
  <c r="AB97" i="42"/>
  <c r="AB38" i="42"/>
  <c r="M66" i="42"/>
  <c r="M109" i="42"/>
  <c r="M65" i="42"/>
  <c r="M48" i="42"/>
  <c r="M34" i="42"/>
  <c r="M18" i="42"/>
  <c r="H3" i="42"/>
  <c r="H15" i="42"/>
  <c r="H34" i="42"/>
  <c r="H50" i="42"/>
  <c r="H131" i="42"/>
  <c r="W5" i="42"/>
  <c r="AB65" i="42"/>
  <c r="AB95" i="42"/>
  <c r="M81" i="42"/>
  <c r="M107" i="42"/>
  <c r="M64" i="42"/>
  <c r="M47" i="42"/>
  <c r="M32" i="42"/>
  <c r="M17" i="42"/>
  <c r="C100" i="42"/>
  <c r="M152" i="42"/>
  <c r="AB150" i="42"/>
  <c r="AB6" i="42"/>
  <c r="AB16" i="42"/>
  <c r="AB26" i="42"/>
  <c r="AB36" i="42"/>
  <c r="AB46" i="42"/>
  <c r="AB56" i="42"/>
  <c r="AB66" i="42"/>
  <c r="AB76" i="42"/>
  <c r="AB86" i="42"/>
  <c r="AB96" i="42"/>
  <c r="AB106" i="42"/>
  <c r="AB116" i="42"/>
  <c r="AB126" i="42"/>
  <c r="AB136" i="42"/>
  <c r="AB146" i="42"/>
  <c r="AB156" i="42"/>
  <c r="AB117" i="42"/>
  <c r="AB127" i="42"/>
  <c r="AB137" i="42"/>
  <c r="AB147" i="42"/>
  <c r="AB157" i="42"/>
  <c r="AB11" i="42"/>
  <c r="AB21" i="42"/>
  <c r="AB31" i="42"/>
  <c r="AB41" i="42"/>
  <c r="AB51" i="42"/>
  <c r="AB61" i="42"/>
  <c r="AB71" i="42"/>
  <c r="AB81" i="42"/>
  <c r="AB91" i="42"/>
  <c r="AB101" i="42"/>
  <c r="AB111" i="42"/>
  <c r="AB121" i="42"/>
  <c r="AB131" i="42"/>
  <c r="AB141" i="42"/>
  <c r="AB151" i="42"/>
  <c r="AB2" i="42"/>
  <c r="AC2" i="42" s="1"/>
  <c r="AB12" i="42"/>
  <c r="AB22" i="42"/>
  <c r="AB32" i="42"/>
  <c r="AB42" i="42"/>
  <c r="AB52" i="42"/>
  <c r="AB62" i="42"/>
  <c r="AB72" i="42"/>
  <c r="AB82" i="42"/>
  <c r="AB92" i="42"/>
  <c r="AB102" i="42"/>
  <c r="AB112" i="42"/>
  <c r="AB122" i="42"/>
  <c r="AB132" i="42"/>
  <c r="AB142" i="42"/>
  <c r="AB152" i="42"/>
  <c r="AB3" i="42"/>
  <c r="AB13" i="42"/>
  <c r="AB23" i="42"/>
  <c r="AB33" i="42"/>
  <c r="AB43" i="42"/>
  <c r="AB53" i="42"/>
  <c r="AB63" i="42"/>
  <c r="AB73" i="42"/>
  <c r="AB83" i="42"/>
  <c r="AB93" i="42"/>
  <c r="AB103" i="42"/>
  <c r="AB113" i="42"/>
  <c r="AB123" i="42"/>
  <c r="AB133" i="42"/>
  <c r="AB143" i="42"/>
  <c r="AB153" i="42"/>
  <c r="AB58" i="42"/>
  <c r="AB68" i="42"/>
  <c r="AB78" i="42"/>
  <c r="AB88" i="42"/>
  <c r="AB98" i="42"/>
  <c r="AB108" i="42"/>
  <c r="AB118" i="42"/>
  <c r="AB128" i="42"/>
  <c r="AB138" i="42"/>
  <c r="AB148" i="42"/>
  <c r="AB4" i="42"/>
  <c r="AB9" i="42"/>
  <c r="AB14" i="42"/>
  <c r="AB19" i="42"/>
  <c r="AB24" i="42"/>
  <c r="AB29" i="42"/>
  <c r="AB34" i="42"/>
  <c r="AB39" i="42"/>
  <c r="AB44" i="42"/>
  <c r="AB49" i="42"/>
  <c r="AB54" i="42"/>
  <c r="AB59" i="42"/>
  <c r="AB64" i="42"/>
  <c r="AB69" i="42"/>
  <c r="AB74" i="42"/>
  <c r="AB79" i="42"/>
  <c r="AB84" i="42"/>
  <c r="AB89" i="42"/>
  <c r="AB94" i="42"/>
  <c r="AB99" i="42"/>
  <c r="AB104" i="42"/>
  <c r="AB109" i="42"/>
  <c r="AB114" i="42"/>
  <c r="AB119" i="42"/>
  <c r="AB124" i="42"/>
  <c r="AB129" i="42"/>
  <c r="AB134" i="42"/>
  <c r="AB139" i="42"/>
  <c r="AB144" i="42"/>
  <c r="AB149" i="42"/>
  <c r="AB154" i="42"/>
  <c r="AB10" i="42"/>
  <c r="AB20" i="42"/>
  <c r="AB30" i="42"/>
  <c r="AB40" i="42"/>
  <c r="AB50" i="42"/>
  <c r="AB60" i="42"/>
  <c r="AB70" i="42"/>
  <c r="AB80" i="42"/>
  <c r="AB90" i="42"/>
  <c r="AB100" i="42"/>
  <c r="AB110" i="42"/>
  <c r="AB120" i="42"/>
  <c r="AB130" i="42"/>
  <c r="AB140" i="42"/>
  <c r="R143" i="42"/>
  <c r="R10" i="42"/>
  <c r="R17" i="42"/>
  <c r="R20" i="42"/>
  <c r="R27" i="42"/>
  <c r="R3" i="42"/>
  <c r="R29" i="42"/>
  <c r="R57" i="42"/>
  <c r="R65" i="42"/>
  <c r="R67" i="42"/>
  <c r="R69" i="42"/>
  <c r="W58" i="42"/>
  <c r="I3" i="42"/>
  <c r="C24" i="42"/>
  <c r="C41" i="42"/>
  <c r="C51" i="42"/>
  <c r="C54" i="42"/>
  <c r="R72" i="42"/>
  <c r="C75" i="42"/>
  <c r="R94" i="42"/>
  <c r="R112" i="42"/>
  <c r="C123" i="42"/>
  <c r="R125" i="42"/>
  <c r="R139" i="42"/>
  <c r="C150" i="42"/>
  <c r="R153" i="42"/>
  <c r="C14" i="42"/>
  <c r="C31" i="42"/>
  <c r="C2" i="42"/>
  <c r="D2" i="42" s="1"/>
  <c r="C3" i="42"/>
  <c r="R9" i="42"/>
  <c r="C13" i="42"/>
  <c r="R19" i="42"/>
  <c r="C23" i="42"/>
  <c r="C34" i="42"/>
  <c r="C44" i="42"/>
  <c r="R55" i="42"/>
  <c r="C62" i="42"/>
  <c r="C78" i="42"/>
  <c r="R80" i="42"/>
  <c r="C86" i="42"/>
  <c r="R100" i="42"/>
  <c r="R103" i="42"/>
  <c r="C113" i="42"/>
  <c r="R116" i="42"/>
  <c r="C127" i="42"/>
  <c r="R129" i="42"/>
  <c r="C140" i="42"/>
  <c r="H147" i="42"/>
  <c r="C154" i="42"/>
  <c r="R157" i="42"/>
  <c r="R154" i="42"/>
  <c r="R144" i="42"/>
  <c r="R134" i="42"/>
  <c r="R124" i="42"/>
  <c r="R114" i="42"/>
  <c r="R106" i="42"/>
  <c r="R101" i="42"/>
  <c r="R96" i="42"/>
  <c r="R91" i="42"/>
  <c r="R86" i="42"/>
  <c r="R77" i="42"/>
  <c r="R151" i="42"/>
  <c r="R141" i="42"/>
  <c r="R131" i="42"/>
  <c r="R121" i="42"/>
  <c r="R111" i="42"/>
  <c r="R78" i="42"/>
  <c r="R148" i="42"/>
  <c r="R138" i="42"/>
  <c r="R128" i="42"/>
  <c r="R118" i="42"/>
  <c r="R107" i="42"/>
  <c r="R102" i="42"/>
  <c r="R97" i="42"/>
  <c r="R92" i="42"/>
  <c r="R87" i="42"/>
  <c r="R79" i="42"/>
  <c r="R132" i="42"/>
  <c r="R126" i="42"/>
  <c r="R120" i="42"/>
  <c r="R99" i="42"/>
  <c r="R70" i="42"/>
  <c r="R60" i="42"/>
  <c r="R142" i="42"/>
  <c r="R136" i="42"/>
  <c r="R130" i="42"/>
  <c r="R90" i="42"/>
  <c r="R88" i="42"/>
  <c r="R83" i="42"/>
  <c r="R61" i="42"/>
  <c r="R152" i="42"/>
  <c r="R146" i="42"/>
  <c r="R140" i="42"/>
  <c r="R104" i="42"/>
  <c r="R75" i="42"/>
  <c r="R71" i="42"/>
  <c r="R62" i="42"/>
  <c r="R52" i="42"/>
  <c r="R51" i="42"/>
  <c r="R50" i="42"/>
  <c r="R49" i="42"/>
  <c r="R48" i="42"/>
  <c r="R47" i="42"/>
  <c r="R46" i="42"/>
  <c r="R45" i="42"/>
  <c r="R44" i="42"/>
  <c r="R43" i="42"/>
  <c r="R42" i="42"/>
  <c r="R41" i="42"/>
  <c r="R40" i="42"/>
  <c r="R39" i="42"/>
  <c r="R38" i="42"/>
  <c r="R37" i="42"/>
  <c r="R36" i="42"/>
  <c r="R35" i="42"/>
  <c r="R34" i="42"/>
  <c r="R33" i="42"/>
  <c r="R32" i="42"/>
  <c r="R31" i="42"/>
  <c r="R156" i="42"/>
  <c r="R150" i="42"/>
  <c r="R115" i="42"/>
  <c r="R95" i="42"/>
  <c r="R93" i="42"/>
  <c r="R81" i="42"/>
  <c r="R4" i="42"/>
  <c r="R5" i="42"/>
  <c r="R6" i="42"/>
  <c r="R7" i="42"/>
  <c r="R8" i="42"/>
  <c r="C12" i="42"/>
  <c r="R18" i="42"/>
  <c r="C22" i="42"/>
  <c r="R28" i="42"/>
  <c r="C30" i="42"/>
  <c r="C37" i="42"/>
  <c r="C47" i="42"/>
  <c r="R63" i="42"/>
  <c r="C69" i="42"/>
  <c r="C92" i="42"/>
  <c r="C95" i="42"/>
  <c r="R109" i="42"/>
  <c r="C117" i="42"/>
  <c r="R119" i="42"/>
  <c r="C130" i="42"/>
  <c r="R133" i="42"/>
  <c r="C144" i="42"/>
  <c r="R147" i="42"/>
  <c r="C40" i="42"/>
  <c r="C50" i="42"/>
  <c r="C59" i="42"/>
  <c r="C64" i="42"/>
  <c r="C76" i="42"/>
  <c r="R110" i="42"/>
  <c r="C121" i="42"/>
  <c r="R123" i="42"/>
  <c r="C134" i="42"/>
  <c r="R137" i="42"/>
  <c r="C148" i="42"/>
  <c r="H154" i="42"/>
  <c r="C11" i="42"/>
  <c r="C21" i="42"/>
  <c r="C10" i="42"/>
  <c r="C20" i="42"/>
  <c r="C33" i="42"/>
  <c r="C53" i="42"/>
  <c r="C84" i="42"/>
  <c r="R89" i="42"/>
  <c r="C102" i="42"/>
  <c r="C111" i="42"/>
  <c r="C124" i="42"/>
  <c r="R127" i="42"/>
  <c r="C138" i="42"/>
  <c r="W157" i="42"/>
  <c r="W156" i="42"/>
  <c r="W155" i="42"/>
  <c r="W154" i="42"/>
  <c r="W153" i="42"/>
  <c r="W152" i="42"/>
  <c r="W151" i="42"/>
  <c r="W150" i="42"/>
  <c r="W149" i="42"/>
  <c r="W148" i="42"/>
  <c r="W147" i="42"/>
  <c r="W146" i="42"/>
  <c r="W145" i="42"/>
  <c r="W144" i="42"/>
  <c r="W143" i="42"/>
  <c r="W142" i="42"/>
  <c r="W141" i="42"/>
  <c r="W140" i="42"/>
  <c r="W139" i="42"/>
  <c r="W138" i="42"/>
  <c r="W137" i="42"/>
  <c r="W136" i="42"/>
  <c r="W135" i="42"/>
  <c r="W134" i="42"/>
  <c r="W133" i="42"/>
  <c r="W132" i="42"/>
  <c r="W131" i="42"/>
  <c r="W130" i="42"/>
  <c r="W129" i="42"/>
  <c r="W128" i="42"/>
  <c r="W127" i="42"/>
  <c r="W126" i="42"/>
  <c r="W125" i="42"/>
  <c r="W124" i="42"/>
  <c r="W123" i="42"/>
  <c r="W122" i="42"/>
  <c r="W121" i="42"/>
  <c r="W120" i="42"/>
  <c r="W119" i="42"/>
  <c r="W118" i="42"/>
  <c r="W117" i="42"/>
  <c r="W116" i="42"/>
  <c r="W115" i="42"/>
  <c r="W114" i="42"/>
  <c r="W113" i="42"/>
  <c r="W112" i="42"/>
  <c r="W111" i="42"/>
  <c r="W110" i="42"/>
  <c r="W109" i="42"/>
  <c r="W108" i="42"/>
  <c r="W107" i="42"/>
  <c r="W106" i="42"/>
  <c r="W105" i="42"/>
  <c r="W104" i="42"/>
  <c r="W103" i="42"/>
  <c r="W102" i="42"/>
  <c r="W101" i="42"/>
  <c r="W100" i="42"/>
  <c r="W99" i="42"/>
  <c r="W98" i="42"/>
  <c r="W97" i="42"/>
  <c r="W96" i="42"/>
  <c r="W95" i="42"/>
  <c r="W94" i="42"/>
  <c r="W93" i="42"/>
  <c r="W92" i="42"/>
  <c r="W91" i="42"/>
  <c r="W90" i="42"/>
  <c r="W89" i="42"/>
  <c r="W88" i="42"/>
  <c r="W87" i="42"/>
  <c r="W86" i="42"/>
  <c r="W85" i="42"/>
  <c r="W84" i="42"/>
  <c r="W83" i="42"/>
  <c r="W82" i="42"/>
  <c r="W81" i="42"/>
  <c r="W80" i="42"/>
  <c r="W79" i="42"/>
  <c r="W78" i="42"/>
  <c r="W77" i="42"/>
  <c r="W76" i="42"/>
  <c r="W75" i="42"/>
  <c r="W74" i="42"/>
  <c r="W73" i="42"/>
  <c r="W71" i="42"/>
  <c r="W62" i="42"/>
  <c r="W52" i="42"/>
  <c r="W51" i="42"/>
  <c r="W50" i="42"/>
  <c r="W49" i="42"/>
  <c r="W48" i="42"/>
  <c r="W47" i="42"/>
  <c r="W46" i="42"/>
  <c r="W45" i="42"/>
  <c r="W44" i="42"/>
  <c r="W43" i="42"/>
  <c r="W42" i="42"/>
  <c r="W41" i="42"/>
  <c r="W40" i="42"/>
  <c r="W39" i="42"/>
  <c r="W38" i="42"/>
  <c r="W37" i="42"/>
  <c r="W36" i="42"/>
  <c r="W35" i="42"/>
  <c r="W34" i="42"/>
  <c r="W33" i="42"/>
  <c r="W32" i="42"/>
  <c r="W31" i="42"/>
  <c r="W30" i="42"/>
  <c r="W29" i="42"/>
  <c r="W28" i="42"/>
  <c r="W63" i="42"/>
  <c r="W53" i="42"/>
  <c r="W72" i="42"/>
  <c r="W64" i="42"/>
  <c r="W54" i="42"/>
  <c r="W65" i="42"/>
  <c r="R15" i="42"/>
  <c r="W16" i="42"/>
  <c r="R54" i="42"/>
  <c r="W57" i="42"/>
  <c r="R59" i="42"/>
  <c r="C61" i="42"/>
  <c r="W67" i="42"/>
  <c r="W69" i="42"/>
  <c r="H76" i="42"/>
  <c r="H79" i="42"/>
  <c r="H93" i="42"/>
  <c r="H96" i="42"/>
  <c r="R98" i="42"/>
  <c r="C115" i="42"/>
  <c r="R117" i="42"/>
  <c r="H121" i="42"/>
  <c r="C128" i="42"/>
  <c r="H135" i="42"/>
  <c r="H148" i="42"/>
  <c r="M155" i="42"/>
  <c r="H138" i="42"/>
  <c r="M145" i="42"/>
  <c r="H152" i="42"/>
  <c r="H102" i="42"/>
  <c r="H111" i="42"/>
  <c r="C118" i="42"/>
  <c r="R2" i="42"/>
  <c r="S2" i="42" s="1"/>
  <c r="M3" i="42"/>
  <c r="N3" i="42" s="1"/>
  <c r="H9" i="42"/>
  <c r="M11" i="42"/>
  <c r="R13" i="42"/>
  <c r="W14" i="42"/>
  <c r="C17" i="42"/>
  <c r="H19" i="42"/>
  <c r="M21" i="42"/>
  <c r="R23" i="42"/>
  <c r="W24" i="42"/>
  <c r="C27" i="42"/>
  <c r="C32" i="42"/>
  <c r="H36" i="42"/>
  <c r="M40" i="42"/>
  <c r="C42" i="42"/>
  <c r="H46" i="42"/>
  <c r="M50" i="42"/>
  <c r="C52" i="42"/>
  <c r="M53" i="42"/>
  <c r="R56" i="42"/>
  <c r="C58" i="42"/>
  <c r="W59" i="42"/>
  <c r="C63" i="42"/>
  <c r="C70" i="42"/>
  <c r="R74" i="42"/>
  <c r="M79" i="42"/>
  <c r="M82" i="42"/>
  <c r="R84" i="42"/>
  <c r="C91" i="42"/>
  <c r="M93" i="42"/>
  <c r="R105" i="42"/>
  <c r="R108" i="42"/>
  <c r="H115" i="42"/>
  <c r="M121" i="42"/>
  <c r="H129" i="42"/>
  <c r="M135" i="42"/>
  <c r="H142" i="42"/>
  <c r="M149" i="42"/>
  <c r="R155" i="42"/>
  <c r="R16" i="42"/>
  <c r="C43" i="42"/>
  <c r="R113" i="42"/>
  <c r="C9" i="42"/>
  <c r="C19" i="42"/>
  <c r="W26" i="42"/>
  <c r="C36" i="42"/>
  <c r="C46" i="42"/>
  <c r="H125" i="42"/>
  <c r="H4" i="42"/>
  <c r="H5" i="42"/>
  <c r="H6" i="42"/>
  <c r="H7" i="42"/>
  <c r="H8" i="42"/>
  <c r="M10" i="42"/>
  <c r="R12" i="42"/>
  <c r="W13" i="42"/>
  <c r="C16" i="42"/>
  <c r="H18" i="42"/>
  <c r="M20" i="42"/>
  <c r="R22" i="42"/>
  <c r="W23" i="42"/>
  <c r="C26" i="42"/>
  <c r="H28" i="42"/>
  <c r="M29" i="42"/>
  <c r="R30" i="42"/>
  <c r="M33" i="42"/>
  <c r="C35" i="42"/>
  <c r="H39" i="42"/>
  <c r="M43" i="42"/>
  <c r="C45" i="42"/>
  <c r="H49" i="42"/>
  <c r="M61" i="42"/>
  <c r="R64" i="42"/>
  <c r="R66" i="42"/>
  <c r="R68" i="42"/>
  <c r="M72" i="42"/>
  <c r="C97" i="42"/>
  <c r="M102" i="42"/>
  <c r="M111" i="42"/>
  <c r="H119" i="42"/>
  <c r="M125" i="42"/>
  <c r="M139" i="42"/>
  <c r="R145" i="42"/>
  <c r="C152" i="42"/>
  <c r="C142" i="42"/>
  <c r="C132" i="42"/>
  <c r="C122" i="42"/>
  <c r="C112" i="42"/>
  <c r="C108" i="42"/>
  <c r="C103" i="42"/>
  <c r="C98" i="42"/>
  <c r="C93" i="42"/>
  <c r="C88" i="42"/>
  <c r="C81" i="42"/>
  <c r="C149" i="42"/>
  <c r="C139" i="42"/>
  <c r="C129" i="42"/>
  <c r="C119" i="42"/>
  <c r="C82" i="42"/>
  <c r="C156" i="42"/>
  <c r="C146" i="42"/>
  <c r="C136" i="42"/>
  <c r="C126" i="42"/>
  <c r="C116" i="42"/>
  <c r="C109" i="42"/>
  <c r="C104" i="42"/>
  <c r="C99" i="42"/>
  <c r="C94" i="42"/>
  <c r="C89" i="42"/>
  <c r="C83" i="42"/>
  <c r="C73" i="42"/>
  <c r="C72" i="42"/>
  <c r="C71" i="42"/>
  <c r="C143" i="42"/>
  <c r="C137" i="42"/>
  <c r="C131" i="42"/>
  <c r="C125" i="42"/>
  <c r="C107" i="42"/>
  <c r="C105" i="42"/>
  <c r="C65" i="42"/>
  <c r="C55" i="42"/>
  <c r="C153" i="42"/>
  <c r="C147" i="42"/>
  <c r="C141" i="42"/>
  <c r="C135" i="42"/>
  <c r="C96" i="42"/>
  <c r="C79" i="42"/>
  <c r="C66" i="42"/>
  <c r="C56" i="42"/>
  <c r="C157" i="42"/>
  <c r="C151" i="42"/>
  <c r="C145" i="42"/>
  <c r="C110" i="42"/>
  <c r="C87" i="42"/>
  <c r="C85" i="42"/>
  <c r="C67" i="42"/>
  <c r="C57" i="42"/>
  <c r="C155" i="42"/>
  <c r="C120" i="42"/>
  <c r="C114" i="42"/>
  <c r="C101" i="42"/>
  <c r="C77" i="42"/>
  <c r="C74" i="42"/>
  <c r="C68" i="42"/>
  <c r="R26" i="42"/>
  <c r="C29" i="42"/>
  <c r="R73" i="42"/>
  <c r="R25" i="42"/>
  <c r="H156" i="42"/>
  <c r="H146" i="42"/>
  <c r="H136" i="42"/>
  <c r="H126" i="42"/>
  <c r="H116" i="42"/>
  <c r="H109" i="42"/>
  <c r="H104" i="42"/>
  <c r="H99" i="42"/>
  <c r="H94" i="42"/>
  <c r="H89" i="42"/>
  <c r="H83" i="42"/>
  <c r="H73" i="42"/>
  <c r="H72" i="42"/>
  <c r="H71" i="42"/>
  <c r="H70" i="42"/>
  <c r="H69" i="42"/>
  <c r="H68" i="42"/>
  <c r="H67" i="42"/>
  <c r="H66" i="42"/>
  <c r="H65" i="42"/>
  <c r="H64" i="42"/>
  <c r="H63" i="42"/>
  <c r="H62" i="42"/>
  <c r="H61" i="42"/>
  <c r="H60" i="42"/>
  <c r="H59" i="42"/>
  <c r="H58" i="42"/>
  <c r="H57" i="42"/>
  <c r="H56" i="42"/>
  <c r="H55" i="42"/>
  <c r="H54" i="42"/>
  <c r="H53" i="42"/>
  <c r="H153" i="42"/>
  <c r="H143" i="42"/>
  <c r="H133" i="42"/>
  <c r="H123" i="42"/>
  <c r="H113" i="42"/>
  <c r="H84" i="42"/>
  <c r="H150" i="42"/>
  <c r="H140" i="42"/>
  <c r="H130" i="42"/>
  <c r="H120" i="42"/>
  <c r="H110" i="42"/>
  <c r="H105" i="42"/>
  <c r="H100" i="42"/>
  <c r="H95" i="42"/>
  <c r="H90" i="42"/>
  <c r="H85" i="42"/>
  <c r="H75" i="42"/>
  <c r="H151" i="42"/>
  <c r="H145" i="42"/>
  <c r="H139" i="42"/>
  <c r="H87" i="42"/>
  <c r="H157" i="42"/>
  <c r="H155" i="42"/>
  <c r="H149" i="42"/>
  <c r="H114" i="42"/>
  <c r="H103" i="42"/>
  <c r="H101" i="42"/>
  <c r="H82" i="42"/>
  <c r="H77" i="42"/>
  <c r="H124" i="42"/>
  <c r="H118" i="42"/>
  <c r="H112" i="42"/>
  <c r="H92" i="42"/>
  <c r="H74" i="42"/>
  <c r="H134" i="42"/>
  <c r="H128" i="42"/>
  <c r="H122" i="42"/>
  <c r="H108" i="42"/>
  <c r="H106" i="42"/>
  <c r="H80" i="42"/>
  <c r="C4" i="42"/>
  <c r="C5" i="42"/>
  <c r="C6" i="42"/>
  <c r="C7" i="42"/>
  <c r="C8" i="42"/>
  <c r="R14" i="42"/>
  <c r="W15" i="42"/>
  <c r="C18" i="42"/>
  <c r="H20" i="42"/>
  <c r="R24" i="42"/>
  <c r="W25" i="42"/>
  <c r="C28" i="42"/>
  <c r="H29" i="42"/>
  <c r="H33" i="42"/>
  <c r="C39" i="42"/>
  <c r="H43" i="42"/>
  <c r="C49" i="42"/>
  <c r="R76" i="42"/>
  <c r="C90" i="42"/>
  <c r="W2" i="42"/>
  <c r="X2" i="42" s="1"/>
  <c r="X3" i="42" s="1"/>
  <c r="X4" i="42" s="1"/>
  <c r="X5" i="42" s="1"/>
  <c r="M150" i="42"/>
  <c r="M140" i="42"/>
  <c r="M130" i="42"/>
  <c r="M120" i="42"/>
  <c r="M110" i="42"/>
  <c r="M105" i="42"/>
  <c r="M100" i="42"/>
  <c r="M95" i="42"/>
  <c r="M90" i="42"/>
  <c r="M85" i="42"/>
  <c r="M75" i="42"/>
  <c r="M147" i="42"/>
  <c r="M137" i="42"/>
  <c r="M127" i="42"/>
  <c r="M117" i="42"/>
  <c r="M76" i="42"/>
  <c r="M157" i="42"/>
  <c r="M154" i="42"/>
  <c r="M144" i="42"/>
  <c r="M134" i="42"/>
  <c r="M124" i="42"/>
  <c r="M114" i="42"/>
  <c r="M106" i="42"/>
  <c r="M101" i="42"/>
  <c r="M96" i="42"/>
  <c r="M91" i="42"/>
  <c r="M86" i="42"/>
  <c r="M77" i="42"/>
  <c r="M153" i="42"/>
  <c r="M118" i="42"/>
  <c r="M112" i="42"/>
  <c r="M94" i="42"/>
  <c r="M92" i="42"/>
  <c r="M68" i="42"/>
  <c r="M58" i="42"/>
  <c r="M128" i="42"/>
  <c r="M122" i="42"/>
  <c r="M116" i="42"/>
  <c r="M108" i="42"/>
  <c r="M80" i="42"/>
  <c r="M74" i="42"/>
  <c r="M69" i="42"/>
  <c r="M59" i="42"/>
  <c r="M138" i="42"/>
  <c r="M132" i="42"/>
  <c r="M126" i="42"/>
  <c r="M99" i="42"/>
  <c r="M97" i="42"/>
  <c r="M70" i="42"/>
  <c r="M60" i="42"/>
  <c r="M148" i="42"/>
  <c r="M142" i="42"/>
  <c r="M136" i="42"/>
  <c r="M88" i="42"/>
  <c r="M83" i="42"/>
  <c r="M78" i="42"/>
  <c r="M9" i="42"/>
  <c r="R11" i="42"/>
  <c r="W12" i="42"/>
  <c r="C15" i="42"/>
  <c r="H17" i="42"/>
  <c r="M19" i="42"/>
  <c r="R21" i="42"/>
  <c r="W22" i="42"/>
  <c r="C25" i="42"/>
  <c r="H27" i="42"/>
  <c r="H32" i="42"/>
  <c r="M36" i="42"/>
  <c r="C38" i="42"/>
  <c r="H42" i="42"/>
  <c r="M46" i="42"/>
  <c r="C48" i="42"/>
  <c r="H52" i="42"/>
  <c r="R53" i="42"/>
  <c r="M55" i="42"/>
  <c r="W56" i="42"/>
  <c r="R58" i="42"/>
  <c r="C60" i="42"/>
  <c r="W61" i="42"/>
  <c r="C80" i="42"/>
  <c r="R82" i="42"/>
  <c r="R85" i="42"/>
  <c r="H88" i="42"/>
  <c r="H91" i="42"/>
  <c r="M103" i="42"/>
  <c r="C106" i="42"/>
  <c r="M115" i="42"/>
  <c r="R122" i="42"/>
  <c r="M129" i="42"/>
  <c r="C133" i="42"/>
  <c r="R135" i="42"/>
  <c r="M143" i="42"/>
  <c r="R149" i="42"/>
  <c r="M156" i="42"/>
  <c r="W28" i="40"/>
  <c r="W33" i="40"/>
  <c r="W43" i="40"/>
  <c r="W4" i="40"/>
  <c r="W9" i="40"/>
  <c r="W14" i="40"/>
  <c r="W19" i="40"/>
  <c r="W24" i="40"/>
  <c r="W29" i="40"/>
  <c r="W34" i="40"/>
  <c r="W39" i="40"/>
  <c r="W44" i="40"/>
  <c r="W49" i="40"/>
  <c r="W54" i="40"/>
  <c r="W59" i="40"/>
  <c r="W64" i="40"/>
  <c r="W69" i="40"/>
  <c r="W74" i="40"/>
  <c r="W79" i="40"/>
  <c r="W84" i="40"/>
  <c r="W89" i="40"/>
  <c r="W94" i="40"/>
  <c r="W99" i="40"/>
  <c r="W104" i="40"/>
  <c r="W109" i="40"/>
  <c r="W114" i="40"/>
  <c r="W119" i="40"/>
  <c r="W124" i="40"/>
  <c r="W129" i="40"/>
  <c r="W134" i="40"/>
  <c r="W139" i="40"/>
  <c r="W144" i="40"/>
  <c r="W149" i="40"/>
  <c r="W154" i="40"/>
  <c r="W48" i="40"/>
  <c r="W58" i="40"/>
  <c r="W73" i="40"/>
  <c r="W88" i="40"/>
  <c r="W103" i="40"/>
  <c r="W118" i="40"/>
  <c r="W133" i="40"/>
  <c r="W148" i="40"/>
  <c r="W10" i="40"/>
  <c r="W30" i="40"/>
  <c r="W45" i="40"/>
  <c r="W60" i="40"/>
  <c r="W85" i="40"/>
  <c r="W145" i="40"/>
  <c r="W16" i="40"/>
  <c r="W31" i="40"/>
  <c r="W46" i="40"/>
  <c r="W61" i="40"/>
  <c r="W76" i="40"/>
  <c r="W96" i="40"/>
  <c r="W111" i="40"/>
  <c r="W126" i="40"/>
  <c r="W141" i="40"/>
  <c r="W146" i="40"/>
  <c r="W2" i="40"/>
  <c r="X2" i="40" s="1"/>
  <c r="X3" i="40" s="1"/>
  <c r="W38" i="40"/>
  <c r="W53" i="40"/>
  <c r="W68" i="40"/>
  <c r="W83" i="40"/>
  <c r="W98" i="40"/>
  <c r="W113" i="40"/>
  <c r="W128" i="40"/>
  <c r="W143" i="40"/>
  <c r="W5" i="40"/>
  <c r="W15" i="40"/>
  <c r="W25" i="40"/>
  <c r="W35" i="40"/>
  <c r="W50" i="40"/>
  <c r="W65" i="40"/>
  <c r="W75" i="40"/>
  <c r="W90" i="40"/>
  <c r="W100" i="40"/>
  <c r="W110" i="40"/>
  <c r="W120" i="40"/>
  <c r="W130" i="40"/>
  <c r="W140" i="40"/>
  <c r="W150" i="40"/>
  <c r="W6" i="40"/>
  <c r="W21" i="40"/>
  <c r="W36" i="40"/>
  <c r="W51" i="40"/>
  <c r="W71" i="40"/>
  <c r="W81" i="40"/>
  <c r="W91" i="40"/>
  <c r="W106" i="40"/>
  <c r="W121" i="40"/>
  <c r="W136" i="40"/>
  <c r="W156" i="40"/>
  <c r="W7" i="40"/>
  <c r="W12" i="40"/>
  <c r="W17" i="40"/>
  <c r="W22" i="40"/>
  <c r="W27" i="40"/>
  <c r="W32" i="40"/>
  <c r="W37" i="40"/>
  <c r="W42" i="40"/>
  <c r="W47" i="40"/>
  <c r="W52" i="40"/>
  <c r="W57" i="40"/>
  <c r="W62" i="40"/>
  <c r="W67" i="40"/>
  <c r="W72" i="40"/>
  <c r="W77" i="40"/>
  <c r="W82" i="40"/>
  <c r="W87" i="40"/>
  <c r="W92" i="40"/>
  <c r="W97" i="40"/>
  <c r="W102" i="40"/>
  <c r="W107" i="40"/>
  <c r="W112" i="40"/>
  <c r="W117" i="40"/>
  <c r="W122" i="40"/>
  <c r="W127" i="40"/>
  <c r="W132" i="40"/>
  <c r="W137" i="40"/>
  <c r="W142" i="40"/>
  <c r="W147" i="40"/>
  <c r="W152" i="40"/>
  <c r="W157" i="40"/>
  <c r="W63" i="40"/>
  <c r="W78" i="40"/>
  <c r="W93" i="40"/>
  <c r="W108" i="40"/>
  <c r="W123" i="40"/>
  <c r="W138" i="40"/>
  <c r="W153" i="40"/>
  <c r="W20" i="40"/>
  <c r="W40" i="40"/>
  <c r="W55" i="40"/>
  <c r="W70" i="40"/>
  <c r="W80" i="40"/>
  <c r="W95" i="40"/>
  <c r="W105" i="40"/>
  <c r="W115" i="40"/>
  <c r="W125" i="40"/>
  <c r="W135" i="40"/>
  <c r="W155" i="40"/>
  <c r="W11" i="40"/>
  <c r="W26" i="40"/>
  <c r="W41" i="40"/>
  <c r="W56" i="40"/>
  <c r="W66" i="40"/>
  <c r="W86" i="40"/>
  <c r="W101" i="40"/>
  <c r="W116" i="40"/>
  <c r="W131" i="40"/>
  <c r="W151" i="40"/>
  <c r="M130" i="40"/>
  <c r="C58" i="40"/>
  <c r="M90" i="40"/>
  <c r="C2" i="40"/>
  <c r="D2" i="40" s="1"/>
  <c r="M100" i="40"/>
  <c r="R9" i="40"/>
  <c r="R3" i="40"/>
  <c r="R76" i="40"/>
  <c r="R31" i="40"/>
  <c r="R11" i="40"/>
  <c r="R155" i="40"/>
  <c r="R130" i="40"/>
  <c r="R115" i="40"/>
  <c r="R100" i="40"/>
  <c r="R85" i="40"/>
  <c r="R75" i="40"/>
  <c r="R55" i="40"/>
  <c r="R35" i="40"/>
  <c r="R20" i="40"/>
  <c r="R10" i="40"/>
  <c r="R149" i="40"/>
  <c r="R124" i="40"/>
  <c r="R104" i="40"/>
  <c r="R89" i="40"/>
  <c r="R74" i="40"/>
  <c r="R59" i="40"/>
  <c r="R44" i="40"/>
  <c r="R29" i="40"/>
  <c r="R14" i="40"/>
  <c r="R157" i="40"/>
  <c r="R152" i="40"/>
  <c r="R147" i="40"/>
  <c r="R142" i="40"/>
  <c r="R137" i="40"/>
  <c r="R132" i="40"/>
  <c r="R127" i="40"/>
  <c r="R122" i="40"/>
  <c r="R117" i="40"/>
  <c r="R112" i="40"/>
  <c r="R107" i="40"/>
  <c r="R102" i="40"/>
  <c r="R97" i="40"/>
  <c r="R92" i="40"/>
  <c r="R87" i="40"/>
  <c r="R82" i="40"/>
  <c r="R77" i="40"/>
  <c r="R72" i="40"/>
  <c r="R67" i="40"/>
  <c r="R62" i="40"/>
  <c r="R57" i="40"/>
  <c r="R52" i="40"/>
  <c r="R47" i="40"/>
  <c r="R42" i="40"/>
  <c r="R37" i="40"/>
  <c r="R32" i="40"/>
  <c r="R27" i="40"/>
  <c r="R22" i="40"/>
  <c r="R17" i="40"/>
  <c r="R12" i="40"/>
  <c r="R7" i="40"/>
  <c r="R151" i="40"/>
  <c r="R146" i="40"/>
  <c r="R141" i="40"/>
  <c r="R136" i="40"/>
  <c r="R131" i="40"/>
  <c r="R126" i="40"/>
  <c r="R116" i="40"/>
  <c r="R111" i="40"/>
  <c r="R106" i="40"/>
  <c r="R101" i="40"/>
  <c r="R96" i="40"/>
  <c r="R91" i="40"/>
  <c r="R86" i="40"/>
  <c r="R81" i="40"/>
  <c r="R71" i="40"/>
  <c r="R66" i="40"/>
  <c r="R61" i="40"/>
  <c r="R56" i="40"/>
  <c r="R46" i="40"/>
  <c r="R36" i="40"/>
  <c r="R26" i="40"/>
  <c r="R16" i="40"/>
  <c r="R145" i="40"/>
  <c r="R140" i="40"/>
  <c r="R135" i="40"/>
  <c r="R120" i="40"/>
  <c r="R105" i="40"/>
  <c r="R95" i="40"/>
  <c r="R80" i="40"/>
  <c r="R65" i="40"/>
  <c r="R60" i="40"/>
  <c r="R40" i="40"/>
  <c r="R25" i="40"/>
  <c r="R5" i="40"/>
  <c r="R144" i="40"/>
  <c r="R129" i="40"/>
  <c r="R114" i="40"/>
  <c r="R99" i="40"/>
  <c r="R84" i="40"/>
  <c r="R64" i="40"/>
  <c r="R49" i="40"/>
  <c r="R34" i="40"/>
  <c r="R2" i="40"/>
  <c r="S2" i="40" s="1"/>
  <c r="R121" i="40"/>
  <c r="R51" i="40"/>
  <c r="R41" i="40"/>
  <c r="R21" i="40"/>
  <c r="R6" i="40"/>
  <c r="R150" i="40"/>
  <c r="R125" i="40"/>
  <c r="R110" i="40"/>
  <c r="R90" i="40"/>
  <c r="R70" i="40"/>
  <c r="R45" i="40"/>
  <c r="R30" i="40"/>
  <c r="R15" i="40"/>
  <c r="R154" i="40"/>
  <c r="R139" i="40"/>
  <c r="R134" i="40"/>
  <c r="R119" i="40"/>
  <c r="R109" i="40"/>
  <c r="R94" i="40"/>
  <c r="R79" i="40"/>
  <c r="R69" i="40"/>
  <c r="R54" i="40"/>
  <c r="R39" i="40"/>
  <c r="R24" i="40"/>
  <c r="R156" i="40"/>
  <c r="R50" i="40"/>
  <c r="R23" i="40"/>
  <c r="R48" i="40"/>
  <c r="R73" i="40"/>
  <c r="R98" i="40"/>
  <c r="R148" i="40"/>
  <c r="R4" i="40"/>
  <c r="R33" i="40"/>
  <c r="R58" i="40"/>
  <c r="R83" i="40"/>
  <c r="R133" i="40"/>
  <c r="R13" i="40"/>
  <c r="R38" i="40"/>
  <c r="R63" i="40"/>
  <c r="R88" i="40"/>
  <c r="R113" i="40"/>
  <c r="R138" i="40"/>
  <c r="R18" i="40"/>
  <c r="R43" i="40"/>
  <c r="R68" i="40"/>
  <c r="R93" i="40"/>
  <c r="R118" i="40"/>
  <c r="R143" i="40"/>
  <c r="R19" i="40"/>
  <c r="R123" i="40"/>
  <c r="R8" i="40"/>
  <c r="R28" i="40"/>
  <c r="R53" i="40"/>
  <c r="R78" i="40"/>
  <c r="R103" i="40"/>
  <c r="R128" i="40"/>
  <c r="R153" i="40"/>
  <c r="AW36" i="17"/>
  <c r="AY38" i="17" s="1"/>
  <c r="BC5" i="17"/>
  <c r="BG36" i="17"/>
  <c r="BB29" i="17"/>
  <c r="BB62" i="17"/>
  <c r="AW4" i="17"/>
  <c r="AR31" i="17"/>
  <c r="AR30" i="17"/>
  <c r="AS5" i="17"/>
  <c r="AT2" i="17"/>
  <c r="AU2" i="17" s="1"/>
  <c r="AR62" i="17"/>
  <c r="L6" i="41"/>
  <c r="O2" i="41"/>
  <c r="P14" i="41"/>
  <c r="L3" i="41"/>
  <c r="M2" i="41" s="1"/>
  <c r="O7" i="37"/>
  <c r="AK79" i="17"/>
  <c r="AM79" i="17" s="1"/>
  <c r="M101" i="40"/>
  <c r="M12" i="40"/>
  <c r="M22" i="40"/>
  <c r="M32" i="40"/>
  <c r="M42" i="40"/>
  <c r="M52" i="40"/>
  <c r="M62" i="40"/>
  <c r="M72" i="40"/>
  <c r="M82" i="40"/>
  <c r="M92" i="40"/>
  <c r="M102" i="40"/>
  <c r="M112" i="40"/>
  <c r="M122" i="40"/>
  <c r="M132" i="40"/>
  <c r="M142" i="40"/>
  <c r="M152" i="40"/>
  <c r="M107" i="40"/>
  <c r="M21" i="40"/>
  <c r="M71" i="40"/>
  <c r="M91" i="40"/>
  <c r="M121" i="40"/>
  <c r="M151" i="40"/>
  <c r="M2" i="40"/>
  <c r="N2" i="40" s="1"/>
  <c r="M3" i="40"/>
  <c r="M23" i="40"/>
  <c r="M43" i="40"/>
  <c r="M63" i="40"/>
  <c r="M83" i="40"/>
  <c r="M103" i="40"/>
  <c r="M123" i="40"/>
  <c r="M143" i="40"/>
  <c r="M4" i="40"/>
  <c r="M24" i="40"/>
  <c r="M44" i="40"/>
  <c r="M64" i="40"/>
  <c r="M84" i="40"/>
  <c r="M104" i="40"/>
  <c r="M124" i="40"/>
  <c r="M134" i="40"/>
  <c r="M154" i="40"/>
  <c r="C90" i="40"/>
  <c r="M15" i="40"/>
  <c r="M25" i="40"/>
  <c r="M45" i="40"/>
  <c r="M55" i="40"/>
  <c r="M65" i="40"/>
  <c r="M75" i="40"/>
  <c r="M95" i="40"/>
  <c r="M105" i="40"/>
  <c r="M115" i="40"/>
  <c r="M125" i="40"/>
  <c r="M135" i="40"/>
  <c r="M145" i="40"/>
  <c r="M155" i="40"/>
  <c r="C89" i="40"/>
  <c r="M6" i="40"/>
  <c r="M26" i="40"/>
  <c r="M56" i="40"/>
  <c r="M76" i="40"/>
  <c r="M96" i="40"/>
  <c r="M116" i="40"/>
  <c r="M136" i="40"/>
  <c r="M156" i="40"/>
  <c r="C88" i="40"/>
  <c r="M17" i="40"/>
  <c r="M37" i="40"/>
  <c r="M57" i="40"/>
  <c r="M87" i="40"/>
  <c r="M147" i="40"/>
  <c r="C147" i="40"/>
  <c r="C77" i="40"/>
  <c r="M8" i="40"/>
  <c r="M18" i="40"/>
  <c r="M28" i="40"/>
  <c r="M38" i="40"/>
  <c r="M48" i="40"/>
  <c r="M58" i="40"/>
  <c r="M68" i="40"/>
  <c r="M78" i="40"/>
  <c r="M88" i="40"/>
  <c r="M98" i="40"/>
  <c r="M108" i="40"/>
  <c r="M118" i="40"/>
  <c r="M128" i="40"/>
  <c r="M138" i="40"/>
  <c r="M148" i="40"/>
  <c r="M11" i="40"/>
  <c r="M31" i="40"/>
  <c r="M41" i="40"/>
  <c r="M51" i="40"/>
  <c r="M61" i="40"/>
  <c r="M81" i="40"/>
  <c r="M111" i="40"/>
  <c r="M131" i="40"/>
  <c r="M141" i="40"/>
  <c r="M13" i="40"/>
  <c r="M33" i="40"/>
  <c r="M53" i="40"/>
  <c r="M73" i="40"/>
  <c r="M93" i="40"/>
  <c r="M113" i="40"/>
  <c r="M133" i="40"/>
  <c r="M153" i="40"/>
  <c r="M14" i="40"/>
  <c r="M34" i="40"/>
  <c r="M54" i="40"/>
  <c r="M74" i="40"/>
  <c r="M94" i="40"/>
  <c r="M114" i="40"/>
  <c r="M144" i="40"/>
  <c r="M5" i="40"/>
  <c r="M35" i="40"/>
  <c r="M85" i="40"/>
  <c r="M16" i="40"/>
  <c r="M36" i="40"/>
  <c r="M46" i="40"/>
  <c r="M66" i="40"/>
  <c r="M86" i="40"/>
  <c r="M106" i="40"/>
  <c r="M126" i="40"/>
  <c r="M146" i="40"/>
  <c r="C148" i="40"/>
  <c r="M7" i="40"/>
  <c r="M27" i="40"/>
  <c r="M47" i="40"/>
  <c r="M67" i="40"/>
  <c r="M77" i="40"/>
  <c r="M97" i="40"/>
  <c r="M117" i="40"/>
  <c r="M127" i="40"/>
  <c r="M137" i="40"/>
  <c r="M157" i="40"/>
  <c r="C132" i="40"/>
  <c r="C76" i="40"/>
  <c r="M9" i="40"/>
  <c r="M19" i="40"/>
  <c r="M29" i="40"/>
  <c r="M39" i="40"/>
  <c r="M49" i="40"/>
  <c r="M59" i="40"/>
  <c r="M69" i="40"/>
  <c r="M79" i="40"/>
  <c r="M89" i="40"/>
  <c r="M99" i="40"/>
  <c r="M109" i="40"/>
  <c r="M119" i="40"/>
  <c r="M129" i="40"/>
  <c r="M139" i="40"/>
  <c r="C150" i="40"/>
  <c r="C137" i="40"/>
  <c r="C121" i="40"/>
  <c r="C108" i="40"/>
  <c r="C92" i="40"/>
  <c r="C79" i="40"/>
  <c r="C66" i="40"/>
  <c r="C149" i="40"/>
  <c r="C136" i="40"/>
  <c r="C120" i="40"/>
  <c r="C107" i="40"/>
  <c r="C91" i="40"/>
  <c r="C78" i="40"/>
  <c r="C64" i="40"/>
  <c r="C146" i="40"/>
  <c r="C117" i="40"/>
  <c r="C72" i="40"/>
  <c r="C100" i="40"/>
  <c r="C57" i="40"/>
  <c r="C116" i="40"/>
  <c r="C87" i="40"/>
  <c r="C157" i="40"/>
  <c r="C128" i="40"/>
  <c r="C86" i="40"/>
  <c r="C152" i="40"/>
  <c r="C56" i="40"/>
  <c r="C130" i="40"/>
  <c r="C101" i="40"/>
  <c r="C60" i="40"/>
  <c r="C142" i="40"/>
  <c r="C129" i="40"/>
  <c r="C71" i="40"/>
  <c r="C141" i="40"/>
  <c r="C112" i="40"/>
  <c r="C99" i="40"/>
  <c r="C70" i="40"/>
  <c r="C156" i="40"/>
  <c r="C140" i="40"/>
  <c r="C127" i="40"/>
  <c r="C111" i="40"/>
  <c r="C98" i="40"/>
  <c r="C82" i="40"/>
  <c r="C69" i="40"/>
  <c r="C139" i="40"/>
  <c r="C126" i="40"/>
  <c r="C110" i="40"/>
  <c r="C97" i="40"/>
  <c r="C81" i="40"/>
  <c r="C68" i="40"/>
  <c r="C151" i="40"/>
  <c r="C138" i="40"/>
  <c r="C122" i="40"/>
  <c r="C109" i="40"/>
  <c r="C96" i="40"/>
  <c r="C80" i="40"/>
  <c r="C67" i="40"/>
  <c r="C55" i="40"/>
  <c r="C155" i="40"/>
  <c r="C145" i="40"/>
  <c r="C135" i="40"/>
  <c r="C125" i="40"/>
  <c r="C115" i="40"/>
  <c r="C105" i="40"/>
  <c r="C95" i="40"/>
  <c r="C85" i="40"/>
  <c r="C75" i="40"/>
  <c r="C65" i="40"/>
  <c r="C154" i="40"/>
  <c r="C144" i="40"/>
  <c r="C134" i="40"/>
  <c r="C124" i="40"/>
  <c r="C114" i="40"/>
  <c r="C104" i="40"/>
  <c r="C94" i="40"/>
  <c r="C84" i="40"/>
  <c r="C74" i="40"/>
  <c r="C153" i="40"/>
  <c r="C143" i="40"/>
  <c r="C133" i="40"/>
  <c r="C123" i="40"/>
  <c r="C113" i="40"/>
  <c r="C103" i="40"/>
  <c r="C93" i="40"/>
  <c r="C83" i="40"/>
  <c r="C73" i="40"/>
  <c r="C63" i="40"/>
  <c r="C54" i="40"/>
  <c r="C10" i="40"/>
  <c r="H128" i="40"/>
  <c r="H73" i="40"/>
  <c r="H92" i="40"/>
  <c r="H123" i="40"/>
  <c r="H91" i="40"/>
  <c r="H78" i="40"/>
  <c r="H42" i="40"/>
  <c r="H62" i="40"/>
  <c r="C15" i="40"/>
  <c r="H147" i="40"/>
  <c r="H142" i="40"/>
  <c r="C44" i="40"/>
  <c r="H130" i="40"/>
  <c r="C20" i="40"/>
  <c r="C35" i="40"/>
  <c r="C40" i="40"/>
  <c r="C49" i="40"/>
  <c r="C5" i="40"/>
  <c r="C25" i="40"/>
  <c r="C29" i="40"/>
  <c r="C45" i="40"/>
  <c r="H141" i="40"/>
  <c r="H80" i="40"/>
  <c r="C6" i="40"/>
  <c r="H112" i="40"/>
  <c r="H110" i="40"/>
  <c r="C50" i="40"/>
  <c r="C31" i="40"/>
  <c r="H109" i="40"/>
  <c r="C16" i="40"/>
  <c r="C46" i="40"/>
  <c r="H60" i="40"/>
  <c r="C18" i="40"/>
  <c r="H59" i="40"/>
  <c r="C23" i="40"/>
  <c r="C8" i="40"/>
  <c r="C13" i="40"/>
  <c r="C39" i="40"/>
  <c r="H157" i="40"/>
  <c r="H98" i="40"/>
  <c r="H143" i="40"/>
  <c r="H129" i="40"/>
  <c r="H111" i="40"/>
  <c r="H93" i="40"/>
  <c r="H79" i="40"/>
  <c r="H61" i="40"/>
  <c r="H122" i="40"/>
  <c r="H140" i="40"/>
  <c r="H70" i="40"/>
  <c r="H21" i="40"/>
  <c r="H55" i="40"/>
  <c r="H64" i="40"/>
  <c r="H74" i="40"/>
  <c r="H84" i="40"/>
  <c r="H94" i="40"/>
  <c r="H104" i="40"/>
  <c r="H114" i="40"/>
  <c r="H124" i="40"/>
  <c r="H134" i="40"/>
  <c r="H144" i="40"/>
  <c r="H154" i="40"/>
  <c r="H48" i="40"/>
  <c r="H43" i="40"/>
  <c r="H156" i="40"/>
  <c r="H77" i="40"/>
  <c r="H97" i="40"/>
  <c r="H117" i="40"/>
  <c r="H65" i="40"/>
  <c r="H75" i="40"/>
  <c r="H85" i="40"/>
  <c r="H95" i="40"/>
  <c r="H105" i="40"/>
  <c r="H115" i="40"/>
  <c r="H125" i="40"/>
  <c r="H135" i="40"/>
  <c r="H145" i="40"/>
  <c r="H155" i="40"/>
  <c r="H57" i="40"/>
  <c r="H87" i="40"/>
  <c r="H127" i="40"/>
  <c r="H56" i="40"/>
  <c r="H66" i="40"/>
  <c r="H76" i="40"/>
  <c r="H86" i="40"/>
  <c r="H96" i="40"/>
  <c r="H106" i="40"/>
  <c r="H116" i="40"/>
  <c r="H126" i="40"/>
  <c r="H136" i="40"/>
  <c r="H146" i="40"/>
  <c r="H23" i="40"/>
  <c r="H67" i="40"/>
  <c r="H107" i="40"/>
  <c r="H137" i="40"/>
  <c r="H90" i="40"/>
  <c r="H58" i="40"/>
  <c r="H152" i="40"/>
  <c r="H121" i="40"/>
  <c r="H89" i="40"/>
  <c r="H120" i="40"/>
  <c r="H88" i="40"/>
  <c r="H54" i="40"/>
  <c r="H51" i="40"/>
  <c r="H133" i="40"/>
  <c r="H101" i="40"/>
  <c r="H83" i="40"/>
  <c r="H69" i="40"/>
  <c r="C3" i="40"/>
  <c r="C24" i="40"/>
  <c r="C30" i="40"/>
  <c r="H41" i="40"/>
  <c r="H47" i="40"/>
  <c r="H149" i="40"/>
  <c r="H132" i="40"/>
  <c r="H118" i="40"/>
  <c r="H100" i="40"/>
  <c r="H82" i="40"/>
  <c r="H68" i="40"/>
  <c r="H36" i="40"/>
  <c r="H108" i="40"/>
  <c r="H72" i="40"/>
  <c r="H139" i="40"/>
  <c r="H103" i="40"/>
  <c r="H71" i="40"/>
  <c r="H13" i="40"/>
  <c r="H151" i="40"/>
  <c r="H138" i="40"/>
  <c r="H102" i="40"/>
  <c r="H150" i="40"/>
  <c r="H119" i="40"/>
  <c r="C52" i="40"/>
  <c r="C51" i="40"/>
  <c r="C26" i="40"/>
  <c r="C41" i="40"/>
  <c r="C36" i="40"/>
  <c r="C28" i="40"/>
  <c r="C14" i="40"/>
  <c r="C19" i="40"/>
  <c r="C9" i="40"/>
  <c r="C4" i="40"/>
  <c r="C11" i="40"/>
  <c r="C21" i="40"/>
  <c r="H148" i="40"/>
  <c r="H131" i="40"/>
  <c r="H113" i="40"/>
  <c r="H99" i="40"/>
  <c r="H81" i="40"/>
  <c r="H63" i="40"/>
  <c r="H12" i="40"/>
  <c r="H49" i="40"/>
  <c r="H44" i="40"/>
  <c r="H39" i="40"/>
  <c r="H34" i="40"/>
  <c r="H29" i="40"/>
  <c r="H24" i="40"/>
  <c r="H19" i="40"/>
  <c r="H14" i="40"/>
  <c r="H9" i="40"/>
  <c r="H4" i="40"/>
  <c r="H3" i="40"/>
  <c r="H2" i="40"/>
  <c r="I2" i="40" s="1"/>
  <c r="H52" i="40"/>
  <c r="H50" i="40"/>
  <c r="H45" i="40"/>
  <c r="H40" i="40"/>
  <c r="H35" i="40"/>
  <c r="H30" i="40"/>
  <c r="H25" i="40"/>
  <c r="H20" i="40"/>
  <c r="H15" i="40"/>
  <c r="H10" i="40"/>
  <c r="H5" i="40"/>
  <c r="H53" i="40"/>
  <c r="H11" i="40"/>
  <c r="H27" i="40"/>
  <c r="H28" i="40"/>
  <c r="H46" i="40"/>
  <c r="H26" i="40"/>
  <c r="H7" i="40"/>
  <c r="H32" i="40"/>
  <c r="H33" i="40"/>
  <c r="H16" i="40"/>
  <c r="H6" i="40"/>
  <c r="H18" i="40"/>
  <c r="H8" i="40"/>
  <c r="H31" i="40"/>
  <c r="H37" i="40"/>
  <c r="H38" i="40"/>
  <c r="H17" i="40"/>
  <c r="H22" i="40"/>
  <c r="C33" i="40"/>
  <c r="C38" i="40"/>
  <c r="C43" i="40"/>
  <c r="C48" i="40"/>
  <c r="C53" i="40"/>
  <c r="C7" i="40"/>
  <c r="C12" i="40"/>
  <c r="C17" i="40"/>
  <c r="C22" i="40"/>
  <c r="C27" i="40"/>
  <c r="C32" i="40"/>
  <c r="C37" i="40"/>
  <c r="C42" i="40"/>
  <c r="C47" i="40"/>
  <c r="C17" i="39"/>
  <c r="K41" i="39"/>
  <c r="G11" i="39"/>
  <c r="K50" i="39"/>
  <c r="K30" i="39"/>
  <c r="K31" i="39"/>
  <c r="K40" i="39"/>
  <c r="T21" i="39"/>
  <c r="C2" i="39"/>
  <c r="T45" i="39"/>
  <c r="O49" i="39"/>
  <c r="T51" i="39"/>
  <c r="O20" i="39"/>
  <c r="T22" i="39"/>
  <c r="O51" i="39"/>
  <c r="O29" i="39"/>
  <c r="T26" i="39"/>
  <c r="O30" i="39"/>
  <c r="T27" i="39"/>
  <c r="T28" i="39"/>
  <c r="O43" i="39"/>
  <c r="T39" i="39"/>
  <c r="X45" i="39"/>
  <c r="O19" i="39"/>
  <c r="O50" i="39"/>
  <c r="T46" i="39"/>
  <c r="O21" i="39"/>
  <c r="T25" i="39"/>
  <c r="O53" i="39"/>
  <c r="T52" i="39"/>
  <c r="T7" i="39"/>
  <c r="X6" i="39"/>
  <c r="O32" i="39"/>
  <c r="T8" i="39"/>
  <c r="X15" i="39"/>
  <c r="O38" i="39"/>
  <c r="T9" i="39"/>
  <c r="T37" i="39"/>
  <c r="X25" i="39"/>
  <c r="C28" i="39"/>
  <c r="O11" i="39"/>
  <c r="O39" i="39"/>
  <c r="T10" i="39"/>
  <c r="T38" i="39"/>
  <c r="X35" i="39"/>
  <c r="C27" i="39"/>
  <c r="O13" i="39"/>
  <c r="T11" i="39"/>
  <c r="C18" i="39"/>
  <c r="O18" i="39"/>
  <c r="O48" i="39"/>
  <c r="T12" i="39"/>
  <c r="T40" i="39"/>
  <c r="X48" i="39"/>
  <c r="C44" i="39"/>
  <c r="C15" i="39"/>
  <c r="C40" i="39"/>
  <c r="C6" i="39"/>
  <c r="K51" i="39"/>
  <c r="T15" i="39"/>
  <c r="T31" i="39"/>
  <c r="T47" i="39"/>
  <c r="C39" i="39"/>
  <c r="C5" i="39"/>
  <c r="O3" i="39"/>
  <c r="O31" i="39"/>
  <c r="O52" i="39"/>
  <c r="T16" i="39"/>
  <c r="T32" i="39"/>
  <c r="T48" i="39"/>
  <c r="X47" i="39"/>
  <c r="C16" i="39"/>
  <c r="C43" i="39"/>
  <c r="C30" i="39"/>
  <c r="C4" i="39"/>
  <c r="T19" i="39"/>
  <c r="T35" i="39"/>
  <c r="T49" i="39"/>
  <c r="C29" i="39"/>
  <c r="C3" i="39"/>
  <c r="O12" i="39"/>
  <c r="O33" i="39"/>
  <c r="T2" i="39"/>
  <c r="T20" i="39"/>
  <c r="T36" i="39"/>
  <c r="T50" i="39"/>
  <c r="AB46" i="39"/>
  <c r="AB42" i="39"/>
  <c r="AB30" i="39"/>
  <c r="AB18" i="39"/>
  <c r="AB4" i="39"/>
  <c r="AB41" i="39"/>
  <c r="AB29" i="39"/>
  <c r="AB17" i="39"/>
  <c r="AB3" i="39"/>
  <c r="AB53" i="39"/>
  <c r="AB40" i="39"/>
  <c r="AB28" i="39"/>
  <c r="AB14" i="39"/>
  <c r="AB2" i="39"/>
  <c r="AB52" i="39"/>
  <c r="AB39" i="39"/>
  <c r="AB27" i="39"/>
  <c r="AB13" i="39"/>
  <c r="AB51" i="39"/>
  <c r="AB38" i="39"/>
  <c r="AB24" i="39"/>
  <c r="AB12" i="39"/>
  <c r="AB50" i="39"/>
  <c r="AB37" i="39"/>
  <c r="AB23" i="39"/>
  <c r="AB11" i="39"/>
  <c r="AB49" i="39"/>
  <c r="AB34" i="39"/>
  <c r="AB22" i="39"/>
  <c r="AB48" i="39"/>
  <c r="AB33" i="39"/>
  <c r="AB21" i="39"/>
  <c r="AB9" i="39"/>
  <c r="AB10" i="39"/>
  <c r="AB8" i="39"/>
  <c r="AF44" i="39"/>
  <c r="AF10" i="39"/>
  <c r="AF2" i="39"/>
  <c r="AF40" i="39"/>
  <c r="AF30" i="39"/>
  <c r="AF51" i="39"/>
  <c r="AF50" i="39"/>
  <c r="AF41" i="39"/>
  <c r="AF31" i="39"/>
  <c r="AF21" i="39"/>
  <c r="AF20" i="39"/>
  <c r="AF11" i="39"/>
  <c r="AB19" i="39"/>
  <c r="AB20" i="39"/>
  <c r="AB31" i="39"/>
  <c r="AB32" i="39"/>
  <c r="AB43" i="39"/>
  <c r="AB47" i="39"/>
  <c r="C50" i="39"/>
  <c r="C38" i="39"/>
  <c r="C26" i="39"/>
  <c r="C14" i="39"/>
  <c r="C49" i="39"/>
  <c r="C37" i="39"/>
  <c r="C25" i="39"/>
  <c r="C13" i="39"/>
  <c r="G21" i="39"/>
  <c r="C48" i="39"/>
  <c r="C36" i="39"/>
  <c r="C24" i="39"/>
  <c r="C10" i="39"/>
  <c r="K10" i="39"/>
  <c r="C47" i="39"/>
  <c r="C35" i="39"/>
  <c r="C23" i="39"/>
  <c r="C9" i="39"/>
  <c r="K11" i="39"/>
  <c r="O8" i="39"/>
  <c r="O22" i="39"/>
  <c r="O40" i="39"/>
  <c r="C46" i="39"/>
  <c r="C34" i="39"/>
  <c r="C20" i="39"/>
  <c r="C8" i="39"/>
  <c r="K20" i="39"/>
  <c r="O9" i="39"/>
  <c r="O23" i="39"/>
  <c r="O41" i="39"/>
  <c r="T5" i="39"/>
  <c r="T17" i="39"/>
  <c r="T29" i="39"/>
  <c r="T41" i="39"/>
  <c r="T53" i="39"/>
  <c r="C45" i="39"/>
  <c r="C33" i="39"/>
  <c r="C19" i="39"/>
  <c r="C7" i="39"/>
  <c r="K21" i="39"/>
  <c r="O10" i="39"/>
  <c r="O28" i="39"/>
  <c r="O42" i="39"/>
  <c r="T6" i="39"/>
  <c r="T18" i="39"/>
  <c r="T30" i="39"/>
  <c r="T42" i="39"/>
  <c r="X5" i="39"/>
  <c r="O2" i="39"/>
  <c r="AF5" i="39"/>
  <c r="AF15" i="39"/>
  <c r="AF25" i="39"/>
  <c r="AF35" i="39"/>
  <c r="AF45" i="39"/>
  <c r="AF6" i="39"/>
  <c r="AF16" i="39"/>
  <c r="AF26" i="39"/>
  <c r="AF36" i="39"/>
  <c r="AF46" i="39"/>
  <c r="AF7" i="39"/>
  <c r="AF17" i="39"/>
  <c r="AF27" i="39"/>
  <c r="AF37" i="39"/>
  <c r="AF47" i="39"/>
  <c r="AF12" i="39"/>
  <c r="AF52" i="39"/>
  <c r="AF8" i="39"/>
  <c r="AF18" i="39"/>
  <c r="AF28" i="39"/>
  <c r="AF38" i="39"/>
  <c r="AF48" i="39"/>
  <c r="AF9" i="39"/>
  <c r="AF19" i="39"/>
  <c r="AF29" i="39"/>
  <c r="AF39" i="39"/>
  <c r="AF49" i="39"/>
  <c r="AF22" i="39"/>
  <c r="AF32" i="39"/>
  <c r="AF42" i="39"/>
  <c r="AF3" i="39"/>
  <c r="AF13" i="39"/>
  <c r="AF23" i="39"/>
  <c r="AF33" i="39"/>
  <c r="AF43" i="39"/>
  <c r="AF53" i="39"/>
  <c r="AF4" i="39"/>
  <c r="AF14" i="39"/>
  <c r="AF24" i="39"/>
  <c r="AF34" i="39"/>
  <c r="AB44" i="39"/>
  <c r="AB5" i="39"/>
  <c r="AB15" i="39"/>
  <c r="AB25" i="39"/>
  <c r="AB35" i="39"/>
  <c r="AB45" i="39"/>
  <c r="AB6" i="39"/>
  <c r="AB16" i="39"/>
  <c r="AB26" i="39"/>
  <c r="AB36" i="39"/>
  <c r="X2" i="39"/>
  <c r="X12" i="39"/>
  <c r="X22" i="39"/>
  <c r="X32" i="39"/>
  <c r="X42" i="39"/>
  <c r="X52" i="39"/>
  <c r="X3" i="39"/>
  <c r="X13" i="39"/>
  <c r="X23" i="39"/>
  <c r="X33" i="39"/>
  <c r="X43" i="39"/>
  <c r="X53" i="39"/>
  <c r="X4" i="39"/>
  <c r="X14" i="39"/>
  <c r="X24" i="39"/>
  <c r="X34" i="39"/>
  <c r="X44" i="39"/>
  <c r="X50" i="39"/>
  <c r="X16" i="39"/>
  <c r="X26" i="39"/>
  <c r="X36" i="39"/>
  <c r="X46" i="39"/>
  <c r="X7" i="39"/>
  <c r="X17" i="39"/>
  <c r="X27" i="39"/>
  <c r="X37" i="39"/>
  <c r="X8" i="39"/>
  <c r="X18" i="39"/>
  <c r="X28" i="39"/>
  <c r="X38" i="39"/>
  <c r="X9" i="39"/>
  <c r="X19" i="39"/>
  <c r="X29" i="39"/>
  <c r="X39" i="39"/>
  <c r="X49" i="39"/>
  <c r="X10" i="39"/>
  <c r="X20" i="39"/>
  <c r="X30" i="39"/>
  <c r="X40" i="39"/>
  <c r="X11" i="39"/>
  <c r="X21" i="39"/>
  <c r="X31" i="39"/>
  <c r="X41" i="39"/>
  <c r="T3" i="39"/>
  <c r="T13" i="39"/>
  <c r="T23" i="39"/>
  <c r="T33" i="39"/>
  <c r="T43" i="39"/>
  <c r="T4" i="39"/>
  <c r="T14" i="39"/>
  <c r="T24" i="39"/>
  <c r="T34" i="39"/>
  <c r="O4" i="39"/>
  <c r="O14" i="39"/>
  <c r="O24" i="39"/>
  <c r="O34" i="39"/>
  <c r="O44" i="39"/>
  <c r="O5" i="39"/>
  <c r="O15" i="39"/>
  <c r="O25" i="39"/>
  <c r="O35" i="39"/>
  <c r="O45" i="39"/>
  <c r="O6" i="39"/>
  <c r="O16" i="39"/>
  <c r="O26" i="39"/>
  <c r="O36" i="39"/>
  <c r="O46" i="39"/>
  <c r="O7" i="39"/>
  <c r="O17" i="39"/>
  <c r="O27" i="39"/>
  <c r="O37" i="39"/>
  <c r="K42" i="39"/>
  <c r="K53" i="39"/>
  <c r="K13" i="39"/>
  <c r="K44" i="39"/>
  <c r="K33" i="39"/>
  <c r="K24" i="39"/>
  <c r="K5" i="39"/>
  <c r="K15" i="39"/>
  <c r="K25" i="39"/>
  <c r="K35" i="39"/>
  <c r="K45" i="39"/>
  <c r="K22" i="39"/>
  <c r="K36" i="39"/>
  <c r="K2" i="39"/>
  <c r="K12" i="39"/>
  <c r="K32" i="39"/>
  <c r="K52" i="39"/>
  <c r="K4" i="39"/>
  <c r="K17" i="39"/>
  <c r="K27" i="39"/>
  <c r="K37" i="39"/>
  <c r="K47" i="39"/>
  <c r="K23" i="39"/>
  <c r="K14" i="39"/>
  <c r="K6" i="39"/>
  <c r="K46" i="39"/>
  <c r="K7" i="39"/>
  <c r="K8" i="39"/>
  <c r="K18" i="39"/>
  <c r="K28" i="39"/>
  <c r="K38" i="39"/>
  <c r="K48" i="39"/>
  <c r="K3" i="39"/>
  <c r="K43" i="39"/>
  <c r="K34" i="39"/>
  <c r="K16" i="39"/>
  <c r="K26" i="39"/>
  <c r="K9" i="39"/>
  <c r="K19" i="39"/>
  <c r="K29" i="39"/>
  <c r="K39" i="39"/>
  <c r="G31" i="39"/>
  <c r="G13" i="39"/>
  <c r="G47" i="39"/>
  <c r="G41" i="39"/>
  <c r="G3" i="39"/>
  <c r="G33" i="39"/>
  <c r="G53" i="39"/>
  <c r="G4" i="39"/>
  <c r="G14" i="39"/>
  <c r="G24" i="39"/>
  <c r="G34" i="39"/>
  <c r="G44" i="39"/>
  <c r="G5" i="39"/>
  <c r="G15" i="39"/>
  <c r="G25" i="39"/>
  <c r="G35" i="39"/>
  <c r="G45" i="39"/>
  <c r="G6" i="39"/>
  <c r="G16" i="39"/>
  <c r="G26" i="39"/>
  <c r="G36" i="39"/>
  <c r="G46" i="39"/>
  <c r="G7" i="39"/>
  <c r="G17" i="39"/>
  <c r="G27" i="39"/>
  <c r="G37" i="39"/>
  <c r="G8" i="39"/>
  <c r="G18" i="39"/>
  <c r="G28" i="39"/>
  <c r="G38" i="39"/>
  <c r="G48" i="39"/>
  <c r="G49" i="39"/>
  <c r="G23" i="39"/>
  <c r="G43" i="39"/>
  <c r="G9" i="39"/>
  <c r="G19" i="39"/>
  <c r="G29" i="39"/>
  <c r="G39" i="39"/>
  <c r="G10" i="39"/>
  <c r="G20" i="39"/>
  <c r="G30" i="39"/>
  <c r="G40" i="39"/>
  <c r="G50" i="39"/>
  <c r="G51" i="39"/>
  <c r="G2" i="39"/>
  <c r="G12" i="39"/>
  <c r="G22" i="39"/>
  <c r="G32" i="39"/>
  <c r="G42" i="39"/>
  <c r="C52" i="39"/>
  <c r="C42" i="39"/>
  <c r="C32" i="39"/>
  <c r="C22" i="39"/>
  <c r="C12" i="39"/>
  <c r="C51" i="39"/>
  <c r="C41" i="39"/>
  <c r="C31" i="39"/>
  <c r="C21" i="39"/>
  <c r="N21" i="1"/>
  <c r="O10" i="37"/>
  <c r="O14" i="37"/>
  <c r="W19" i="17"/>
  <c r="K9" i="1"/>
  <c r="K33" i="36"/>
  <c r="J25" i="36"/>
  <c r="J26" i="36" s="1"/>
  <c r="J27" i="36" s="1"/>
  <c r="J28" i="36" s="1"/>
  <c r="G28" i="36"/>
  <c r="G27" i="36"/>
  <c r="G26" i="36"/>
  <c r="G25" i="36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E21" i="1" s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H4" i="44" l="1"/>
  <c r="H5" i="44"/>
  <c r="H6" i="44" s="1"/>
  <c r="H7" i="44" s="1"/>
  <c r="H8" i="44" s="1"/>
  <c r="H9" i="44" s="1"/>
  <c r="H10" i="44" s="1"/>
  <c r="H11" i="44" s="1"/>
  <c r="H12" i="44" s="1"/>
  <c r="H13" i="44" s="1"/>
  <c r="H14" i="44" s="1"/>
  <c r="H15" i="44" s="1"/>
  <c r="H16" i="44" s="1"/>
  <c r="H17" i="44" s="1"/>
  <c r="H18" i="44" s="1"/>
  <c r="H19" i="44" s="1"/>
  <c r="H20" i="44" s="1"/>
  <c r="H21" i="44" s="1"/>
  <c r="H22" i="44" s="1"/>
  <c r="H23" i="44" s="1"/>
  <c r="H24" i="44" s="1"/>
  <c r="H25" i="44" s="1"/>
  <c r="H26" i="44" s="1"/>
  <c r="H27" i="44" s="1"/>
  <c r="H28" i="44" s="1"/>
  <c r="H29" i="44" s="1"/>
  <c r="H30" i="44" s="1"/>
  <c r="H31" i="44" s="1"/>
  <c r="H32" i="44" s="1"/>
  <c r="H33" i="44" s="1"/>
  <c r="H34" i="44" s="1"/>
  <c r="H35" i="44" s="1"/>
  <c r="H36" i="44" s="1"/>
  <c r="H37" i="44" s="1"/>
  <c r="H38" i="44" s="1"/>
  <c r="H39" i="44" s="1"/>
  <c r="H40" i="44" s="1"/>
  <c r="H41" i="44" s="1"/>
  <c r="H42" i="44" s="1"/>
  <c r="H43" i="44" s="1"/>
  <c r="H44" i="44" s="1"/>
  <c r="H45" i="44" s="1"/>
  <c r="H46" i="44" s="1"/>
  <c r="H47" i="44" s="1"/>
  <c r="H48" i="44" s="1"/>
  <c r="H49" i="44" s="1"/>
  <c r="H50" i="44" s="1"/>
  <c r="H51" i="44" s="1"/>
  <c r="H52" i="44" s="1"/>
  <c r="H53" i="44" s="1"/>
  <c r="H54" i="44" s="1"/>
  <c r="H55" i="44" s="1"/>
  <c r="H56" i="44" s="1"/>
  <c r="H57" i="44" s="1"/>
  <c r="H58" i="44" s="1"/>
  <c r="H59" i="44" s="1"/>
  <c r="H60" i="44" s="1"/>
  <c r="H61" i="44" s="1"/>
  <c r="H62" i="44" s="1"/>
  <c r="H63" i="44" s="1"/>
  <c r="H64" i="44" s="1"/>
  <c r="H65" i="44" s="1"/>
  <c r="H66" i="44" s="1"/>
  <c r="H67" i="44" s="1"/>
  <c r="H68" i="44" s="1"/>
  <c r="H69" i="44" s="1"/>
  <c r="H70" i="44" s="1"/>
  <c r="H71" i="44" s="1"/>
  <c r="H72" i="44" s="1"/>
  <c r="H73" i="44" s="1"/>
  <c r="H74" i="44" s="1"/>
  <c r="H75" i="44" s="1"/>
  <c r="H76" i="44" s="1"/>
  <c r="H77" i="44" s="1"/>
  <c r="H78" i="44" s="1"/>
  <c r="H79" i="44" s="1"/>
  <c r="H80" i="44" s="1"/>
  <c r="H81" i="44" s="1"/>
  <c r="H82" i="44" s="1"/>
  <c r="H83" i="44" s="1"/>
  <c r="H84" i="44" s="1"/>
  <c r="H85" i="44" s="1"/>
  <c r="H86" i="44" s="1"/>
  <c r="H87" i="44" s="1"/>
  <c r="H88" i="44" s="1"/>
  <c r="H89" i="44" s="1"/>
  <c r="H90" i="44" s="1"/>
  <c r="H91" i="44" s="1"/>
  <c r="H92" i="44" s="1"/>
  <c r="H93" i="44" s="1"/>
  <c r="H94" i="44" s="1"/>
  <c r="H95" i="44" s="1"/>
  <c r="H96" i="44" s="1"/>
  <c r="H97" i="44" s="1"/>
  <c r="H98" i="44" s="1"/>
  <c r="H99" i="44" s="1"/>
  <c r="H100" i="44" s="1"/>
  <c r="H101" i="44" s="1"/>
  <c r="H102" i="44" s="1"/>
  <c r="H103" i="44" s="1"/>
  <c r="H104" i="44" s="1"/>
  <c r="H105" i="44" s="1"/>
  <c r="H106" i="44" s="1"/>
  <c r="H107" i="44" s="1"/>
  <c r="H108" i="44" s="1"/>
  <c r="H109" i="44" s="1"/>
  <c r="H110" i="44" s="1"/>
  <c r="H111" i="44" s="1"/>
  <c r="H112" i="44" s="1"/>
  <c r="H113" i="44" s="1"/>
  <c r="H114" i="44" s="1"/>
  <c r="H115" i="44" s="1"/>
  <c r="H116" i="44" s="1"/>
  <c r="H117" i="44" s="1"/>
  <c r="H118" i="44" s="1"/>
  <c r="H119" i="44" s="1"/>
  <c r="H120" i="44" s="1"/>
  <c r="H121" i="44" s="1"/>
  <c r="H122" i="44" s="1"/>
  <c r="H123" i="44" s="1"/>
  <c r="H124" i="44" s="1"/>
  <c r="H125" i="44" s="1"/>
  <c r="H126" i="44" s="1"/>
  <c r="H127" i="44" s="1"/>
  <c r="H128" i="44" s="1"/>
  <c r="H129" i="44" s="1"/>
  <c r="H130" i="44" s="1"/>
  <c r="H131" i="44" s="1"/>
  <c r="H132" i="44" s="1"/>
  <c r="H133" i="44" s="1"/>
  <c r="H134" i="44" s="1"/>
  <c r="H135" i="44" s="1"/>
  <c r="H136" i="44" s="1"/>
  <c r="H137" i="44" s="1"/>
  <c r="H138" i="44" s="1"/>
  <c r="H139" i="44" s="1"/>
  <c r="H140" i="44" s="1"/>
  <c r="H141" i="44" s="1"/>
  <c r="H142" i="44" s="1"/>
  <c r="H143" i="44" s="1"/>
  <c r="H144" i="44" s="1"/>
  <c r="H145" i="44" s="1"/>
  <c r="H146" i="44" s="1"/>
  <c r="H147" i="44" s="1"/>
  <c r="H148" i="44" s="1"/>
  <c r="H149" i="44" s="1"/>
  <c r="H150" i="44" s="1"/>
  <c r="H151" i="44" s="1"/>
  <c r="H152" i="44" s="1"/>
  <c r="H153" i="44" s="1"/>
  <c r="H154" i="44" s="1"/>
  <c r="H155" i="44" s="1"/>
  <c r="H156" i="44" s="1"/>
  <c r="H157" i="44" s="1"/>
  <c r="C3" i="44"/>
  <c r="C4" i="44" s="1"/>
  <c r="C5" i="44" s="1"/>
  <c r="C6" i="44" s="1"/>
  <c r="C7" i="44" s="1"/>
  <c r="C8" i="44" s="1"/>
  <c r="C9" i="44" s="1"/>
  <c r="C10" i="44" s="1"/>
  <c r="C11" i="44" s="1"/>
  <c r="C12" i="44" s="1"/>
  <c r="C13" i="44" s="1"/>
  <c r="C14" i="44" s="1"/>
  <c r="C15" i="44" s="1"/>
  <c r="C16" i="44" s="1"/>
  <c r="C17" i="44" s="1"/>
  <c r="C18" i="44" s="1"/>
  <c r="C19" i="44" s="1"/>
  <c r="C20" i="44" s="1"/>
  <c r="C21" i="44" s="1"/>
  <c r="C22" i="44" s="1"/>
  <c r="C23" i="44" s="1"/>
  <c r="C24" i="44" s="1"/>
  <c r="C25" i="44" s="1"/>
  <c r="C26" i="44" s="1"/>
  <c r="C27" i="44" s="1"/>
  <c r="C28" i="44" s="1"/>
  <c r="C29" i="44" s="1"/>
  <c r="C30" i="44" s="1"/>
  <c r="C31" i="44" s="1"/>
  <c r="C32" i="44" s="1"/>
  <c r="C33" i="44" s="1"/>
  <c r="C34" i="44" s="1"/>
  <c r="C35" i="44" s="1"/>
  <c r="C36" i="44" s="1"/>
  <c r="C37" i="44" s="1"/>
  <c r="C38" i="44" s="1"/>
  <c r="C39" i="44" s="1"/>
  <c r="C40" i="44" s="1"/>
  <c r="C41" i="44" s="1"/>
  <c r="C42" i="44" s="1"/>
  <c r="C43" i="44" s="1"/>
  <c r="C44" i="44" s="1"/>
  <c r="C45" i="44" s="1"/>
  <c r="C46" i="44" s="1"/>
  <c r="C47" i="44" s="1"/>
  <c r="C48" i="44" s="1"/>
  <c r="C49" i="44" s="1"/>
  <c r="C50" i="44" s="1"/>
  <c r="C51" i="44" s="1"/>
  <c r="C52" i="44" s="1"/>
  <c r="C53" i="44" s="1"/>
  <c r="C54" i="44" s="1"/>
  <c r="C55" i="44" s="1"/>
  <c r="C56" i="44" s="1"/>
  <c r="C57" i="44" s="1"/>
  <c r="C58" i="44" s="1"/>
  <c r="C59" i="44" s="1"/>
  <c r="C60" i="44" s="1"/>
  <c r="C61" i="44" s="1"/>
  <c r="C62" i="44" s="1"/>
  <c r="C63" i="44" s="1"/>
  <c r="C64" i="44" s="1"/>
  <c r="C65" i="44" s="1"/>
  <c r="C66" i="44" s="1"/>
  <c r="C67" i="44" s="1"/>
  <c r="C68" i="44" s="1"/>
  <c r="C69" i="44" s="1"/>
  <c r="C70" i="44" s="1"/>
  <c r="C71" i="44" s="1"/>
  <c r="C72" i="44" s="1"/>
  <c r="C73" i="44" s="1"/>
  <c r="C74" i="44" s="1"/>
  <c r="C75" i="44" s="1"/>
  <c r="C76" i="44" s="1"/>
  <c r="C77" i="44" s="1"/>
  <c r="C78" i="44" s="1"/>
  <c r="C79" i="44" s="1"/>
  <c r="C80" i="44" s="1"/>
  <c r="C81" i="44" s="1"/>
  <c r="C82" i="44" s="1"/>
  <c r="C83" i="44" s="1"/>
  <c r="C84" i="44" s="1"/>
  <c r="C85" i="44" s="1"/>
  <c r="C86" i="44" s="1"/>
  <c r="C87" i="44" s="1"/>
  <c r="C88" i="44" s="1"/>
  <c r="C89" i="44" s="1"/>
  <c r="C90" i="44" s="1"/>
  <c r="C91" i="44" s="1"/>
  <c r="C92" i="44" s="1"/>
  <c r="C93" i="44" s="1"/>
  <c r="C94" i="44" s="1"/>
  <c r="C95" i="44" s="1"/>
  <c r="C96" i="44" s="1"/>
  <c r="C97" i="44" s="1"/>
  <c r="C98" i="44" s="1"/>
  <c r="C99" i="44" s="1"/>
  <c r="C100" i="44" s="1"/>
  <c r="C101" i="44" s="1"/>
  <c r="C102" i="44" s="1"/>
  <c r="C103" i="44" s="1"/>
  <c r="C104" i="44" s="1"/>
  <c r="C105" i="44" s="1"/>
  <c r="C106" i="44" s="1"/>
  <c r="C107" i="44" s="1"/>
  <c r="C108" i="44" s="1"/>
  <c r="C109" i="44" s="1"/>
  <c r="C110" i="44" s="1"/>
  <c r="C111" i="44" s="1"/>
  <c r="C112" i="44" s="1"/>
  <c r="C113" i="44" s="1"/>
  <c r="C114" i="44" s="1"/>
  <c r="C115" i="44" s="1"/>
  <c r="C116" i="44" s="1"/>
  <c r="C117" i="44" s="1"/>
  <c r="C118" i="44" s="1"/>
  <c r="C119" i="44" s="1"/>
  <c r="C120" i="44" s="1"/>
  <c r="C121" i="44" s="1"/>
  <c r="C122" i="44" s="1"/>
  <c r="C123" i="44" s="1"/>
  <c r="C124" i="44" s="1"/>
  <c r="C125" i="44" s="1"/>
  <c r="C126" i="44" s="1"/>
  <c r="C127" i="44" s="1"/>
  <c r="C128" i="44" s="1"/>
  <c r="C129" i="44" s="1"/>
  <c r="C130" i="44" s="1"/>
  <c r="C131" i="44" s="1"/>
  <c r="C132" i="44" s="1"/>
  <c r="C133" i="44" s="1"/>
  <c r="C134" i="44" s="1"/>
  <c r="C135" i="44" s="1"/>
  <c r="C136" i="44" s="1"/>
  <c r="C137" i="44" s="1"/>
  <c r="C138" i="44" s="1"/>
  <c r="C139" i="44" s="1"/>
  <c r="C140" i="44" s="1"/>
  <c r="C141" i="44" s="1"/>
  <c r="C142" i="44" s="1"/>
  <c r="C143" i="44" s="1"/>
  <c r="C144" i="44" s="1"/>
  <c r="C145" i="44" s="1"/>
  <c r="C146" i="44" s="1"/>
  <c r="C147" i="44" s="1"/>
  <c r="C148" i="44" s="1"/>
  <c r="C149" i="44" s="1"/>
  <c r="C150" i="44" s="1"/>
  <c r="C151" i="44" s="1"/>
  <c r="C152" i="44" s="1"/>
  <c r="C153" i="44" s="1"/>
  <c r="C154" i="44" s="1"/>
  <c r="C155" i="44" s="1"/>
  <c r="C156" i="44" s="1"/>
  <c r="C157" i="44" s="1"/>
  <c r="AW39" i="17"/>
  <c r="P2" i="41"/>
  <c r="G35" i="33"/>
  <c r="X6" i="42"/>
  <c r="X7" i="42" s="1"/>
  <c r="X8" i="42" s="1"/>
  <c r="X9" i="42" s="1"/>
  <c r="X10" i="42" s="1"/>
  <c r="X11" i="42" s="1"/>
  <c r="N4" i="42"/>
  <c r="N5" i="42" s="1"/>
  <c r="N6" i="42" s="1"/>
  <c r="N7" i="42" s="1"/>
  <c r="N8" i="42" s="1"/>
  <c r="D3" i="42"/>
  <c r="D4" i="42" s="1"/>
  <c r="D5" i="42" s="1"/>
  <c r="D6" i="42" s="1"/>
  <c r="D7" i="42" s="1"/>
  <c r="D8" i="42" s="1"/>
  <c r="D9" i="42" s="1"/>
  <c r="D10" i="42" s="1"/>
  <c r="D11" i="42" s="1"/>
  <c r="D12" i="42" s="1"/>
  <c r="D13" i="42" s="1"/>
  <c r="D14" i="42" s="1"/>
  <c r="D15" i="42" s="1"/>
  <c r="D16" i="42" s="1"/>
  <c r="D17" i="42" s="1"/>
  <c r="D18" i="42" s="1"/>
  <c r="D19" i="42" s="1"/>
  <c r="D20" i="42" s="1"/>
  <c r="D21" i="42" s="1"/>
  <c r="D22" i="42" s="1"/>
  <c r="D23" i="42" s="1"/>
  <c r="D24" i="42" s="1"/>
  <c r="D25" i="42" s="1"/>
  <c r="D26" i="42" s="1"/>
  <c r="D27" i="42" s="1"/>
  <c r="D28" i="42" s="1"/>
  <c r="D29" i="42" s="1"/>
  <c r="D30" i="42" s="1"/>
  <c r="D31" i="42" s="1"/>
  <c r="D32" i="42" s="1"/>
  <c r="D33" i="42" s="1"/>
  <c r="D34" i="42" s="1"/>
  <c r="D35" i="42" s="1"/>
  <c r="D36" i="42" s="1"/>
  <c r="D37" i="42" s="1"/>
  <c r="D38" i="42" s="1"/>
  <c r="D39" i="42" s="1"/>
  <c r="D40" i="42" s="1"/>
  <c r="D41" i="42" s="1"/>
  <c r="D42" i="42" s="1"/>
  <c r="D43" i="42" s="1"/>
  <c r="D44" i="42" s="1"/>
  <c r="D45" i="42" s="1"/>
  <c r="D46" i="42" s="1"/>
  <c r="D47" i="42" s="1"/>
  <c r="D48" i="42" s="1"/>
  <c r="D49" i="42" s="1"/>
  <c r="D50" i="42" s="1"/>
  <c r="D51" i="42" s="1"/>
  <c r="D52" i="42" s="1"/>
  <c r="D53" i="42" s="1"/>
  <c r="D54" i="42" s="1"/>
  <c r="D55" i="42" s="1"/>
  <c r="D56" i="42" s="1"/>
  <c r="D57" i="42" s="1"/>
  <c r="D58" i="42" s="1"/>
  <c r="D59" i="42" s="1"/>
  <c r="D60" i="42" s="1"/>
  <c r="D61" i="42" s="1"/>
  <c r="D62" i="42" s="1"/>
  <c r="D63" i="42" s="1"/>
  <c r="D64" i="42" s="1"/>
  <c r="D65" i="42" s="1"/>
  <c r="D66" i="42" s="1"/>
  <c r="D67" i="42" s="1"/>
  <c r="D68" i="42" s="1"/>
  <c r="D69" i="42" s="1"/>
  <c r="D70" i="42" s="1"/>
  <c r="D71" i="42" s="1"/>
  <c r="D72" i="42" s="1"/>
  <c r="D73" i="42" s="1"/>
  <c r="D74" i="42" s="1"/>
  <c r="D75" i="42" s="1"/>
  <c r="D76" i="42" s="1"/>
  <c r="D77" i="42" s="1"/>
  <c r="D78" i="42" s="1"/>
  <c r="D79" i="42" s="1"/>
  <c r="D80" i="42" s="1"/>
  <c r="D81" i="42" s="1"/>
  <c r="D82" i="42" s="1"/>
  <c r="D83" i="42" s="1"/>
  <c r="D84" i="42" s="1"/>
  <c r="D85" i="42" s="1"/>
  <c r="D86" i="42" s="1"/>
  <c r="D87" i="42" s="1"/>
  <c r="D88" i="42" s="1"/>
  <c r="D89" i="42" s="1"/>
  <c r="D90" i="42" s="1"/>
  <c r="D91" i="42" s="1"/>
  <c r="D92" i="42" s="1"/>
  <c r="D93" i="42" s="1"/>
  <c r="D94" i="42" s="1"/>
  <c r="D95" i="42" s="1"/>
  <c r="D96" i="42" s="1"/>
  <c r="D97" i="42" s="1"/>
  <c r="D98" i="42" s="1"/>
  <c r="D99" i="42" s="1"/>
  <c r="D100" i="42" s="1"/>
  <c r="D101" i="42" s="1"/>
  <c r="D102" i="42" s="1"/>
  <c r="D103" i="42" s="1"/>
  <c r="D104" i="42" s="1"/>
  <c r="D105" i="42" s="1"/>
  <c r="D106" i="42" s="1"/>
  <c r="D107" i="42" s="1"/>
  <c r="D108" i="42" s="1"/>
  <c r="D109" i="42" s="1"/>
  <c r="D110" i="42" s="1"/>
  <c r="D111" i="42" s="1"/>
  <c r="D112" i="42" s="1"/>
  <c r="D113" i="42" s="1"/>
  <c r="D114" i="42" s="1"/>
  <c r="D115" i="42" s="1"/>
  <c r="D116" i="42" s="1"/>
  <c r="D117" i="42" s="1"/>
  <c r="D118" i="42" s="1"/>
  <c r="D119" i="42" s="1"/>
  <c r="D120" i="42" s="1"/>
  <c r="D121" i="42" s="1"/>
  <c r="D122" i="42" s="1"/>
  <c r="D123" i="42" s="1"/>
  <c r="D124" i="42" s="1"/>
  <c r="D125" i="42" s="1"/>
  <c r="D126" i="42" s="1"/>
  <c r="D127" i="42" s="1"/>
  <c r="D128" i="42" s="1"/>
  <c r="D129" i="42" s="1"/>
  <c r="D130" i="42" s="1"/>
  <c r="D131" i="42" s="1"/>
  <c r="D132" i="42" s="1"/>
  <c r="D133" i="42" s="1"/>
  <c r="D134" i="42" s="1"/>
  <c r="D135" i="42" s="1"/>
  <c r="D136" i="42" s="1"/>
  <c r="D137" i="42" s="1"/>
  <c r="D138" i="42" s="1"/>
  <c r="D139" i="42" s="1"/>
  <c r="D140" i="42" s="1"/>
  <c r="D141" i="42" s="1"/>
  <c r="D142" i="42" s="1"/>
  <c r="D143" i="42" s="1"/>
  <c r="D144" i="42" s="1"/>
  <c r="D145" i="42" s="1"/>
  <c r="D146" i="42" s="1"/>
  <c r="D147" i="42" s="1"/>
  <c r="D148" i="42" s="1"/>
  <c r="D149" i="42" s="1"/>
  <c r="D150" i="42" s="1"/>
  <c r="D151" i="42" s="1"/>
  <c r="D152" i="42" s="1"/>
  <c r="D153" i="42" s="1"/>
  <c r="D154" i="42" s="1"/>
  <c r="D155" i="42" s="1"/>
  <c r="D156" i="42" s="1"/>
  <c r="D157" i="42" s="1"/>
  <c r="AC3" i="42"/>
  <c r="AC4" i="42" s="1"/>
  <c r="AC5" i="42" s="1"/>
  <c r="AC6" i="42" s="1"/>
  <c r="AC7" i="42" s="1"/>
  <c r="AC8" i="42" s="1"/>
  <c r="AC9" i="42" s="1"/>
  <c r="AC10" i="42" s="1"/>
  <c r="AC11" i="42" s="1"/>
  <c r="AC12" i="42" s="1"/>
  <c r="AC13" i="42" s="1"/>
  <c r="AC14" i="42" s="1"/>
  <c r="AC15" i="42" s="1"/>
  <c r="AC16" i="42" s="1"/>
  <c r="AC17" i="42" s="1"/>
  <c r="AC18" i="42" s="1"/>
  <c r="AC19" i="42" s="1"/>
  <c r="AC20" i="42" s="1"/>
  <c r="AC21" i="42" s="1"/>
  <c r="AC22" i="42" s="1"/>
  <c r="AC23" i="42" s="1"/>
  <c r="AC24" i="42" s="1"/>
  <c r="AC25" i="42" s="1"/>
  <c r="AC26" i="42" s="1"/>
  <c r="AC27" i="42" s="1"/>
  <c r="AC28" i="42" s="1"/>
  <c r="AC29" i="42" s="1"/>
  <c r="AC30" i="42" s="1"/>
  <c r="AC31" i="42" s="1"/>
  <c r="AC32" i="42" s="1"/>
  <c r="AC33" i="42" s="1"/>
  <c r="AC34" i="42" s="1"/>
  <c r="AC35" i="42" s="1"/>
  <c r="AC36" i="42" s="1"/>
  <c r="AC37" i="42" s="1"/>
  <c r="AC38" i="42" s="1"/>
  <c r="AC39" i="42" s="1"/>
  <c r="AC40" i="42" s="1"/>
  <c r="AC41" i="42" s="1"/>
  <c r="AC42" i="42" s="1"/>
  <c r="AC43" i="42" s="1"/>
  <c r="AC44" i="42" s="1"/>
  <c r="AC45" i="42" s="1"/>
  <c r="AC46" i="42" s="1"/>
  <c r="AC47" i="42" s="1"/>
  <c r="AC48" i="42" s="1"/>
  <c r="AC49" i="42" s="1"/>
  <c r="AC50" i="42" s="1"/>
  <c r="AC51" i="42" s="1"/>
  <c r="AC52" i="42" s="1"/>
  <c r="AC53" i="42" s="1"/>
  <c r="AC54" i="42" s="1"/>
  <c r="AC55" i="42" s="1"/>
  <c r="AC56" i="42" s="1"/>
  <c r="AC57" i="42" s="1"/>
  <c r="AC58" i="42" s="1"/>
  <c r="AC59" i="42" s="1"/>
  <c r="AC60" i="42" s="1"/>
  <c r="AC61" i="42" s="1"/>
  <c r="AC62" i="42" s="1"/>
  <c r="AC63" i="42" s="1"/>
  <c r="AC64" i="42" s="1"/>
  <c r="AC65" i="42" s="1"/>
  <c r="AC66" i="42" s="1"/>
  <c r="AC67" i="42" s="1"/>
  <c r="AC68" i="42" s="1"/>
  <c r="AC69" i="42" s="1"/>
  <c r="AC70" i="42" s="1"/>
  <c r="AC71" i="42" s="1"/>
  <c r="AC72" i="42" s="1"/>
  <c r="AC73" i="42" s="1"/>
  <c r="AC74" i="42" s="1"/>
  <c r="AC75" i="42" s="1"/>
  <c r="AC76" i="42" s="1"/>
  <c r="AC77" i="42" s="1"/>
  <c r="AC78" i="42" s="1"/>
  <c r="AC79" i="42" s="1"/>
  <c r="AC80" i="42" s="1"/>
  <c r="AC81" i="42" s="1"/>
  <c r="AC82" i="42" s="1"/>
  <c r="AC83" i="42" s="1"/>
  <c r="AC84" i="42" s="1"/>
  <c r="AC85" i="42" s="1"/>
  <c r="AC86" i="42" s="1"/>
  <c r="AC87" i="42" s="1"/>
  <c r="AC88" i="42" s="1"/>
  <c r="AC89" i="42" s="1"/>
  <c r="AC90" i="42" s="1"/>
  <c r="AC91" i="42" s="1"/>
  <c r="AC92" i="42" s="1"/>
  <c r="AC93" i="42" s="1"/>
  <c r="AC94" i="42" s="1"/>
  <c r="AC95" i="42" s="1"/>
  <c r="AC96" i="42" s="1"/>
  <c r="AC97" i="42" s="1"/>
  <c r="AC98" i="42" s="1"/>
  <c r="AC99" i="42" s="1"/>
  <c r="AC100" i="42" s="1"/>
  <c r="AC101" i="42" s="1"/>
  <c r="AC102" i="42" s="1"/>
  <c r="AC103" i="42" s="1"/>
  <c r="AC104" i="42" s="1"/>
  <c r="AC105" i="42" s="1"/>
  <c r="AC106" i="42" s="1"/>
  <c r="AC107" i="42" s="1"/>
  <c r="AC108" i="42" s="1"/>
  <c r="AC109" i="42" s="1"/>
  <c r="AC110" i="42" s="1"/>
  <c r="AC111" i="42" s="1"/>
  <c r="AC112" i="42" s="1"/>
  <c r="AC113" i="42" s="1"/>
  <c r="AC114" i="42" s="1"/>
  <c r="AC115" i="42" s="1"/>
  <c r="AC116" i="42" s="1"/>
  <c r="AC117" i="42" s="1"/>
  <c r="AC118" i="42" s="1"/>
  <c r="AC119" i="42" s="1"/>
  <c r="AC120" i="42" s="1"/>
  <c r="AC121" i="42" s="1"/>
  <c r="AC122" i="42" s="1"/>
  <c r="AC123" i="42" s="1"/>
  <c r="AC124" i="42" s="1"/>
  <c r="AC125" i="42" s="1"/>
  <c r="AC126" i="42" s="1"/>
  <c r="AC127" i="42" s="1"/>
  <c r="AC128" i="42" s="1"/>
  <c r="AC129" i="42" s="1"/>
  <c r="AC130" i="42" s="1"/>
  <c r="AC131" i="42" s="1"/>
  <c r="AC132" i="42" s="1"/>
  <c r="AC133" i="42" s="1"/>
  <c r="AC134" i="42" s="1"/>
  <c r="AC135" i="42" s="1"/>
  <c r="AC136" i="42" s="1"/>
  <c r="AC137" i="42" s="1"/>
  <c r="AC138" i="42" s="1"/>
  <c r="AC139" i="42" s="1"/>
  <c r="AC140" i="42" s="1"/>
  <c r="AC141" i="42" s="1"/>
  <c r="AC142" i="42" s="1"/>
  <c r="AC143" i="42" s="1"/>
  <c r="AC144" i="42" s="1"/>
  <c r="AC145" i="42" s="1"/>
  <c r="AC146" i="42" s="1"/>
  <c r="AC147" i="42" s="1"/>
  <c r="AC148" i="42" s="1"/>
  <c r="AC149" i="42" s="1"/>
  <c r="AC150" i="42" s="1"/>
  <c r="AC151" i="42" s="1"/>
  <c r="AC152" i="42" s="1"/>
  <c r="AC153" i="42" s="1"/>
  <c r="AC154" i="42" s="1"/>
  <c r="AC155" i="42" s="1"/>
  <c r="AC156" i="42" s="1"/>
  <c r="AC157" i="42" s="1"/>
  <c r="S3" i="42"/>
  <c r="S4" i="42" s="1"/>
  <c r="S5" i="42" s="1"/>
  <c r="S6" i="42" s="1"/>
  <c r="S7" i="42" s="1"/>
  <c r="S8" i="42" s="1"/>
  <c r="S9" i="42" s="1"/>
  <c r="S10" i="42" s="1"/>
  <c r="S11" i="42" s="1"/>
  <c r="S12" i="42" s="1"/>
  <c r="S13" i="42" s="1"/>
  <c r="S14" i="42" s="1"/>
  <c r="S15" i="42" s="1"/>
  <c r="S16" i="42" s="1"/>
  <c r="S17" i="42" s="1"/>
  <c r="S18" i="42" s="1"/>
  <c r="S19" i="42" s="1"/>
  <c r="S20" i="42" s="1"/>
  <c r="S21" i="42" s="1"/>
  <c r="S22" i="42" s="1"/>
  <c r="S23" i="42" s="1"/>
  <c r="S24" i="42" s="1"/>
  <c r="S25" i="42" s="1"/>
  <c r="S26" i="42" s="1"/>
  <c r="S27" i="42" s="1"/>
  <c r="S28" i="42" s="1"/>
  <c r="S29" i="42" s="1"/>
  <c r="S30" i="42" s="1"/>
  <c r="S31" i="42" s="1"/>
  <c r="S32" i="42" s="1"/>
  <c r="S33" i="42" s="1"/>
  <c r="S34" i="42" s="1"/>
  <c r="S35" i="42" s="1"/>
  <c r="S36" i="42" s="1"/>
  <c r="S37" i="42" s="1"/>
  <c r="S38" i="42" s="1"/>
  <c r="S39" i="42" s="1"/>
  <c r="S40" i="42" s="1"/>
  <c r="S41" i="42" s="1"/>
  <c r="S42" i="42" s="1"/>
  <c r="S43" i="42" s="1"/>
  <c r="S44" i="42" s="1"/>
  <c r="S45" i="42" s="1"/>
  <c r="S46" i="42" s="1"/>
  <c r="S47" i="42" s="1"/>
  <c r="S48" i="42" s="1"/>
  <c r="S49" i="42" s="1"/>
  <c r="S50" i="42" s="1"/>
  <c r="S51" i="42" s="1"/>
  <c r="S52" i="42" s="1"/>
  <c r="S53" i="42" s="1"/>
  <c r="S54" i="42" s="1"/>
  <c r="S55" i="42" s="1"/>
  <c r="S56" i="42" s="1"/>
  <c r="S57" i="42" s="1"/>
  <c r="S58" i="42" s="1"/>
  <c r="S59" i="42" s="1"/>
  <c r="S60" i="42" s="1"/>
  <c r="S61" i="42" s="1"/>
  <c r="S62" i="42" s="1"/>
  <c r="S63" i="42" s="1"/>
  <c r="S64" i="42" s="1"/>
  <c r="S65" i="42" s="1"/>
  <c r="S66" i="42" s="1"/>
  <c r="S67" i="42" s="1"/>
  <c r="S68" i="42" s="1"/>
  <c r="S69" i="42" s="1"/>
  <c r="S70" i="42" s="1"/>
  <c r="S71" i="42" s="1"/>
  <c r="S72" i="42" s="1"/>
  <c r="S73" i="42" s="1"/>
  <c r="S74" i="42" s="1"/>
  <c r="S75" i="42" s="1"/>
  <c r="S76" i="42" s="1"/>
  <c r="S77" i="42" s="1"/>
  <c r="S78" i="42" s="1"/>
  <c r="S79" i="42" s="1"/>
  <c r="S80" i="42" s="1"/>
  <c r="S81" i="42" s="1"/>
  <c r="S82" i="42" s="1"/>
  <c r="S83" i="42" s="1"/>
  <c r="S84" i="42" s="1"/>
  <c r="S85" i="42" s="1"/>
  <c r="S86" i="42" s="1"/>
  <c r="S87" i="42" s="1"/>
  <c r="S88" i="42" s="1"/>
  <c r="S89" i="42" s="1"/>
  <c r="S90" i="42" s="1"/>
  <c r="S91" i="42" s="1"/>
  <c r="S92" i="42" s="1"/>
  <c r="S93" i="42" s="1"/>
  <c r="S94" i="42" s="1"/>
  <c r="S95" i="42" s="1"/>
  <c r="S96" i="42" s="1"/>
  <c r="S97" i="42" s="1"/>
  <c r="S98" i="42" s="1"/>
  <c r="S99" i="42" s="1"/>
  <c r="S100" i="42" s="1"/>
  <c r="S101" i="42" s="1"/>
  <c r="S102" i="42" s="1"/>
  <c r="S103" i="42" s="1"/>
  <c r="S104" i="42" s="1"/>
  <c r="S105" i="42" s="1"/>
  <c r="S106" i="42" s="1"/>
  <c r="S107" i="42" s="1"/>
  <c r="S108" i="42" s="1"/>
  <c r="S109" i="42" s="1"/>
  <c r="S110" i="42" s="1"/>
  <c r="S111" i="42" s="1"/>
  <c r="S112" i="42" s="1"/>
  <c r="S113" i="42" s="1"/>
  <c r="S114" i="42" s="1"/>
  <c r="S115" i="42" s="1"/>
  <c r="S116" i="42" s="1"/>
  <c r="S117" i="42" s="1"/>
  <c r="S118" i="42" s="1"/>
  <c r="S119" i="42" s="1"/>
  <c r="S120" i="42" s="1"/>
  <c r="S121" i="42" s="1"/>
  <c r="S122" i="42" s="1"/>
  <c r="S123" i="42" s="1"/>
  <c r="S124" i="42" s="1"/>
  <c r="S125" i="42" s="1"/>
  <c r="S126" i="42" s="1"/>
  <c r="S127" i="42" s="1"/>
  <c r="S128" i="42" s="1"/>
  <c r="S129" i="42" s="1"/>
  <c r="S130" i="42" s="1"/>
  <c r="S131" i="42" s="1"/>
  <c r="S132" i="42" s="1"/>
  <c r="S133" i="42" s="1"/>
  <c r="S134" i="42" s="1"/>
  <c r="S135" i="42" s="1"/>
  <c r="S136" i="42" s="1"/>
  <c r="S137" i="42" s="1"/>
  <c r="S138" i="42" s="1"/>
  <c r="S139" i="42" s="1"/>
  <c r="S140" i="42" s="1"/>
  <c r="S141" i="42" s="1"/>
  <c r="S142" i="42" s="1"/>
  <c r="S143" i="42" s="1"/>
  <c r="S144" i="42" s="1"/>
  <c r="S145" i="42" s="1"/>
  <c r="S146" i="42" s="1"/>
  <c r="S147" i="42" s="1"/>
  <c r="S148" i="42" s="1"/>
  <c r="S149" i="42" s="1"/>
  <c r="S150" i="42" s="1"/>
  <c r="S151" i="42" s="1"/>
  <c r="S152" i="42" s="1"/>
  <c r="S153" i="42" s="1"/>
  <c r="S154" i="42" s="1"/>
  <c r="S155" i="42" s="1"/>
  <c r="S156" i="42" s="1"/>
  <c r="S157" i="42" s="1"/>
  <c r="N9" i="42"/>
  <c r="N10" i="42" s="1"/>
  <c r="N11" i="42" s="1"/>
  <c r="N12" i="42" s="1"/>
  <c r="N13" i="42" s="1"/>
  <c r="N14" i="42" s="1"/>
  <c r="N15" i="42" s="1"/>
  <c r="N16" i="42" s="1"/>
  <c r="N17" i="42" s="1"/>
  <c r="N18" i="42" s="1"/>
  <c r="N19" i="42" s="1"/>
  <c r="N20" i="42" s="1"/>
  <c r="N21" i="42" s="1"/>
  <c r="N22" i="42" s="1"/>
  <c r="N23" i="42" s="1"/>
  <c r="N24" i="42" s="1"/>
  <c r="N25" i="42" s="1"/>
  <c r="N26" i="42" s="1"/>
  <c r="N27" i="42" s="1"/>
  <c r="N28" i="42" s="1"/>
  <c r="N29" i="42" s="1"/>
  <c r="N30" i="42" s="1"/>
  <c r="N31" i="42" s="1"/>
  <c r="N32" i="42" s="1"/>
  <c r="N33" i="42" s="1"/>
  <c r="N34" i="42" s="1"/>
  <c r="N35" i="42" s="1"/>
  <c r="N36" i="42" s="1"/>
  <c r="N37" i="42" s="1"/>
  <c r="N38" i="42" s="1"/>
  <c r="N39" i="42" s="1"/>
  <c r="N40" i="42" s="1"/>
  <c r="N41" i="42" s="1"/>
  <c r="N42" i="42" s="1"/>
  <c r="N43" i="42" s="1"/>
  <c r="N44" i="42" s="1"/>
  <c r="N45" i="42" s="1"/>
  <c r="N46" i="42" s="1"/>
  <c r="N47" i="42" s="1"/>
  <c r="N48" i="42" s="1"/>
  <c r="N49" i="42" s="1"/>
  <c r="N50" i="42" s="1"/>
  <c r="N51" i="42" s="1"/>
  <c r="N52" i="42" s="1"/>
  <c r="N53" i="42" s="1"/>
  <c r="N54" i="42" s="1"/>
  <c r="N55" i="42" s="1"/>
  <c r="N56" i="42" s="1"/>
  <c r="N57" i="42" s="1"/>
  <c r="N58" i="42" s="1"/>
  <c r="N59" i="42" s="1"/>
  <c r="N60" i="42" s="1"/>
  <c r="N61" i="42" s="1"/>
  <c r="N62" i="42" s="1"/>
  <c r="N63" i="42" s="1"/>
  <c r="N64" i="42" s="1"/>
  <c r="N65" i="42" s="1"/>
  <c r="N66" i="42" s="1"/>
  <c r="N67" i="42" s="1"/>
  <c r="N68" i="42" s="1"/>
  <c r="N69" i="42" s="1"/>
  <c r="N70" i="42" s="1"/>
  <c r="N71" i="42" s="1"/>
  <c r="N72" i="42" s="1"/>
  <c r="N73" i="42" s="1"/>
  <c r="N74" i="42" s="1"/>
  <c r="N75" i="42" s="1"/>
  <c r="N76" i="42" s="1"/>
  <c r="N77" i="42" s="1"/>
  <c r="N78" i="42" s="1"/>
  <c r="N79" i="42" s="1"/>
  <c r="N80" i="42" s="1"/>
  <c r="N81" i="42" s="1"/>
  <c r="N82" i="42" s="1"/>
  <c r="N83" i="42" s="1"/>
  <c r="N84" i="42" s="1"/>
  <c r="N85" i="42" s="1"/>
  <c r="N86" i="42" s="1"/>
  <c r="N87" i="42" s="1"/>
  <c r="N88" i="42" s="1"/>
  <c r="N89" i="42" s="1"/>
  <c r="N90" i="42" s="1"/>
  <c r="N91" i="42" s="1"/>
  <c r="N92" i="42" s="1"/>
  <c r="N93" i="42" s="1"/>
  <c r="N94" i="42" s="1"/>
  <c r="N95" i="42" s="1"/>
  <c r="N96" i="42" s="1"/>
  <c r="N97" i="42" s="1"/>
  <c r="N98" i="42" s="1"/>
  <c r="N99" i="42" s="1"/>
  <c r="N100" i="42" s="1"/>
  <c r="N101" i="42" s="1"/>
  <c r="N102" i="42" s="1"/>
  <c r="N103" i="42" s="1"/>
  <c r="N104" i="42" s="1"/>
  <c r="N105" i="42" s="1"/>
  <c r="N106" i="42" s="1"/>
  <c r="N107" i="42" s="1"/>
  <c r="N108" i="42" s="1"/>
  <c r="N109" i="42" s="1"/>
  <c r="N110" i="42" s="1"/>
  <c r="N111" i="42" s="1"/>
  <c r="N112" i="42" s="1"/>
  <c r="N113" i="42" s="1"/>
  <c r="N114" i="42" s="1"/>
  <c r="N115" i="42" s="1"/>
  <c r="N116" i="42" s="1"/>
  <c r="N117" i="42" s="1"/>
  <c r="N118" i="42" s="1"/>
  <c r="N119" i="42" s="1"/>
  <c r="N120" i="42" s="1"/>
  <c r="N121" i="42" s="1"/>
  <c r="N122" i="42" s="1"/>
  <c r="N123" i="42" s="1"/>
  <c r="N124" i="42" s="1"/>
  <c r="N125" i="42" s="1"/>
  <c r="N126" i="42" s="1"/>
  <c r="N127" i="42" s="1"/>
  <c r="N128" i="42" s="1"/>
  <c r="N129" i="42" s="1"/>
  <c r="N130" i="42" s="1"/>
  <c r="N131" i="42" s="1"/>
  <c r="N132" i="42" s="1"/>
  <c r="N133" i="42" s="1"/>
  <c r="N134" i="42" s="1"/>
  <c r="N135" i="42" s="1"/>
  <c r="N136" i="42" s="1"/>
  <c r="N137" i="42" s="1"/>
  <c r="N138" i="42" s="1"/>
  <c r="N139" i="42" s="1"/>
  <c r="N140" i="42" s="1"/>
  <c r="N141" i="42" s="1"/>
  <c r="N142" i="42" s="1"/>
  <c r="N143" i="42" s="1"/>
  <c r="N144" i="42" s="1"/>
  <c r="N145" i="42" s="1"/>
  <c r="N146" i="42" s="1"/>
  <c r="N147" i="42" s="1"/>
  <c r="N148" i="42" s="1"/>
  <c r="N149" i="42" s="1"/>
  <c r="N150" i="42" s="1"/>
  <c r="N151" i="42" s="1"/>
  <c r="N152" i="42" s="1"/>
  <c r="N153" i="42" s="1"/>
  <c r="N154" i="42" s="1"/>
  <c r="N155" i="42" s="1"/>
  <c r="N156" i="42" s="1"/>
  <c r="N157" i="42" s="1"/>
  <c r="X12" i="42"/>
  <c r="X13" i="42" s="1"/>
  <c r="X14" i="42" s="1"/>
  <c r="X15" i="42" s="1"/>
  <c r="X16" i="42" s="1"/>
  <c r="X17" i="42" s="1"/>
  <c r="X18" i="42" s="1"/>
  <c r="X19" i="42" s="1"/>
  <c r="X20" i="42" s="1"/>
  <c r="X21" i="42" s="1"/>
  <c r="X22" i="42" s="1"/>
  <c r="X23" i="42" s="1"/>
  <c r="X24" i="42" s="1"/>
  <c r="X25" i="42" s="1"/>
  <c r="X26" i="42" s="1"/>
  <c r="X27" i="42" s="1"/>
  <c r="X28" i="42" s="1"/>
  <c r="X29" i="42" s="1"/>
  <c r="X30" i="42" s="1"/>
  <c r="X31" i="42" s="1"/>
  <c r="X32" i="42" s="1"/>
  <c r="X33" i="42" s="1"/>
  <c r="X34" i="42" s="1"/>
  <c r="X35" i="42" s="1"/>
  <c r="X36" i="42" s="1"/>
  <c r="X37" i="42" s="1"/>
  <c r="X38" i="42" s="1"/>
  <c r="X39" i="42" s="1"/>
  <c r="X40" i="42" s="1"/>
  <c r="X41" i="42" s="1"/>
  <c r="X42" i="42" s="1"/>
  <c r="X43" i="42" s="1"/>
  <c r="X44" i="42" s="1"/>
  <c r="X45" i="42" s="1"/>
  <c r="X46" i="42" s="1"/>
  <c r="X47" i="42" s="1"/>
  <c r="X48" i="42" s="1"/>
  <c r="X49" i="42" s="1"/>
  <c r="X50" i="42" s="1"/>
  <c r="X51" i="42" s="1"/>
  <c r="X52" i="42" s="1"/>
  <c r="X53" i="42" s="1"/>
  <c r="X54" i="42" s="1"/>
  <c r="X55" i="42" s="1"/>
  <c r="X56" i="42" s="1"/>
  <c r="X57" i="42" s="1"/>
  <c r="X58" i="42" s="1"/>
  <c r="X59" i="42" s="1"/>
  <c r="X60" i="42" s="1"/>
  <c r="X61" i="42" s="1"/>
  <c r="X62" i="42" s="1"/>
  <c r="X63" i="42" s="1"/>
  <c r="X64" i="42" s="1"/>
  <c r="X65" i="42" s="1"/>
  <c r="X66" i="42" s="1"/>
  <c r="X67" i="42" s="1"/>
  <c r="X68" i="42" s="1"/>
  <c r="X69" i="42" s="1"/>
  <c r="X70" i="42" s="1"/>
  <c r="X71" i="42" s="1"/>
  <c r="X72" i="42" s="1"/>
  <c r="X73" i="42" s="1"/>
  <c r="X74" i="42" s="1"/>
  <c r="X75" i="42" s="1"/>
  <c r="X76" i="42" s="1"/>
  <c r="X77" i="42" s="1"/>
  <c r="X78" i="42" s="1"/>
  <c r="X79" i="42" s="1"/>
  <c r="X80" i="42" s="1"/>
  <c r="X81" i="42" s="1"/>
  <c r="X82" i="42" s="1"/>
  <c r="X83" i="42" s="1"/>
  <c r="X84" i="42" s="1"/>
  <c r="X85" i="42" s="1"/>
  <c r="X86" i="42" s="1"/>
  <c r="X87" i="42" s="1"/>
  <c r="X88" i="42" s="1"/>
  <c r="X89" i="42" s="1"/>
  <c r="X90" i="42" s="1"/>
  <c r="X91" i="42" s="1"/>
  <c r="X92" i="42" s="1"/>
  <c r="X93" i="42" s="1"/>
  <c r="X94" i="42" s="1"/>
  <c r="X95" i="42" s="1"/>
  <c r="X96" i="42" s="1"/>
  <c r="X97" i="42" s="1"/>
  <c r="X98" i="42" s="1"/>
  <c r="X99" i="42" s="1"/>
  <c r="X100" i="42" s="1"/>
  <c r="X101" i="42" s="1"/>
  <c r="X102" i="42" s="1"/>
  <c r="X103" i="42" s="1"/>
  <c r="X104" i="42" s="1"/>
  <c r="X105" i="42" s="1"/>
  <c r="X106" i="42" s="1"/>
  <c r="X107" i="42" s="1"/>
  <c r="X108" i="42" s="1"/>
  <c r="X109" i="42" s="1"/>
  <c r="X110" i="42" s="1"/>
  <c r="X111" i="42" s="1"/>
  <c r="X112" i="42" s="1"/>
  <c r="X113" i="42" s="1"/>
  <c r="X114" i="42" s="1"/>
  <c r="X115" i="42" s="1"/>
  <c r="X116" i="42" s="1"/>
  <c r="X117" i="42" s="1"/>
  <c r="X118" i="42" s="1"/>
  <c r="X119" i="42" s="1"/>
  <c r="X120" i="42" s="1"/>
  <c r="X121" i="42" s="1"/>
  <c r="X122" i="42" s="1"/>
  <c r="X123" i="42" s="1"/>
  <c r="X124" i="42" s="1"/>
  <c r="X125" i="42" s="1"/>
  <c r="X126" i="42" s="1"/>
  <c r="X127" i="42" s="1"/>
  <c r="X128" i="42" s="1"/>
  <c r="X129" i="42" s="1"/>
  <c r="X130" i="42" s="1"/>
  <c r="X131" i="42" s="1"/>
  <c r="X132" i="42" s="1"/>
  <c r="X133" i="42" s="1"/>
  <c r="X134" i="42" s="1"/>
  <c r="X135" i="42" s="1"/>
  <c r="X136" i="42" s="1"/>
  <c r="X137" i="42" s="1"/>
  <c r="X138" i="42" s="1"/>
  <c r="X139" i="42" s="1"/>
  <c r="X140" i="42" s="1"/>
  <c r="X141" i="42" s="1"/>
  <c r="X142" i="42" s="1"/>
  <c r="X143" i="42" s="1"/>
  <c r="X144" i="42" s="1"/>
  <c r="X145" i="42" s="1"/>
  <c r="X146" i="42" s="1"/>
  <c r="X147" i="42" s="1"/>
  <c r="X148" i="42" s="1"/>
  <c r="X149" i="42" s="1"/>
  <c r="X150" i="42" s="1"/>
  <c r="X151" i="42" s="1"/>
  <c r="X152" i="42" s="1"/>
  <c r="X153" i="42" s="1"/>
  <c r="X154" i="42" s="1"/>
  <c r="X155" i="42" s="1"/>
  <c r="X156" i="42" s="1"/>
  <c r="X157" i="42" s="1"/>
  <c r="I4" i="42"/>
  <c r="I5" i="42" s="1"/>
  <c r="I6" i="42" s="1"/>
  <c r="I7" i="42" s="1"/>
  <c r="I8" i="42" s="1"/>
  <c r="I9" i="42" s="1"/>
  <c r="I10" i="42" s="1"/>
  <c r="I11" i="42" s="1"/>
  <c r="I12" i="42" s="1"/>
  <c r="I13" i="42" s="1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I124" i="42" s="1"/>
  <c r="I125" i="42" s="1"/>
  <c r="I126" i="42" s="1"/>
  <c r="I127" i="42" s="1"/>
  <c r="I128" i="42" s="1"/>
  <c r="I129" i="42" s="1"/>
  <c r="I130" i="42" s="1"/>
  <c r="I131" i="42" s="1"/>
  <c r="I132" i="42" s="1"/>
  <c r="I133" i="42" s="1"/>
  <c r="I134" i="42" s="1"/>
  <c r="I135" i="42" s="1"/>
  <c r="I136" i="42" s="1"/>
  <c r="I137" i="42" s="1"/>
  <c r="I138" i="42" s="1"/>
  <c r="I139" i="42" s="1"/>
  <c r="I140" i="42" s="1"/>
  <c r="I141" i="42" s="1"/>
  <c r="I142" i="42" s="1"/>
  <c r="I143" i="42" s="1"/>
  <c r="I144" i="42" s="1"/>
  <c r="I145" i="42" s="1"/>
  <c r="I146" i="42" s="1"/>
  <c r="I147" i="42" s="1"/>
  <c r="I148" i="42" s="1"/>
  <c r="I149" i="42" s="1"/>
  <c r="I150" i="42" s="1"/>
  <c r="I151" i="42" s="1"/>
  <c r="I152" i="42" s="1"/>
  <c r="I153" i="42" s="1"/>
  <c r="I154" i="42" s="1"/>
  <c r="I155" i="42" s="1"/>
  <c r="I156" i="42" s="1"/>
  <c r="I157" i="42" s="1"/>
  <c r="N3" i="40"/>
  <c r="N4" i="40" s="1"/>
  <c r="N5" i="40" s="1"/>
  <c r="N6" i="40" s="1"/>
  <c r="N7" i="40" s="1"/>
  <c r="N8" i="40" s="1"/>
  <c r="N9" i="40" s="1"/>
  <c r="N10" i="40" s="1"/>
  <c r="N11" i="40" s="1"/>
  <c r="N12" i="40" s="1"/>
  <c r="N13" i="40" s="1"/>
  <c r="N14" i="40" s="1"/>
  <c r="N15" i="40" s="1"/>
  <c r="N16" i="40" s="1"/>
  <c r="N17" i="40" s="1"/>
  <c r="N18" i="40" s="1"/>
  <c r="N19" i="40" s="1"/>
  <c r="N20" i="40" s="1"/>
  <c r="N21" i="40" s="1"/>
  <c r="N22" i="40" s="1"/>
  <c r="N23" i="40" s="1"/>
  <c r="N24" i="40" s="1"/>
  <c r="N25" i="40" s="1"/>
  <c r="N26" i="40" s="1"/>
  <c r="N27" i="40" s="1"/>
  <c r="N28" i="40" s="1"/>
  <c r="N29" i="40" s="1"/>
  <c r="N30" i="40" s="1"/>
  <c r="N31" i="40" s="1"/>
  <c r="N32" i="40" s="1"/>
  <c r="N33" i="40" s="1"/>
  <c r="N34" i="40" s="1"/>
  <c r="N35" i="40" s="1"/>
  <c r="N36" i="40" s="1"/>
  <c r="N37" i="40" s="1"/>
  <c r="N38" i="40" s="1"/>
  <c r="N39" i="40" s="1"/>
  <c r="N40" i="40" s="1"/>
  <c r="N41" i="40" s="1"/>
  <c r="N42" i="40" s="1"/>
  <c r="N43" i="40" s="1"/>
  <c r="N44" i="40" s="1"/>
  <c r="N45" i="40" s="1"/>
  <c r="N46" i="40" s="1"/>
  <c r="N47" i="40" s="1"/>
  <c r="N48" i="40" s="1"/>
  <c r="N49" i="40" s="1"/>
  <c r="N50" i="40" s="1"/>
  <c r="N51" i="40" s="1"/>
  <c r="N52" i="40" s="1"/>
  <c r="N53" i="40" s="1"/>
  <c r="N54" i="40" s="1"/>
  <c r="N55" i="40" s="1"/>
  <c r="N56" i="40" s="1"/>
  <c r="N57" i="40" s="1"/>
  <c r="N58" i="40" s="1"/>
  <c r="N59" i="40" s="1"/>
  <c r="N60" i="40" s="1"/>
  <c r="N61" i="40" s="1"/>
  <c r="N62" i="40" s="1"/>
  <c r="N63" i="40" s="1"/>
  <c r="N64" i="40" s="1"/>
  <c r="N65" i="40" s="1"/>
  <c r="N66" i="40" s="1"/>
  <c r="N67" i="40" s="1"/>
  <c r="N68" i="40" s="1"/>
  <c r="N69" i="40" s="1"/>
  <c r="N70" i="40" s="1"/>
  <c r="N71" i="40" s="1"/>
  <c r="N72" i="40" s="1"/>
  <c r="N73" i="40" s="1"/>
  <c r="N74" i="40" s="1"/>
  <c r="N75" i="40" s="1"/>
  <c r="N76" i="40" s="1"/>
  <c r="N77" i="40" s="1"/>
  <c r="N78" i="40" s="1"/>
  <c r="N79" i="40" s="1"/>
  <c r="N80" i="40" s="1"/>
  <c r="N81" i="40" s="1"/>
  <c r="N82" i="40" s="1"/>
  <c r="N83" i="40" s="1"/>
  <c r="N84" i="40" s="1"/>
  <c r="N85" i="40" s="1"/>
  <c r="N86" i="40" s="1"/>
  <c r="N87" i="40" s="1"/>
  <c r="N88" i="40" s="1"/>
  <c r="N89" i="40" s="1"/>
  <c r="N90" i="40" s="1"/>
  <c r="N91" i="40" s="1"/>
  <c r="N92" i="40" s="1"/>
  <c r="N93" i="40" s="1"/>
  <c r="N94" i="40" s="1"/>
  <c r="N95" i="40" s="1"/>
  <c r="N96" i="40" s="1"/>
  <c r="N97" i="40" s="1"/>
  <c r="N98" i="40" s="1"/>
  <c r="N99" i="40" s="1"/>
  <c r="N100" i="40" s="1"/>
  <c r="N101" i="40" s="1"/>
  <c r="N102" i="40" s="1"/>
  <c r="N103" i="40" s="1"/>
  <c r="N104" i="40" s="1"/>
  <c r="N105" i="40" s="1"/>
  <c r="N106" i="40" s="1"/>
  <c r="N107" i="40" s="1"/>
  <c r="N108" i="40" s="1"/>
  <c r="N109" i="40" s="1"/>
  <c r="N110" i="40" s="1"/>
  <c r="N111" i="40" s="1"/>
  <c r="N112" i="40" s="1"/>
  <c r="N113" i="40" s="1"/>
  <c r="N114" i="40" s="1"/>
  <c r="N115" i="40" s="1"/>
  <c r="N116" i="40" s="1"/>
  <c r="N117" i="40" s="1"/>
  <c r="N118" i="40" s="1"/>
  <c r="N119" i="40" s="1"/>
  <c r="N120" i="40" s="1"/>
  <c r="N121" i="40" s="1"/>
  <c r="N122" i="40" s="1"/>
  <c r="N123" i="40" s="1"/>
  <c r="N124" i="40" s="1"/>
  <c r="N125" i="40" s="1"/>
  <c r="N126" i="40" s="1"/>
  <c r="N127" i="40" s="1"/>
  <c r="N128" i="40" s="1"/>
  <c r="N129" i="40" s="1"/>
  <c r="N130" i="40" s="1"/>
  <c r="N131" i="40" s="1"/>
  <c r="N132" i="40" s="1"/>
  <c r="N133" i="40" s="1"/>
  <c r="N134" i="40" s="1"/>
  <c r="N135" i="40" s="1"/>
  <c r="N136" i="40" s="1"/>
  <c r="N137" i="40" s="1"/>
  <c r="N138" i="40" s="1"/>
  <c r="N139" i="40" s="1"/>
  <c r="N140" i="40" s="1"/>
  <c r="N141" i="40" s="1"/>
  <c r="N142" i="40" s="1"/>
  <c r="N143" i="40" s="1"/>
  <c r="N144" i="40" s="1"/>
  <c r="N145" i="40" s="1"/>
  <c r="N146" i="40" s="1"/>
  <c r="N147" i="40" s="1"/>
  <c r="N148" i="40" s="1"/>
  <c r="N149" i="40" s="1"/>
  <c r="N150" i="40" s="1"/>
  <c r="N151" i="40" s="1"/>
  <c r="N152" i="40" s="1"/>
  <c r="N153" i="40" s="1"/>
  <c r="N154" i="40" s="1"/>
  <c r="N155" i="40" s="1"/>
  <c r="N156" i="40" s="1"/>
  <c r="N157" i="40" s="1"/>
  <c r="X4" i="40"/>
  <c r="X5" i="40"/>
  <c r="X6" i="40" s="1"/>
  <c r="X7" i="40" s="1"/>
  <c r="X8" i="40" s="1"/>
  <c r="X9" i="40" s="1"/>
  <c r="X10" i="40" s="1"/>
  <c r="X11" i="40" s="1"/>
  <c r="X12" i="40" s="1"/>
  <c r="X13" i="40" s="1"/>
  <c r="X14" i="40" s="1"/>
  <c r="X15" i="40" s="1"/>
  <c r="X16" i="40" s="1"/>
  <c r="X17" i="40" s="1"/>
  <c r="X18" i="40" s="1"/>
  <c r="X19" i="40" s="1"/>
  <c r="X20" i="40" s="1"/>
  <c r="X21" i="40" s="1"/>
  <c r="X22" i="40" s="1"/>
  <c r="X23" i="40" s="1"/>
  <c r="X24" i="40" s="1"/>
  <c r="X25" i="40" s="1"/>
  <c r="X26" i="40" s="1"/>
  <c r="X27" i="40" s="1"/>
  <c r="X28" i="40" s="1"/>
  <c r="X29" i="40" s="1"/>
  <c r="X30" i="40" s="1"/>
  <c r="X31" i="40" s="1"/>
  <c r="X32" i="40" s="1"/>
  <c r="X33" i="40" s="1"/>
  <c r="X34" i="40" s="1"/>
  <c r="X35" i="40" s="1"/>
  <c r="X36" i="40" s="1"/>
  <c r="X37" i="40" s="1"/>
  <c r="X38" i="40" s="1"/>
  <c r="X39" i="40" s="1"/>
  <c r="X40" i="40" s="1"/>
  <c r="X41" i="40" s="1"/>
  <c r="X42" i="40" s="1"/>
  <c r="X43" i="40" s="1"/>
  <c r="X44" i="40" s="1"/>
  <c r="X45" i="40" s="1"/>
  <c r="X46" i="40" s="1"/>
  <c r="X47" i="40" s="1"/>
  <c r="X48" i="40" s="1"/>
  <c r="X49" i="40" s="1"/>
  <c r="X50" i="40" s="1"/>
  <c r="X51" i="40" s="1"/>
  <c r="X52" i="40" s="1"/>
  <c r="X53" i="40" s="1"/>
  <c r="X54" i="40" s="1"/>
  <c r="X55" i="40" s="1"/>
  <c r="X56" i="40" s="1"/>
  <c r="X57" i="40" s="1"/>
  <c r="X58" i="40" s="1"/>
  <c r="X59" i="40" s="1"/>
  <c r="X60" i="40" s="1"/>
  <c r="X61" i="40" s="1"/>
  <c r="X62" i="40" s="1"/>
  <c r="X63" i="40" s="1"/>
  <c r="X64" i="40" s="1"/>
  <c r="X65" i="40" s="1"/>
  <c r="X66" i="40" s="1"/>
  <c r="X67" i="40" s="1"/>
  <c r="X68" i="40" s="1"/>
  <c r="X69" i="40" s="1"/>
  <c r="X70" i="40" s="1"/>
  <c r="X71" i="40" s="1"/>
  <c r="X72" i="40" s="1"/>
  <c r="X73" i="40" s="1"/>
  <c r="X74" i="40" s="1"/>
  <c r="X75" i="40" s="1"/>
  <c r="X76" i="40" s="1"/>
  <c r="X77" i="40" s="1"/>
  <c r="X78" i="40" s="1"/>
  <c r="X79" i="40" s="1"/>
  <c r="X80" i="40" s="1"/>
  <c r="X81" i="40" s="1"/>
  <c r="X82" i="40" s="1"/>
  <c r="X83" i="40" s="1"/>
  <c r="X84" i="40" s="1"/>
  <c r="X85" i="40" s="1"/>
  <c r="X86" i="40" s="1"/>
  <c r="X87" i="40" s="1"/>
  <c r="X88" i="40" s="1"/>
  <c r="X89" i="40" s="1"/>
  <c r="X90" i="40" s="1"/>
  <c r="X91" i="40" s="1"/>
  <c r="X92" i="40" s="1"/>
  <c r="X93" i="40" s="1"/>
  <c r="X94" i="40" s="1"/>
  <c r="X95" i="40" s="1"/>
  <c r="X96" i="40" s="1"/>
  <c r="X97" i="40" s="1"/>
  <c r="X98" i="40" s="1"/>
  <c r="X99" i="40" s="1"/>
  <c r="X100" i="40" s="1"/>
  <c r="X101" i="40" s="1"/>
  <c r="X102" i="40" s="1"/>
  <c r="X103" i="40" s="1"/>
  <c r="X104" i="40" s="1"/>
  <c r="X105" i="40" s="1"/>
  <c r="X106" i="40" s="1"/>
  <c r="X107" i="40" s="1"/>
  <c r="X108" i="40" s="1"/>
  <c r="X109" i="40" s="1"/>
  <c r="X110" i="40" s="1"/>
  <c r="X111" i="40" s="1"/>
  <c r="X112" i="40" s="1"/>
  <c r="X113" i="40" s="1"/>
  <c r="X114" i="40" s="1"/>
  <c r="X115" i="40" s="1"/>
  <c r="X116" i="40" s="1"/>
  <c r="X117" i="40" s="1"/>
  <c r="X118" i="40" s="1"/>
  <c r="X119" i="40" s="1"/>
  <c r="X120" i="40" s="1"/>
  <c r="X121" i="40" s="1"/>
  <c r="X122" i="40" s="1"/>
  <c r="X123" i="40" s="1"/>
  <c r="X124" i="40" s="1"/>
  <c r="X125" i="40" s="1"/>
  <c r="X126" i="40" s="1"/>
  <c r="X127" i="40" s="1"/>
  <c r="X128" i="40" s="1"/>
  <c r="X129" i="40" s="1"/>
  <c r="X130" i="40" s="1"/>
  <c r="X131" i="40" s="1"/>
  <c r="X132" i="40" s="1"/>
  <c r="X133" i="40" s="1"/>
  <c r="X134" i="40" s="1"/>
  <c r="X135" i="40" s="1"/>
  <c r="X136" i="40" s="1"/>
  <c r="X137" i="40" s="1"/>
  <c r="X138" i="40" s="1"/>
  <c r="X139" i="40" s="1"/>
  <c r="X140" i="40" s="1"/>
  <c r="X141" i="40" s="1"/>
  <c r="X142" i="40" s="1"/>
  <c r="X143" i="40" s="1"/>
  <c r="X144" i="40" s="1"/>
  <c r="X145" i="40" s="1"/>
  <c r="X146" i="40" s="1"/>
  <c r="X147" i="40" s="1"/>
  <c r="X148" i="40" s="1"/>
  <c r="X149" i="40" s="1"/>
  <c r="X150" i="40" s="1"/>
  <c r="X151" i="40" s="1"/>
  <c r="X152" i="40" s="1"/>
  <c r="X153" i="40" s="1"/>
  <c r="X154" i="40" s="1"/>
  <c r="X155" i="40" s="1"/>
  <c r="X156" i="40" s="1"/>
  <c r="X157" i="40" s="1"/>
  <c r="S3" i="40"/>
  <c r="S4" i="40" s="1"/>
  <c r="S5" i="40" s="1"/>
  <c r="S6" i="40" s="1"/>
  <c r="S7" i="40" s="1"/>
  <c r="S8" i="40" s="1"/>
  <c r="S9" i="40" s="1"/>
  <c r="S10" i="40" s="1"/>
  <c r="S11" i="40" s="1"/>
  <c r="S12" i="40" s="1"/>
  <c r="S13" i="40" s="1"/>
  <c r="S14" i="40" s="1"/>
  <c r="S15" i="40" s="1"/>
  <c r="S16" i="40" s="1"/>
  <c r="S17" i="40" s="1"/>
  <c r="S18" i="40" s="1"/>
  <c r="S19" i="40" s="1"/>
  <c r="S20" i="40" s="1"/>
  <c r="S21" i="40" s="1"/>
  <c r="S22" i="40" s="1"/>
  <c r="S23" i="40" s="1"/>
  <c r="S24" i="40" s="1"/>
  <c r="S25" i="40" s="1"/>
  <c r="S26" i="40" s="1"/>
  <c r="S27" i="40" s="1"/>
  <c r="S28" i="40" s="1"/>
  <c r="S29" i="40" s="1"/>
  <c r="S30" i="40" s="1"/>
  <c r="S31" i="40" s="1"/>
  <c r="S32" i="40" s="1"/>
  <c r="S33" i="40" s="1"/>
  <c r="S34" i="40" s="1"/>
  <c r="S35" i="40" s="1"/>
  <c r="S36" i="40" s="1"/>
  <c r="S37" i="40" s="1"/>
  <c r="S38" i="40" s="1"/>
  <c r="S39" i="40" s="1"/>
  <c r="S40" i="40" s="1"/>
  <c r="S41" i="40" s="1"/>
  <c r="S42" i="40" s="1"/>
  <c r="S43" i="40" s="1"/>
  <c r="S44" i="40" s="1"/>
  <c r="S45" i="40" s="1"/>
  <c r="S46" i="40" s="1"/>
  <c r="S47" i="40" s="1"/>
  <c r="S48" i="40" s="1"/>
  <c r="S49" i="40" s="1"/>
  <c r="S50" i="40" s="1"/>
  <c r="S51" i="40" s="1"/>
  <c r="S52" i="40" s="1"/>
  <c r="S53" i="40" s="1"/>
  <c r="S54" i="40" s="1"/>
  <c r="S55" i="40" s="1"/>
  <c r="S56" i="40" s="1"/>
  <c r="S57" i="40" s="1"/>
  <c r="S58" i="40" s="1"/>
  <c r="S59" i="40" s="1"/>
  <c r="S60" i="40" s="1"/>
  <c r="S61" i="40" s="1"/>
  <c r="S62" i="40" s="1"/>
  <c r="S63" i="40" s="1"/>
  <c r="S64" i="40" s="1"/>
  <c r="S65" i="40" s="1"/>
  <c r="S66" i="40" s="1"/>
  <c r="S67" i="40" s="1"/>
  <c r="S68" i="40" s="1"/>
  <c r="S69" i="40" s="1"/>
  <c r="S70" i="40" s="1"/>
  <c r="S71" i="40" s="1"/>
  <c r="S72" i="40" s="1"/>
  <c r="S73" i="40" s="1"/>
  <c r="S74" i="40" s="1"/>
  <c r="S75" i="40" s="1"/>
  <c r="S76" i="40" s="1"/>
  <c r="S77" i="40" s="1"/>
  <c r="S78" i="40" s="1"/>
  <c r="S79" i="40" s="1"/>
  <c r="S80" i="40" s="1"/>
  <c r="S81" i="40" s="1"/>
  <c r="S82" i="40" s="1"/>
  <c r="S83" i="40" s="1"/>
  <c r="S84" i="40" s="1"/>
  <c r="S85" i="40" s="1"/>
  <c r="S86" i="40" s="1"/>
  <c r="S87" i="40" s="1"/>
  <c r="S88" i="40" s="1"/>
  <c r="S89" i="40" s="1"/>
  <c r="S90" i="40" s="1"/>
  <c r="S91" i="40" s="1"/>
  <c r="S92" i="40" s="1"/>
  <c r="S93" i="40" s="1"/>
  <c r="S94" i="40" s="1"/>
  <c r="S95" i="40" s="1"/>
  <c r="S96" i="40" s="1"/>
  <c r="S97" i="40" s="1"/>
  <c r="S98" i="40" s="1"/>
  <c r="S99" i="40" s="1"/>
  <c r="S100" i="40" s="1"/>
  <c r="S101" i="40" s="1"/>
  <c r="S102" i="40" s="1"/>
  <c r="S103" i="40" s="1"/>
  <c r="S104" i="40" s="1"/>
  <c r="S105" i="40" s="1"/>
  <c r="S106" i="40" s="1"/>
  <c r="S107" i="40" s="1"/>
  <c r="S108" i="40" s="1"/>
  <c r="S109" i="40" s="1"/>
  <c r="S110" i="40" s="1"/>
  <c r="S111" i="40" s="1"/>
  <c r="S112" i="40" s="1"/>
  <c r="S113" i="40" s="1"/>
  <c r="S114" i="40" s="1"/>
  <c r="S115" i="40" s="1"/>
  <c r="S116" i="40" s="1"/>
  <c r="S117" i="40" s="1"/>
  <c r="S118" i="40" s="1"/>
  <c r="S119" i="40" s="1"/>
  <c r="S120" i="40" s="1"/>
  <c r="S121" i="40" s="1"/>
  <c r="S122" i="40" s="1"/>
  <c r="S123" i="40" s="1"/>
  <c r="S124" i="40" s="1"/>
  <c r="S125" i="40" s="1"/>
  <c r="S126" i="40" s="1"/>
  <c r="S127" i="40" s="1"/>
  <c r="S128" i="40" s="1"/>
  <c r="S129" i="40" s="1"/>
  <c r="S130" i="40" s="1"/>
  <c r="S131" i="40" s="1"/>
  <c r="S132" i="40" s="1"/>
  <c r="S133" i="40" s="1"/>
  <c r="S134" i="40" s="1"/>
  <c r="S135" i="40" s="1"/>
  <c r="S136" i="40" s="1"/>
  <c r="S137" i="40" s="1"/>
  <c r="S138" i="40" s="1"/>
  <c r="S139" i="40" s="1"/>
  <c r="S140" i="40" s="1"/>
  <c r="S141" i="40" s="1"/>
  <c r="S142" i="40" s="1"/>
  <c r="S143" i="40" s="1"/>
  <c r="S144" i="40" s="1"/>
  <c r="S145" i="40" s="1"/>
  <c r="S146" i="40" s="1"/>
  <c r="S147" i="40" s="1"/>
  <c r="S148" i="40" s="1"/>
  <c r="S149" i="40" s="1"/>
  <c r="S150" i="40" s="1"/>
  <c r="S151" i="40" s="1"/>
  <c r="S152" i="40" s="1"/>
  <c r="S153" i="40" s="1"/>
  <c r="S154" i="40" s="1"/>
  <c r="S155" i="40" s="1"/>
  <c r="S156" i="40" s="1"/>
  <c r="S157" i="40" s="1"/>
  <c r="BB30" i="17"/>
  <c r="BB31" i="17"/>
  <c r="BG4" i="17"/>
  <c r="BI38" i="17"/>
  <c r="BG39" i="17"/>
  <c r="AW7" i="17"/>
  <c r="AY6" i="17"/>
  <c r="I58" i="1"/>
  <c r="J58" i="1"/>
  <c r="I59" i="1"/>
  <c r="J59" i="1"/>
  <c r="D3" i="40"/>
  <c r="D4" i="40"/>
  <c r="D5" i="40" s="1"/>
  <c r="D6" i="40" s="1"/>
  <c r="D7" i="40" s="1"/>
  <c r="D8" i="40" s="1"/>
  <c r="D9" i="40" s="1"/>
  <c r="D10" i="40" s="1"/>
  <c r="D11" i="40" s="1"/>
  <c r="D12" i="40" s="1"/>
  <c r="D13" i="40" s="1"/>
  <c r="D14" i="40" s="1"/>
  <c r="D15" i="40" s="1"/>
  <c r="D16" i="40" s="1"/>
  <c r="D17" i="40" s="1"/>
  <c r="D18" i="40" s="1"/>
  <c r="D19" i="40" s="1"/>
  <c r="D20" i="40" s="1"/>
  <c r="D21" i="40" s="1"/>
  <c r="D22" i="40" s="1"/>
  <c r="D23" i="40" s="1"/>
  <c r="D24" i="40" s="1"/>
  <c r="D25" i="40" s="1"/>
  <c r="D26" i="40" s="1"/>
  <c r="D27" i="40" s="1"/>
  <c r="D28" i="40" s="1"/>
  <c r="D29" i="40" s="1"/>
  <c r="D30" i="40" s="1"/>
  <c r="D31" i="40" s="1"/>
  <c r="D32" i="40" s="1"/>
  <c r="D33" i="40" s="1"/>
  <c r="D34" i="40" s="1"/>
  <c r="D35" i="40" s="1"/>
  <c r="D36" i="40" s="1"/>
  <c r="D37" i="40" s="1"/>
  <c r="D38" i="40" s="1"/>
  <c r="D39" i="40" s="1"/>
  <c r="D40" i="40" s="1"/>
  <c r="D41" i="40" s="1"/>
  <c r="D42" i="40" s="1"/>
  <c r="D43" i="40" s="1"/>
  <c r="D44" i="40" s="1"/>
  <c r="D45" i="40" s="1"/>
  <c r="D46" i="40" s="1"/>
  <c r="D47" i="40" s="1"/>
  <c r="D48" i="40" s="1"/>
  <c r="D49" i="40" s="1"/>
  <c r="D50" i="40" s="1"/>
  <c r="D51" i="40" s="1"/>
  <c r="D52" i="40" s="1"/>
  <c r="D53" i="40" s="1"/>
  <c r="D54" i="40" s="1"/>
  <c r="D55" i="40" s="1"/>
  <c r="D56" i="40" s="1"/>
  <c r="D57" i="40" s="1"/>
  <c r="D58" i="40" s="1"/>
  <c r="D59" i="40" s="1"/>
  <c r="D60" i="40" s="1"/>
  <c r="D61" i="40" s="1"/>
  <c r="D62" i="40" s="1"/>
  <c r="D63" i="40" s="1"/>
  <c r="D64" i="40" s="1"/>
  <c r="D65" i="40" s="1"/>
  <c r="D66" i="40" s="1"/>
  <c r="D67" i="40" s="1"/>
  <c r="D68" i="40" s="1"/>
  <c r="D69" i="40" s="1"/>
  <c r="D70" i="40" s="1"/>
  <c r="D71" i="40" s="1"/>
  <c r="D72" i="40" s="1"/>
  <c r="D73" i="40" s="1"/>
  <c r="D74" i="40" s="1"/>
  <c r="D75" i="40" s="1"/>
  <c r="D76" i="40" s="1"/>
  <c r="D77" i="40" s="1"/>
  <c r="D78" i="40" s="1"/>
  <c r="D79" i="40" s="1"/>
  <c r="D80" i="40" s="1"/>
  <c r="D81" i="40" s="1"/>
  <c r="D82" i="40" s="1"/>
  <c r="D83" i="40" s="1"/>
  <c r="D84" i="40" s="1"/>
  <c r="D85" i="40" s="1"/>
  <c r="D86" i="40" s="1"/>
  <c r="D87" i="40" s="1"/>
  <c r="D88" i="40" s="1"/>
  <c r="D89" i="40" s="1"/>
  <c r="D90" i="40" s="1"/>
  <c r="D91" i="40" s="1"/>
  <c r="D92" i="40" s="1"/>
  <c r="D93" i="40" s="1"/>
  <c r="D94" i="40" s="1"/>
  <c r="D95" i="40" s="1"/>
  <c r="D96" i="40" s="1"/>
  <c r="D97" i="40" s="1"/>
  <c r="D98" i="40" s="1"/>
  <c r="D99" i="40" s="1"/>
  <c r="D100" i="40" s="1"/>
  <c r="D101" i="40" s="1"/>
  <c r="D102" i="40" s="1"/>
  <c r="D103" i="40" s="1"/>
  <c r="D104" i="40" s="1"/>
  <c r="D105" i="40" s="1"/>
  <c r="D106" i="40" s="1"/>
  <c r="D107" i="40" s="1"/>
  <c r="D108" i="40" s="1"/>
  <c r="D109" i="40" s="1"/>
  <c r="D110" i="40" s="1"/>
  <c r="D111" i="40" s="1"/>
  <c r="D112" i="40" s="1"/>
  <c r="D113" i="40" s="1"/>
  <c r="D114" i="40" s="1"/>
  <c r="D115" i="40" s="1"/>
  <c r="D116" i="40" s="1"/>
  <c r="D117" i="40" s="1"/>
  <c r="D118" i="40" s="1"/>
  <c r="D119" i="40" s="1"/>
  <c r="D120" i="40" s="1"/>
  <c r="D121" i="40" s="1"/>
  <c r="D122" i="40" s="1"/>
  <c r="D123" i="40" s="1"/>
  <c r="D124" i="40" s="1"/>
  <c r="D125" i="40" s="1"/>
  <c r="D126" i="40" s="1"/>
  <c r="D127" i="40" s="1"/>
  <c r="D128" i="40" s="1"/>
  <c r="D129" i="40" s="1"/>
  <c r="D130" i="40" s="1"/>
  <c r="D131" i="40" s="1"/>
  <c r="D132" i="40" s="1"/>
  <c r="D133" i="40" s="1"/>
  <c r="D134" i="40" s="1"/>
  <c r="D135" i="40" s="1"/>
  <c r="D136" i="40" s="1"/>
  <c r="D137" i="40" s="1"/>
  <c r="D138" i="40" s="1"/>
  <c r="D139" i="40" s="1"/>
  <c r="D140" i="40" s="1"/>
  <c r="D141" i="40" s="1"/>
  <c r="D142" i="40" s="1"/>
  <c r="D143" i="40" s="1"/>
  <c r="D144" i="40" s="1"/>
  <c r="D145" i="40" s="1"/>
  <c r="D146" i="40" s="1"/>
  <c r="D147" i="40" s="1"/>
  <c r="D148" i="40" s="1"/>
  <c r="D149" i="40" s="1"/>
  <c r="D150" i="40" s="1"/>
  <c r="D151" i="40" s="1"/>
  <c r="D152" i="40" s="1"/>
  <c r="D153" i="40" s="1"/>
  <c r="D154" i="40" s="1"/>
  <c r="D155" i="40" s="1"/>
  <c r="D156" i="40" s="1"/>
  <c r="D157" i="40" s="1"/>
  <c r="I3" i="40"/>
  <c r="I4" i="40"/>
  <c r="I5" i="40" s="1"/>
  <c r="I6" i="40" s="1"/>
  <c r="I7" i="40" s="1"/>
  <c r="I8" i="40" s="1"/>
  <c r="I9" i="40" s="1"/>
  <c r="I10" i="40" s="1"/>
  <c r="I11" i="40" s="1"/>
  <c r="I12" i="40" s="1"/>
  <c r="I13" i="40" s="1"/>
  <c r="I14" i="40" s="1"/>
  <c r="I15" i="40" s="1"/>
  <c r="I16" i="40" s="1"/>
  <c r="I17" i="40" s="1"/>
  <c r="I18" i="40" s="1"/>
  <c r="I19" i="40" s="1"/>
  <c r="I20" i="40" s="1"/>
  <c r="I21" i="40" s="1"/>
  <c r="I22" i="40" s="1"/>
  <c r="I23" i="40" s="1"/>
  <c r="I24" i="40" s="1"/>
  <c r="I25" i="40" s="1"/>
  <c r="I26" i="40" s="1"/>
  <c r="I27" i="40" s="1"/>
  <c r="I28" i="40" s="1"/>
  <c r="I29" i="40" s="1"/>
  <c r="I30" i="40" s="1"/>
  <c r="I31" i="40" s="1"/>
  <c r="I32" i="40" s="1"/>
  <c r="I33" i="40" s="1"/>
  <c r="I34" i="40" s="1"/>
  <c r="I35" i="40" s="1"/>
  <c r="I36" i="40" s="1"/>
  <c r="I37" i="40" s="1"/>
  <c r="I38" i="40" s="1"/>
  <c r="I39" i="40" s="1"/>
  <c r="I40" i="40" s="1"/>
  <c r="I41" i="40" s="1"/>
  <c r="I42" i="40" s="1"/>
  <c r="I43" i="40" s="1"/>
  <c r="I44" i="40" s="1"/>
  <c r="I45" i="40" s="1"/>
  <c r="I46" i="40" s="1"/>
  <c r="I47" i="40" s="1"/>
  <c r="I48" i="40" s="1"/>
  <c r="I49" i="40" s="1"/>
  <c r="I50" i="40" s="1"/>
  <c r="I51" i="40" s="1"/>
  <c r="I52" i="40" s="1"/>
  <c r="I53" i="40" s="1"/>
  <c r="I54" i="40" s="1"/>
  <c r="I55" i="40" s="1"/>
  <c r="I56" i="40" s="1"/>
  <c r="I57" i="40" s="1"/>
  <c r="I58" i="40" s="1"/>
  <c r="I59" i="40" s="1"/>
  <c r="I60" i="40" s="1"/>
  <c r="I61" i="40" s="1"/>
  <c r="I62" i="40" s="1"/>
  <c r="I63" i="40" s="1"/>
  <c r="I64" i="40" s="1"/>
  <c r="I65" i="40" s="1"/>
  <c r="I66" i="40" s="1"/>
  <c r="I67" i="40" s="1"/>
  <c r="I68" i="40" s="1"/>
  <c r="I69" i="40" s="1"/>
  <c r="I70" i="40" s="1"/>
  <c r="I71" i="40" s="1"/>
  <c r="I72" i="40" s="1"/>
  <c r="I73" i="40" s="1"/>
  <c r="I74" i="40" s="1"/>
  <c r="I75" i="40" s="1"/>
  <c r="I76" i="40" s="1"/>
  <c r="I77" i="40" s="1"/>
  <c r="I78" i="40" s="1"/>
  <c r="I79" i="40" s="1"/>
  <c r="I80" i="40" s="1"/>
  <c r="I81" i="40" s="1"/>
  <c r="I82" i="40" s="1"/>
  <c r="I83" i="40" s="1"/>
  <c r="I84" i="40" s="1"/>
  <c r="I85" i="40" s="1"/>
  <c r="I86" i="40" s="1"/>
  <c r="I87" i="40" s="1"/>
  <c r="I88" i="40" s="1"/>
  <c r="I89" i="40" s="1"/>
  <c r="I90" i="40" s="1"/>
  <c r="I91" i="40" s="1"/>
  <c r="I92" i="40" s="1"/>
  <c r="I93" i="40" s="1"/>
  <c r="I94" i="40" s="1"/>
  <c r="I95" i="40" s="1"/>
  <c r="I96" i="40" s="1"/>
  <c r="I97" i="40" s="1"/>
  <c r="I98" i="40" s="1"/>
  <c r="I99" i="40" s="1"/>
  <c r="I100" i="40" s="1"/>
  <c r="I101" i="40" s="1"/>
  <c r="I102" i="40" s="1"/>
  <c r="I103" i="40" s="1"/>
  <c r="I104" i="40" s="1"/>
  <c r="I105" i="40" s="1"/>
  <c r="I106" i="40" s="1"/>
  <c r="I107" i="40" s="1"/>
  <c r="I108" i="40" s="1"/>
  <c r="I109" i="40" s="1"/>
  <c r="I110" i="40" s="1"/>
  <c r="I111" i="40" s="1"/>
  <c r="I112" i="40" s="1"/>
  <c r="I113" i="40" s="1"/>
  <c r="I114" i="40" s="1"/>
  <c r="I115" i="40" s="1"/>
  <c r="I116" i="40" s="1"/>
  <c r="I117" i="40" s="1"/>
  <c r="I118" i="40" s="1"/>
  <c r="I119" i="40" s="1"/>
  <c r="I120" i="40" s="1"/>
  <c r="I121" i="40" s="1"/>
  <c r="I122" i="40" s="1"/>
  <c r="I123" i="40" s="1"/>
  <c r="I124" i="40" s="1"/>
  <c r="I125" i="40" s="1"/>
  <c r="I126" i="40" s="1"/>
  <c r="I127" i="40" s="1"/>
  <c r="I128" i="40" s="1"/>
  <c r="I129" i="40" s="1"/>
  <c r="I130" i="40" s="1"/>
  <c r="I131" i="40" s="1"/>
  <c r="I132" i="40" s="1"/>
  <c r="I133" i="40" s="1"/>
  <c r="I134" i="40" s="1"/>
  <c r="I135" i="40" s="1"/>
  <c r="I136" i="40" s="1"/>
  <c r="I137" i="40" s="1"/>
  <c r="I138" i="40" s="1"/>
  <c r="I139" i="40" s="1"/>
  <c r="I140" i="40" s="1"/>
  <c r="I141" i="40" s="1"/>
  <c r="I142" i="40" s="1"/>
  <c r="I143" i="40" s="1"/>
  <c r="I144" i="40" s="1"/>
  <c r="I145" i="40" s="1"/>
  <c r="I146" i="40" s="1"/>
  <c r="I147" i="40" s="1"/>
  <c r="I148" i="40" s="1"/>
  <c r="I149" i="40" s="1"/>
  <c r="I150" i="40" s="1"/>
  <c r="I151" i="40" s="1"/>
  <c r="I152" i="40" s="1"/>
  <c r="I153" i="40" s="1"/>
  <c r="I154" i="40" s="1"/>
  <c r="I155" i="40" s="1"/>
  <c r="I156" i="40" s="1"/>
  <c r="I157" i="40" s="1"/>
  <c r="J56" i="1"/>
  <c r="AC14" i="12"/>
  <c r="AA19" i="32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BG7" i="17" l="1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 s="1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  <c r="J21" i="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<sst xmlns="http://schemas.openxmlformats.org/spreadsheetml/2006/main" count="3058" uniqueCount="1263">
  <si>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</si>
  <si>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</si>
  <si>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</si>
  <si>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</si>
  <si>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</si>
  <si>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</si>
  <si>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</si>
  <si>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</si>
  <si>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</si>
  <si>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</si>
  <si>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</si>
  <si>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</si>
  <si>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</si>
  <si>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</si>
  <si>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</si>
  <si>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</si>
  <si>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</si>
  <si>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</si>
  <si>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</si>
  <si>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</si>
  <si>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</si>
  <si>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</si>
  <si>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</si>
  <si>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</si>
  <si>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</si>
  <si>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</si>
  <si>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</si>
  <si>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</si>
  <si>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</si>
  <si>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</si>
  <si>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</si>
  <si>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</si>
  <si>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</si>
  <si>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</si>
  <si>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</si>
  <si>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</si>
  <si>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</si>
  <si>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</si>
  <si>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</si>
  <si>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</si>
  <si>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</si>
  <si>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</si>
  <si>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</si>
  <si>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</si>
  <si>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</si>
  <si>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</si>
  <si>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</si>
  <si>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</si>
  <si>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</si>
  <si>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</si>
  <si>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</si>
  <si>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</si>
  <si>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</si>
  <si>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</si>
  <si>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</si>
  <si>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</si>
  <si>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</si>
  <si>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</si>
  <si>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</si>
  <si>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</si>
  <si>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</si>
  <si>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</si>
  <si>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</si>
  <si>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</si>
  <si>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</si>
  <si>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</si>
  <si>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</si>
  <si>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</si>
  <si>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</si>
  <si>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</si>
  <si>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</si>
  <si>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</si>
  <si>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</si>
  <si>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</si>
  <si>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</si>
  <si>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</si>
  <si>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</si>
  <si>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</si>
  <si>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</si>
  <si>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</si>
  <si>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</si>
  <si>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</si>
  <si>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</si>
  <si>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</si>
  <si>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</si>
  <si>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</si>
  <si>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</si>
  <si>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</si>
  <si>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</si>
  <si>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</si>
  <si>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</si>
  <si>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</si>
  <si>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</si>
  <si>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</si>
  <si>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</si>
  <si>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</si>
  <si>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</si>
  <si>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</si>
  <si>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</si>
  <si>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</si>
  <si>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</si>
  <si>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</si>
  <si>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</si>
  <si>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</si>
  <si>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</si>
  <si>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</si>
  <si>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</si>
  <si>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</si>
  <si>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</si>
  <si>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</si>
  <si>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</si>
  <si>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</si>
  <si>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</si>
  <si>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</si>
  <si>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</si>
  <si>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</si>
  <si>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</si>
  <si>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</si>
  <si>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</si>
  <si>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</si>
  <si>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</si>
  <si>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</si>
  <si>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</si>
  <si>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</si>
  <si>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</si>
  <si>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</si>
  <si>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</si>
  <si>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</si>
  <si>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</si>
  <si>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</si>
  <si>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</si>
  <si>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</si>
  <si>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</si>
  <si>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</si>
  <si>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</si>
  <si>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</si>
  <si>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</si>
  <si>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</si>
  <si>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</si>
  <si>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</si>
  <si>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</si>
  <si>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</si>
  <si>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</si>
  <si>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</si>
  <si>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</si>
  <si>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</si>
  <si>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</si>
  <si>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</si>
  <si>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</si>
  <si>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</si>
  <si>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</si>
  <si>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</si>
  <si>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</si>
  <si>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</si>
  <si>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</si>
  <si>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</si>
  <si>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</si>
  <si>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</si>
  <si>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</si>
  <si>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</si>
  <si>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</si>
  <si>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</si>
  <si>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</si>
  <si>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</si>
  <si>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</si>
  <si>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</si>
  <si>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</si>
  <si>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</si>
  <si>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</si>
  <si>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</si>
  <si>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</si>
  <si>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</si>
  <si>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</si>
  <si>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</si>
  <si>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</si>
  <si>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</si>
  <si>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</si>
  <si>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</si>
  <si>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</si>
  <si>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</si>
  <si>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</si>
  <si>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</si>
  <si>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</si>
  <si>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</si>
  <si>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</si>
  <si>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</si>
  <si>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</si>
  <si>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</si>
  <si>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</si>
  <si>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</si>
  <si>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</si>
  <si>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</si>
  <si>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</si>
  <si>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</si>
  <si>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</si>
  <si>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</si>
  <si>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</si>
  <si>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</si>
  <si>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</si>
  <si>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</si>
  <si>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</si>
  <si>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</si>
  <si>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</si>
  <si>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</si>
  <si>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</si>
  <si>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</si>
  <si>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</si>
  <si>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</si>
  <si>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</si>
  <si>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</si>
  <si>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</si>
  <si>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</si>
  <si>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</si>
  <si>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</si>
  <si>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</si>
  <si>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</si>
  <si>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</si>
  <si>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</si>
  <si>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</si>
  <si>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</si>
  <si>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</si>
  <si>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</si>
  <si>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</si>
  <si>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</si>
  <si>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</si>
  <si>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</si>
  <si>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</si>
  <si>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</si>
  <si>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</si>
  <si>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</si>
  <si>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</si>
  <si>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</si>
  <si>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</si>
  <si>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</si>
  <si>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</si>
  <si>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</si>
  <si>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</si>
  <si>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</si>
  <si>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</si>
  <si>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</si>
  <si>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</si>
  <si>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</si>
  <si>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</si>
  <si>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</si>
  <si>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</si>
  <si>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</si>
  <si>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</si>
  <si>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</si>
  <si>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</si>
  <si>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</si>
  <si>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</si>
  <si>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</si>
  <si>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</si>
  <si>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</si>
  <si>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</si>
  <si>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</si>
  <si>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</si>
  <si>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</si>
  <si>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</si>
  <si>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</si>
  <si>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</si>
  <si>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</si>
  <si>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</si>
  <si>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</si>
  <si>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</si>
  <si>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</si>
  <si>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</si>
  <si>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</si>
  <si>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</si>
  <si>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</si>
  <si>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</si>
  <si>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</si>
  <si>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</si>
  <si>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</si>
  <si>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</si>
  <si>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</si>
  <si>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</si>
  <si>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</si>
  <si>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</si>
  <si>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</si>
  <si>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</si>
  <si>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</si>
  <si>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</si>
  <si>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</si>
  <si>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</si>
  <si>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</si>
  <si>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</si>
  <si>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</si>
  <si>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</si>
  <si>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</si>
  <si>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</si>
  <si>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</si>
  <si>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</si>
  <si>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</si>
  <si>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</si>
  <si>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</si>
  <si>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</si>
  <si>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</si>
  <si>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</si>
  <si>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</si>
  <si>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</si>
  <si>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</si>
  <si>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</si>
  <si>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</si>
  <si>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</si>
  <si>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</si>
  <si>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</si>
  <si>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</si>
  <si>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</si>
  <si>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</si>
  <si>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</si>
  <si>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</si>
  <si>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</si>
  <si>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</si>
  <si>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</si>
  <si>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</si>
  <si>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</si>
  <si>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</si>
  <si>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</si>
  <si>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</si>
  <si>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</si>
  <si>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</si>
  <si>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</si>
  <si>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</si>
  <si>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</si>
  <si>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</si>
  <si>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</si>
  <si>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</si>
  <si>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</si>
  <si>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</si>
  <si>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</si>
  <si>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</si>
  <si>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</si>
  <si>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</si>
  <si>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</si>
  <si>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</si>
  <si>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</si>
  <si>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</si>
  <si>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</si>
  <si>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</si>
  <si>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</si>
  <si>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</si>
  <si>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</si>
  <si>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</si>
  <si>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</si>
  <si>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</si>
  <si>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</si>
  <si>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</si>
  <si>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</si>
  <si>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</si>
  <si>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</si>
  <si>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</si>
  <si>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</si>
  <si>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</si>
  <si>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</si>
  <si>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</si>
  <si>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</si>
  <si>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</si>
  <si>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</si>
  <si>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</si>
  <si>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</si>
  <si>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</si>
  <si>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</si>
  <si>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</si>
  <si>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</si>
  <si>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</si>
  <si>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</si>
  <si>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</si>
  <si>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</si>
  <si>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</si>
  <si>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</si>
  <si>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</si>
  <si>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</si>
  <si>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</si>
  <si>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</si>
  <si>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</si>
  <si>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</si>
  <si>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</si>
  <si>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</si>
  <si>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</si>
  <si>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</si>
  <si>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</si>
  <si>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</si>
  <si>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</si>
  <si>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</si>
  <si>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</si>
  <si>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</si>
  <si>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</si>
  <si>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</si>
  <si>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</si>
  <si>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</si>
  <si>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</si>
  <si>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</si>
  <si>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</si>
  <si>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</si>
  <si>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</si>
  <si>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</si>
  <si>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</si>
  <si>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</si>
  <si>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</si>
  <si>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</si>
  <si>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</si>
  <si>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</si>
  <si>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</si>
  <si>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</si>
  <si>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</si>
  <si>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</si>
  <si>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</si>
  <si>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</si>
  <si>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</si>
  <si>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</si>
  <si>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</si>
  <si>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</si>
  <si>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</si>
  <si>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</si>
  <si>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</si>
  <si>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</si>
  <si>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</si>
  <si>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</si>
  <si>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</si>
  <si>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</si>
  <si>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</si>
  <si>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</si>
  <si>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</si>
  <si>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</si>
  <si>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</si>
  <si>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</si>
  <si>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</si>
  <si>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</si>
  <si>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</si>
  <si>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</si>
  <si>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</si>
  <si>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</si>
  <si>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</si>
  <si>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</si>
  <si>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</si>
  <si>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</si>
  <si>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</si>
  <si>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</si>
  <si>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</si>
  <si>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</si>
  <si>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</si>
  <si>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</si>
  <si>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</si>
  <si>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</si>
  <si>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</si>
  <si>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</si>
  <si>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</si>
  <si>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</si>
  <si>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</si>
  <si>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</si>
  <si>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</si>
  <si>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</si>
  <si>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</si>
  <si>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</si>
  <si>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</si>
  <si>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</si>
  <si>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</si>
  <si>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</si>
  <si>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</si>
  <si>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</si>
  <si>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</si>
  <si>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</si>
  <si>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</si>
  <si>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</si>
  <si>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</si>
  <si>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</si>
  <si>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</si>
  <si>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</si>
  <si>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</si>
  <si>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</si>
  <si>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</si>
  <si>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</si>
  <si>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</si>
  <si>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</si>
  <si>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</si>
  <si>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</si>
  <si>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</si>
  <si>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</si>
  <si>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</si>
  <si>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</si>
  <si>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</si>
  <si>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</si>
  <si>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</si>
  <si>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</si>
  <si>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</si>
  <si>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</si>
  <si>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</si>
  <si>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</si>
  <si>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</si>
  <si>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</si>
  <si>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</si>
  <si>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</si>
  <si>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</si>
  <si>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</si>
  <si>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</si>
  <si>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</si>
  <si>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</si>
  <si>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</si>
  <si>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</si>
  <si>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</si>
  <si>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</si>
  <si>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</si>
  <si>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</si>
  <si>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</si>
  <si>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</si>
  <si>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</si>
  <si>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</si>
  <si>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</si>
  <si>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</si>
  <si>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</si>
  <si>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</si>
  <si>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</si>
  <si>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</si>
  <si>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</si>
  <si>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</si>
  <si>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</si>
  <si>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</si>
  <si>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</si>
  <si>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</si>
  <si>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</si>
  <si>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</si>
  <si>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</si>
  <si>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</si>
  <si>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</si>
  <si>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</si>
  <si>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</si>
  <si>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</si>
  <si>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</si>
  <si>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</si>
  <si>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</si>
  <si>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</si>
  <si>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</si>
  <si>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</si>
  <si>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</si>
  <si>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</si>
  <si>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</si>
  <si>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</si>
  <si>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</si>
  <si>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</si>
  <si>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</si>
  <si>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</si>
  <si>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</si>
  <si>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</si>
  <si>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</si>
  <si>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</si>
  <si>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</si>
  <si>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</si>
  <si>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</si>
  <si>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</si>
  <si>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</si>
  <si>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</si>
  <si>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</si>
  <si>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</si>
  <si>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</si>
  <si>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</si>
  <si>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</si>
  <si>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</si>
  <si>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</si>
  <si>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</si>
  <si>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</si>
  <si>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</si>
  <si>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</si>
  <si>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</si>
  <si>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</si>
  <si>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</si>
  <si>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</si>
  <si>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</si>
  <si>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</si>
  <si>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</si>
  <si>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</si>
  <si>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</si>
  <si>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</si>
  <si>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</si>
  <si>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</si>
  <si>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</si>
  <si>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</si>
  <si>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</si>
  <si>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</si>
  <si>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</si>
  <si>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</si>
  <si>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</si>
  <si>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</si>
  <si>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</si>
  <si>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</si>
  <si>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</si>
  <si>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</si>
  <si>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</si>
  <si>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</si>
  <si>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</si>
  <si>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</si>
  <si>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</si>
  <si>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</si>
  <si>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</si>
  <si>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</si>
  <si>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</si>
  <si>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</si>
  <si>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</si>
  <si>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</si>
  <si>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</si>
  <si>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</si>
  <si>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</si>
  <si>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</si>
  <si>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</si>
  <si>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</si>
  <si>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</si>
  <si>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</si>
  <si>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</si>
  <si>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</si>
  <si>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</si>
  <si>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</si>
  <si>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</si>
  <si>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</si>
  <si>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</si>
  <si>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</si>
  <si>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</si>
  <si>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</si>
  <si>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</si>
  <si>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</si>
  <si>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</si>
  <si>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</si>
  <si>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</si>
  <si>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</si>
  <si>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</si>
  <si>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</si>
  <si>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</si>
  <si>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</si>
  <si>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</si>
  <si>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</si>
  <si>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</si>
  <si>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</si>
  <si>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</si>
  <si>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</si>
  <si>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</si>
  <si>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</si>
  <si>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</si>
  <si>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</si>
  <si>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</si>
  <si>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</si>
  <si>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</si>
  <si>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</si>
  <si>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</si>
  <si>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</si>
  <si>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</si>
  <si>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</si>
  <si>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</si>
  <si>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</si>
  <si>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</si>
  <si>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</si>
  <si>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</si>
  <si>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</si>
  <si>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</si>
  <si>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</si>
  <si>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</si>
  <si>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</si>
  <si>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</si>
  <si>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</si>
  <si>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</si>
  <si>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</si>
  <si>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</si>
  <si>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</si>
  <si>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</si>
  <si>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</si>
  <si>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</si>
  <si>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</si>
  <si>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</si>
  <si>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</si>
  <si>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</si>
  <si>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</si>
  <si>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</si>
  <si>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</si>
  <si>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</si>
  <si>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</si>
  <si>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</si>
  <si>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</si>
  <si>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</si>
  <si>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</si>
  <si>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</si>
  <si>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</si>
  <si>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</si>
  <si>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</si>
  <si>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</si>
  <si>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</si>
  <si>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</si>
  <si>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</si>
  <si>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</si>
  <si>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</si>
  <si>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</si>
  <si>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</si>
  <si>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</si>
  <si>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</si>
  <si>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</si>
  <si>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</si>
  <si>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</si>
  <si>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</si>
  <si>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</si>
  <si>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</si>
  <si>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</si>
  <si>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</si>
  <si>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</si>
  <si>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</si>
  <si>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</si>
  <si>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</si>
  <si>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</si>
  <si>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</si>
  <si>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</si>
  <si>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</si>
  <si>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</si>
  <si>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</si>
  <si>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</si>
  <si>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</si>
  <si>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</si>
  <si>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</si>
  <si>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</si>
  <si>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</si>
  <si>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</si>
  <si>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</si>
  <si>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</si>
  <si>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</si>
  <si>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</si>
  <si>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</si>
  <si>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</si>
  <si>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</si>
  <si>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</si>
  <si>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</si>
  <si>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</si>
  <si>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</si>
  <si>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</si>
  <si>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</si>
  <si>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</si>
  <si>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</si>
  <si>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</si>
  <si>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</si>
  <si>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</si>
  <si>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</si>
  <si>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</si>
  <si>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</si>
  <si>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</si>
  <si>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</si>
  <si>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</si>
  <si>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</si>
  <si>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</si>
  <si>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</si>
  <si>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</si>
  <si>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</si>
  <si>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</si>
  <si>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</si>
  <si>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</si>
  <si>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</si>
  <si>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</si>
  <si>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</si>
  <si>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</si>
  <si>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</si>
  <si>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</si>
  <si>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</si>
  <si>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</si>
  <si>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</si>
  <si>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</si>
  <si>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</si>
  <si>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</si>
  <si>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</si>
  <si>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</si>
  <si>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</si>
  <si>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</si>
  <si>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</si>
  <si>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</si>
  <si>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</si>
  <si>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</si>
  <si>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</si>
  <si>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</si>
  <si>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</si>
  <si>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</si>
  <si>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</si>
  <si>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</si>
  <si>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</si>
  <si>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</si>
  <si>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</si>
  <si>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</si>
  <si>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</si>
  <si>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</si>
  <si>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</si>
  <si>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</si>
  <si>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</si>
  <si>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</si>
  <si>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</si>
  <si>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</si>
  <si>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</si>
  <si>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</si>
  <si>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</si>
  <si>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</si>
  <si>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</si>
  <si>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</si>
  <si>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</si>
  <si>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</si>
  <si>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</si>
  <si>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</si>
  <si>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</si>
  <si>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</si>
  <si>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</si>
  <si>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</si>
  <si>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</si>
  <si>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</si>
  <si>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</si>
  <si>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</si>
  <si>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</si>
  <si>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</si>
  <si>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</si>
  <si>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</si>
  <si>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</si>
  <si>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</si>
  <si>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</si>
  <si>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</si>
  <si>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</si>
  <si>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</si>
  <si>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</si>
  <si>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</si>
  <si>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</si>
  <si>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</si>
  <si>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</si>
  <si>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</si>
  <si>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</si>
  <si>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</si>
  <si>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</si>
  <si>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</si>
  <si>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</si>
  <si>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</si>
  <si>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</si>
  <si>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</si>
  <si>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</si>
  <si>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</si>
  <si>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</si>
  <si>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</si>
  <si>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</si>
  <si>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</si>
  <si>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</si>
  <si>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</si>
  <si>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</si>
  <si>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</si>
  <si>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</si>
  <si>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</si>
  <si>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</si>
  <si>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</si>
  <si>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</si>
  <si>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</si>
  <si>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</si>
  <si>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</si>
  <si>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</si>
  <si>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</si>
  <si>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</si>
  <si>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</si>
  <si>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</si>
  <si>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</si>
  <si>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</si>
  <si>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</si>
  <si>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</si>
  <si>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</si>
  <si>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</si>
  <si>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</si>
  <si>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</si>
  <si>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</si>
  <si>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</si>
  <si>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</si>
  <si>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</si>
  <si>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</si>
  <si>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</si>
  <si>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</si>
  <si>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</si>
  <si>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</si>
  <si>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</si>
  <si>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</si>
  <si>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</si>
  <si>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</si>
  <si>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</si>
  <si>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</si>
  <si>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</si>
  <si>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</si>
  <si>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</si>
  <si>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</si>
  <si>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</si>
  <si>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</si>
  <si>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</si>
  <si>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</si>
  <si>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</si>
  <si>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</si>
  <si>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</si>
  <si>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</si>
  <si>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</si>
  <si>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</si>
  <si>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</si>
  <si>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</si>
  <si>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</si>
  <si>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</si>
  <si>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</si>
  <si>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</si>
  <si>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</si>
  <si>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</si>
  <si>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</si>
  <si>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</si>
  <si>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</si>
  <si>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</si>
  <si>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</si>
  <si>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</si>
  <si>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</si>
  <si>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</si>
  <si>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</si>
  <si>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</si>
  <si>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</si>
  <si>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</si>
  <si>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</si>
  <si>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</si>
  <si>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</si>
  <si>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</si>
  <si>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</si>
  <si>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</si>
  <si>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</si>
  <si>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</si>
  <si>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</si>
  <si>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</si>
  <si>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</si>
  <si>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</si>
  <si>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</si>
  <si>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</si>
  <si>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</si>
  <si>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</si>
  <si>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</si>
  <si>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</si>
  <si>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</si>
  <si>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</si>
  <si>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</si>
  <si>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</si>
  <si>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</si>
  <si>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</si>
  <si>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</si>
  <si>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</si>
  <si>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</si>
  <si>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</si>
  <si>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</si>
  <si>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Income Tax Slab</t>
  </si>
  <si>
    <t>Income Tax Rate</t>
  </si>
  <si>
    <t>Up to ₹ 3,00,000</t>
  </si>
  <si>
    <t>Nil</t>
  </si>
  <si>
    <t>Up to ₹</t>
  </si>
  <si>
    <t>₹ 3,00,001 - ₹ 5,00,000</t>
  </si>
  <si>
    <t>5% above ₹ 3,00,000</t>
  </si>
  <si>
    <t>₹ 3,00,001 - ₹</t>
  </si>
  <si>
    <t>₹ 5,00,001 - ₹ 10,00,000</t>
  </si>
  <si>
    <t>₹ 10,000 + 20% above ₹ 5,00,000</t>
  </si>
  <si>
    <t>₹ 6,00,001 - ₹</t>
  </si>
  <si>
    <t>₹ 15,000 + 10% above ₹</t>
  </si>
  <si>
    <t>Above ₹ 10,00,000</t>
  </si>
  <si>
    <t>₹ 1,10,000 + 30% above ₹ 10,00,000</t>
  </si>
  <si>
    <t>₹ 9,00,001 - ₹</t>
  </si>
  <si>
    <t>₹ 45,000 + 15% above ₹</t>
  </si>
  <si>
    <t>₹ 12,00,001 - ₹</t>
  </si>
  <si>
    <t>₹ 90,000 + 20% above ₹</t>
  </si>
  <si>
    <t>Above ₹ 15,00,000</t>
  </si>
  <si>
    <t>₹ 1,50,000 + 30% above ₹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</si>
  <si>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</si>
  <si>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</si>
  <si>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</si>
  <si>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</si>
  <si>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</si>
  <si>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</si>
  <si>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</si>
  <si>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</si>
  <si>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</si>
  <si>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</si>
  <si>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</si>
  <si>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</si>
  <si>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</si>
  <si>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</si>
  <si>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</si>
  <si>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</si>
  <si>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</si>
  <si>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</si>
  <si>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</si>
  <si>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</si>
  <si>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</si>
  <si>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</si>
  <si>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</si>
  <si>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</si>
  <si>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</si>
  <si>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</si>
  <si>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</si>
  <si>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</si>
  <si>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</si>
  <si>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</si>
  <si>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</si>
  <si>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</si>
  <si>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</si>
  <si>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</si>
  <si>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</si>
  <si>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</si>
  <si>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</si>
  <si>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</si>
  <si>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</si>
  <si>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</si>
  <si>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</si>
  <si>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</si>
  <si>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</si>
  <si>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</si>
  <si>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</si>
  <si>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</si>
  <si>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</si>
  <si>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</si>
  <si>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</si>
  <si>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New Tax Regime u/s 115BAC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</si>
  <si>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</si>
  <si>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</si>
  <si>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</si>
  <si>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</si>
  <si>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</si>
  <si>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</si>
  <si>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</si>
  <si>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</si>
  <si>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</si>
  <si>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</si>
  <si>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</si>
  <si>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</si>
  <si>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</si>
  <si>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</si>
  <si>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</si>
  <si>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</si>
  <si>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</si>
  <si>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</si>
  <si>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</si>
  <si>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</si>
  <si>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</si>
  <si>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</si>
  <si>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</si>
  <si>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</si>
  <si>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</si>
  <si>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</si>
  <si>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</si>
  <si>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</si>
  <si>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</si>
  <si>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</si>
  <si>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</si>
  <si>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</si>
  <si>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</si>
  <si>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</si>
  <si>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</si>
  <si>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</si>
  <si>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</si>
  <si>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</si>
  <si>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</si>
  <si>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</si>
  <si>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</si>
  <si>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</si>
  <si>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</si>
  <si>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</si>
  <si>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</si>
  <si>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</si>
  <si>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</si>
  <si>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</si>
  <si>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</si>
  <si>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</si>
  <si>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</si>
  <si>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</si>
  <si>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</si>
  <si>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</si>
  <si>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</si>
  <si>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</si>
  <si>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</si>
  <si>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</si>
  <si>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</si>
  <si>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</si>
  <si>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</si>
  <si>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</si>
  <si>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</si>
  <si>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</si>
  <si>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</si>
  <si>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</si>
  <si>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</si>
  <si>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</si>
  <si>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</si>
  <si>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</si>
  <si>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</si>
  <si>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</si>
  <si>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</si>
  <si>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</si>
  <si>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</si>
  <si>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</si>
  <si>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</si>
  <si>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</si>
  <si>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</si>
  <si>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</si>
  <si>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</si>
  <si>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</si>
  <si>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</si>
  <si>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</si>
  <si>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</si>
  <si>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</si>
  <si>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</si>
  <si>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</si>
  <si>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</si>
  <si>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</si>
  <si>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</si>
  <si>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</si>
  <si>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</si>
  <si>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</si>
  <si>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</si>
  <si>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</si>
  <si>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</si>
  <si>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</si>
  <si>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</si>
  <si>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</si>
  <si>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</si>
  <si>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</si>
  <si>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</si>
  <si>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</si>
  <si>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</si>
  <si>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</si>
  <si>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</si>
  <si>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</si>
  <si>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</si>
  <si>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</si>
  <si>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</si>
  <si>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</si>
  <si>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</si>
  <si>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</si>
  <si>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</si>
  <si>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</si>
  <si>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</si>
  <si>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</si>
  <si>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</si>
  <si>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</si>
  <si>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</si>
  <si>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</si>
  <si>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</si>
  <si>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</si>
  <si>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</si>
  <si>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</si>
  <si>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</si>
  <si>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</si>
  <si>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</si>
  <si>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</si>
  <si>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</si>
  <si>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</si>
  <si>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week</t>
  </si>
  <si>
    <t>50 1-5</t>
  </si>
  <si>
    <t>50 1-10</t>
  </si>
  <si>
    <t>50 1-20</t>
  </si>
  <si>
    <t>50 10-20</t>
  </si>
  <si>
    <t>fno 1-5</t>
  </si>
  <si>
    <t>fno 1-10</t>
  </si>
  <si>
    <t>fno 1-20</t>
  </si>
  <si>
    <t>fno 10-20</t>
  </si>
  <si>
    <t>50 1-50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</si>
  <si>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</si>
  <si>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</si>
  <si>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</si>
  <si>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</si>
  <si>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</si>
  <si>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</si>
  <si>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</si>
  <si>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</si>
  <si>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</si>
  <si>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</si>
  <si>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</si>
  <si>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</si>
  <si>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</si>
  <si>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</si>
  <si>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</si>
  <si>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</si>
  <si>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</si>
  <si>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</si>
  <si>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</si>
  <si>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</si>
  <si>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</si>
  <si>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</si>
  <si>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</si>
  <si>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50 45-50</t>
  </si>
  <si>
    <t>50 36-50</t>
  </si>
  <si>
    <t>50 46-50</t>
  </si>
  <si>
    <t>REVERSE</t>
  </si>
  <si>
    <t>50 41-50</t>
  </si>
  <si>
    <t>fno 91-100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</si>
  <si>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</si>
  <si>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</si>
  <si>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</si>
  <si>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</si>
  <si>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</si>
  <si>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</si>
  <si>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</si>
  <si>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</si>
  <si>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</si>
  <si>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</si>
  <si>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</si>
  <si>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</si>
  <si>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</si>
  <si>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</si>
  <si>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</si>
  <si>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</si>
  <si>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</si>
  <si>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</si>
  <si>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</si>
  <si>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</si>
  <si>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</si>
  <si>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</si>
  <si>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</si>
  <si>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</si>
  <si>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</si>
  <si>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</si>
  <si>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</si>
  <si>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</si>
  <si>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</si>
  <si>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</si>
  <si>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</si>
  <si>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</si>
  <si>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</si>
  <si>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</si>
  <si>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</si>
  <si>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</si>
  <si>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</si>
  <si>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</si>
  <si>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</si>
  <si>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</si>
  <si>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</si>
  <si>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</si>
  <si>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</si>
  <si>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</si>
  <si>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</si>
  <si>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</si>
  <si>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</si>
  <si>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</si>
  <si>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</si>
  <si>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</si>
  <si>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</si>
  <si>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</si>
  <si>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</si>
  <si>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</si>
  <si>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</si>
  <si>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</si>
  <si>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</si>
  <si>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</si>
  <si>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</si>
  <si>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</si>
  <si>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</si>
  <si>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</si>
  <si>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</si>
  <si>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</si>
  <si>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</si>
  <si>
    <t>niftybees+bajajhfl</t>
  </si>
  <si>
    <t>Exemption=CG*investment/netSaleConsideration</t>
  </si>
  <si>
    <t>CG</t>
  </si>
  <si>
    <t>Investment</t>
  </si>
  <si>
    <t>Exemption</t>
  </si>
  <si>
    <t>RemainingFromSale</t>
  </si>
  <si>
    <t>NetSaleConsideration</t>
  </si>
  <si>
    <t>Ready reckoner 4L per guntha</t>
  </si>
  <si>
    <t>Total 32L baazarbhaav</t>
  </si>
  <si>
    <t>Mama sells vrindavan flat for 80L</t>
  </si>
  <si>
    <t>I sell PI flat to Mama for 80L. Balance 30L to receive from Mama/Nana</t>
  </si>
  <si>
    <t>I sell PI flat to Mama for 82L. Balance 28L to receive from Mama/Nana</t>
  </si>
  <si>
    <t>Nana gives 2L to Mummy as gift</t>
  </si>
  <si>
    <t>We buy Loni Kalbhor plot for 32L. Balance 28L to give to Mama/Nana</t>
  </si>
  <si>
    <t>Balances offset</t>
  </si>
  <si>
    <t>Equity Total</t>
  </si>
  <si>
    <t>SDR</t>
  </si>
  <si>
    <t>Fixed Income</t>
  </si>
  <si>
    <t>Free</t>
  </si>
  <si>
    <t>Real estate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</si>
</sst>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₹&quot;#,##0_);[Red]\(&quot;₹&quot;#,##0\)"/>
    <numFmt numFmtId="164" formatCode="0.0"/>
    <numFmt numFmtId="165" formatCode="0.0%"/>
    <numFmt numFmtId="166" formatCode="&quot;₹&quot;#,##0"/>
    <numFmt numFmtId="167" formatCode="&quot;₹&quot;#,##0.00"/>
  </numFmts>
  <fonts count="18" x14ac:knownFonts="1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sz val="14"/>
      <color theme="1"/>
      <name val="Roboto"/>
    </font>
    <font>
      <b/>
      <sz val="12"/>
      <color rgb="FFC00000"/>
      <name val="Calibri"/>
      <family val="2"/>
      <scheme val="minor"/>
    </font>
    <font>
      <sz val="14"/>
      <color theme="1"/>
      <name val="Roboto"/>
    </font>
    <font>
      <b/>
      <sz val="11"/>
      <color rgb="FF000000"/>
      <name val="Calibri"/>
      <family val="2"/>
    </font>
    <font>
      <sz val="12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52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0" fontId="13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4" fillId="0" borderId="0" xfId="0" applyFont="1"/>
    <xf numFmtId="0" fontId="15" fillId="0" borderId="0" xfId="0" applyFont="1"/>
    <xf numFmtId="3" fontId="13" fillId="0" borderId="0" xfId="0" applyNumberFormat="1" applyFon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167" fontId="0" fillId="0" borderId="0" xfId="0" applyNumberFormat="1"/>
    <xf numFmtId="0" fontId="17" fillId="0" borderId="0" xfId="0" applyFon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13" fillId="0" borderId="0" xfId="0" applyFont="1"/>
  </cellXfs>
  <cellStyles count="3">
    <cellStyle name="Hyperlink" xfId="2" builtinId="8"/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(2)'!$D$1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(2)'!$D$2:$D$157</c:f>
              <c:numCache>
                <c:formatCode>0.0</c:formatCode>
                <c:ptCount val="156"/>
                <c:pt idx="0">
                  <c:v>-0.15400000000000003</c:v>
                </c:pt>
                <c:pt idx="1">
                  <c:v>-1.9359999999999999</c:v>
                </c:pt>
                <c:pt idx="2">
                  <c:v>-3.992</c:v>
                </c:pt>
                <c:pt idx="3">
                  <c:v>-4.6020000000000003</c:v>
                </c:pt>
                <c:pt idx="4">
                  <c:v>-8.3919999999999995</c:v>
                </c:pt>
                <c:pt idx="5">
                  <c:v>-6.8040000000000012</c:v>
                </c:pt>
                <c:pt idx="6">
                  <c:v>-5.2240000000000011</c:v>
                </c:pt>
                <c:pt idx="7">
                  <c:v>-4.2640000000000011</c:v>
                </c:pt>
                <c:pt idx="8">
                  <c:v>-4.3760000000000012</c:v>
                </c:pt>
                <c:pt idx="9">
                  <c:v>-2.8820000000000014</c:v>
                </c:pt>
                <c:pt idx="10">
                  <c:v>-2.6980000000000013</c:v>
                </c:pt>
                <c:pt idx="11">
                  <c:v>-1.6860000000000013</c:v>
                </c:pt>
                <c:pt idx="12">
                  <c:v>-3.5260000000000011</c:v>
                </c:pt>
                <c:pt idx="13">
                  <c:v>-1.2640000000000011</c:v>
                </c:pt>
                <c:pt idx="14">
                  <c:v>1.3939999999999988</c:v>
                </c:pt>
                <c:pt idx="15">
                  <c:v>3.7419999999999791</c:v>
                </c:pt>
                <c:pt idx="16">
                  <c:v>6.8499999999999792</c:v>
                </c:pt>
                <c:pt idx="17">
                  <c:v>8.2079999999999789</c:v>
                </c:pt>
                <c:pt idx="18">
                  <c:v>9.7819999999999769</c:v>
                </c:pt>
                <c:pt idx="19">
                  <c:v>7.6959999999999766</c:v>
                </c:pt>
                <c:pt idx="20">
                  <c:v>6.4699999999999767</c:v>
                </c:pt>
                <c:pt idx="21">
                  <c:v>6.1619999999999768</c:v>
                </c:pt>
                <c:pt idx="22">
                  <c:v>5.6019999999999772</c:v>
                </c:pt>
                <c:pt idx="23">
                  <c:v>13.229999999999977</c:v>
                </c:pt>
                <c:pt idx="24">
                  <c:v>11.195999999999977</c:v>
                </c:pt>
                <c:pt idx="25">
                  <c:v>8.5699999999999754</c:v>
                </c:pt>
                <c:pt idx="26">
                  <c:v>9.3319999999999759</c:v>
                </c:pt>
                <c:pt idx="27">
                  <c:v>11.903999999999975</c:v>
                </c:pt>
                <c:pt idx="28">
                  <c:v>14.171999999999976</c:v>
                </c:pt>
                <c:pt idx="29">
                  <c:v>14.739999999999975</c:v>
                </c:pt>
                <c:pt idx="30">
                  <c:v>15.805999999999976</c:v>
                </c:pt>
                <c:pt idx="31">
                  <c:v>17.325999999999976</c:v>
                </c:pt>
                <c:pt idx="32">
                  <c:v>14.887999999999995</c:v>
                </c:pt>
                <c:pt idx="33">
                  <c:v>11.787999999999995</c:v>
                </c:pt>
                <c:pt idx="34">
                  <c:v>15.405999999999995</c:v>
                </c:pt>
                <c:pt idx="35">
                  <c:v>17.089999999999996</c:v>
                </c:pt>
                <c:pt idx="36">
                  <c:v>16.287999999999997</c:v>
                </c:pt>
                <c:pt idx="37">
                  <c:v>20.623999999999977</c:v>
                </c:pt>
                <c:pt idx="38">
                  <c:v>23.759999999999977</c:v>
                </c:pt>
                <c:pt idx="39">
                  <c:v>28.299999999999976</c:v>
                </c:pt>
                <c:pt idx="40">
                  <c:v>27.231999999999974</c:v>
                </c:pt>
                <c:pt idx="41">
                  <c:v>28.267999999999972</c:v>
                </c:pt>
                <c:pt idx="42">
                  <c:v>31.451999999999973</c:v>
                </c:pt>
                <c:pt idx="43">
                  <c:v>31.017999999999972</c:v>
                </c:pt>
                <c:pt idx="44">
                  <c:v>35.663999999999973</c:v>
                </c:pt>
                <c:pt idx="45">
                  <c:v>35.291999999999973</c:v>
                </c:pt>
                <c:pt idx="46">
                  <c:v>38.855999999999973</c:v>
                </c:pt>
                <c:pt idx="47">
                  <c:v>41.813999999999972</c:v>
                </c:pt>
                <c:pt idx="48">
                  <c:v>47.675999999999974</c:v>
                </c:pt>
                <c:pt idx="49">
                  <c:v>47.981999999999971</c:v>
                </c:pt>
                <c:pt idx="50">
                  <c:v>50.117999999999974</c:v>
                </c:pt>
                <c:pt idx="51">
                  <c:v>51.547999999999973</c:v>
                </c:pt>
                <c:pt idx="52">
                  <c:v>52.605999999999973</c:v>
                </c:pt>
                <c:pt idx="53">
                  <c:v>50.055999999999976</c:v>
                </c:pt>
                <c:pt idx="54">
                  <c:v>49.575999999999979</c:v>
                </c:pt>
                <c:pt idx="55">
                  <c:v>48.443999999999981</c:v>
                </c:pt>
                <c:pt idx="56">
                  <c:v>47.331999999999979</c:v>
                </c:pt>
                <c:pt idx="57">
                  <c:v>46.84999999999998</c:v>
                </c:pt>
                <c:pt idx="58">
                  <c:v>43.985999999999983</c:v>
                </c:pt>
                <c:pt idx="59">
                  <c:v>44.385999999999981</c:v>
                </c:pt>
                <c:pt idx="60">
                  <c:v>50.12399999999996</c:v>
                </c:pt>
                <c:pt idx="61">
                  <c:v>51.399999999999963</c:v>
                </c:pt>
                <c:pt idx="62">
                  <c:v>50.987999999999964</c:v>
                </c:pt>
                <c:pt idx="63">
                  <c:v>51.841999999999963</c:v>
                </c:pt>
                <c:pt idx="64">
                  <c:v>52.745999999999967</c:v>
                </c:pt>
                <c:pt idx="65">
                  <c:v>53.433999999999969</c:v>
                </c:pt>
                <c:pt idx="66">
                  <c:v>54.103999999999971</c:v>
                </c:pt>
                <c:pt idx="67">
                  <c:v>50.735999999999969</c:v>
                </c:pt>
                <c:pt idx="68">
                  <c:v>49.369999999999969</c:v>
                </c:pt>
                <c:pt idx="69">
                  <c:v>51.199999999999967</c:v>
                </c:pt>
                <c:pt idx="70">
                  <c:v>54.21999999999997</c:v>
                </c:pt>
                <c:pt idx="71">
                  <c:v>51.375999999999991</c:v>
                </c:pt>
                <c:pt idx="72">
                  <c:v>53.771999999999991</c:v>
                </c:pt>
                <c:pt idx="73">
                  <c:v>53.457999999999991</c:v>
                </c:pt>
                <c:pt idx="74">
                  <c:v>53.395999999999994</c:v>
                </c:pt>
                <c:pt idx="75">
                  <c:v>55.23599999999999</c:v>
                </c:pt>
                <c:pt idx="76">
                  <c:v>56.431999999999988</c:v>
                </c:pt>
                <c:pt idx="77">
                  <c:v>59.489999999999988</c:v>
                </c:pt>
                <c:pt idx="78">
                  <c:v>60.051999999999985</c:v>
                </c:pt>
                <c:pt idx="79">
                  <c:v>63.791999999999987</c:v>
                </c:pt>
                <c:pt idx="80">
                  <c:v>63.455999999999989</c:v>
                </c:pt>
                <c:pt idx="81">
                  <c:v>65.393999999999991</c:v>
                </c:pt>
                <c:pt idx="82">
                  <c:v>65.72399999999999</c:v>
                </c:pt>
                <c:pt idx="83">
                  <c:v>67.081999999999994</c:v>
                </c:pt>
                <c:pt idx="84">
                  <c:v>66.957999999999998</c:v>
                </c:pt>
                <c:pt idx="85">
                  <c:v>68.14</c:v>
                </c:pt>
                <c:pt idx="86">
                  <c:v>67.938000000000002</c:v>
                </c:pt>
                <c:pt idx="87">
                  <c:v>69.182000000000002</c:v>
                </c:pt>
                <c:pt idx="88">
                  <c:v>67.650000000000006</c:v>
                </c:pt>
                <c:pt idx="89">
                  <c:v>65.844000000000008</c:v>
                </c:pt>
                <c:pt idx="90">
                  <c:v>65.190000000000012</c:v>
                </c:pt>
                <c:pt idx="91">
                  <c:v>67.506000000000014</c:v>
                </c:pt>
                <c:pt idx="92">
                  <c:v>65.29400000000004</c:v>
                </c:pt>
                <c:pt idx="93">
                  <c:v>64.206000000000046</c:v>
                </c:pt>
                <c:pt idx="94">
                  <c:v>64.542000000000044</c:v>
                </c:pt>
                <c:pt idx="95">
                  <c:v>62.394000000000062</c:v>
                </c:pt>
                <c:pt idx="96">
                  <c:v>60.318000000000062</c:v>
                </c:pt>
                <c:pt idx="97">
                  <c:v>54.21200000000006</c:v>
                </c:pt>
                <c:pt idx="98">
                  <c:v>53.394000000000062</c:v>
                </c:pt>
                <c:pt idx="99">
                  <c:v>52.470000000000063</c:v>
                </c:pt>
                <c:pt idx="100">
                  <c:v>54.46800000000006</c:v>
                </c:pt>
                <c:pt idx="101">
                  <c:v>54.692000000000057</c:v>
                </c:pt>
                <c:pt idx="102">
                  <c:v>55.342000000000056</c:v>
                </c:pt>
                <c:pt idx="103">
                  <c:v>55.822000000000052</c:v>
                </c:pt>
                <c:pt idx="104">
                  <c:v>56.706000000000053</c:v>
                </c:pt>
                <c:pt idx="105">
                  <c:v>57.652000000000051</c:v>
                </c:pt>
                <c:pt idx="106">
                  <c:v>61.252000000000052</c:v>
                </c:pt>
                <c:pt idx="107">
                  <c:v>58.618000000000073</c:v>
                </c:pt>
                <c:pt idx="108">
                  <c:v>59.894000000000077</c:v>
                </c:pt>
                <c:pt idx="109">
                  <c:v>59.932000000000073</c:v>
                </c:pt>
                <c:pt idx="110">
                  <c:v>55.186000000000071</c:v>
                </c:pt>
                <c:pt idx="111">
                  <c:v>52.850000000000072</c:v>
                </c:pt>
                <c:pt idx="112">
                  <c:v>53.490000000000073</c:v>
                </c:pt>
                <c:pt idx="113">
                  <c:v>53.866000000000071</c:v>
                </c:pt>
                <c:pt idx="114">
                  <c:v>52.08600000000007</c:v>
                </c:pt>
                <c:pt idx="115">
                  <c:v>52.870000000000068</c:v>
                </c:pt>
                <c:pt idx="116">
                  <c:v>54.160000000000068</c:v>
                </c:pt>
                <c:pt idx="117">
                  <c:v>53.864000000000068</c:v>
                </c:pt>
                <c:pt idx="118">
                  <c:v>55.23200000000007</c:v>
                </c:pt>
                <c:pt idx="119">
                  <c:v>58.738000000000071</c:v>
                </c:pt>
                <c:pt idx="120">
                  <c:v>59.750000000000071</c:v>
                </c:pt>
                <c:pt idx="121">
                  <c:v>63.808000000000071</c:v>
                </c:pt>
                <c:pt idx="122">
                  <c:v>63.410000000000068</c:v>
                </c:pt>
                <c:pt idx="123">
                  <c:v>67.874000000000066</c:v>
                </c:pt>
                <c:pt idx="124">
                  <c:v>62.412000000000063</c:v>
                </c:pt>
                <c:pt idx="125">
                  <c:v>62.166000000000061</c:v>
                </c:pt>
                <c:pt idx="126">
                  <c:v>60.196000000000062</c:v>
                </c:pt>
                <c:pt idx="127">
                  <c:v>58.254000000000062</c:v>
                </c:pt>
                <c:pt idx="128">
                  <c:v>63.376000000000062</c:v>
                </c:pt>
                <c:pt idx="129">
                  <c:v>58.608000000000061</c:v>
                </c:pt>
                <c:pt idx="130">
                  <c:v>57.274000000000058</c:v>
                </c:pt>
                <c:pt idx="131">
                  <c:v>54.79800000000008</c:v>
                </c:pt>
                <c:pt idx="132">
                  <c:v>54.06000000000008</c:v>
                </c:pt>
                <c:pt idx="133">
                  <c:v>55.166000000000075</c:v>
                </c:pt>
                <c:pt idx="134">
                  <c:v>59.074000000000076</c:v>
                </c:pt>
                <c:pt idx="135">
                  <c:v>57.790000000000077</c:v>
                </c:pt>
                <c:pt idx="136">
                  <c:v>54.380000000000081</c:v>
                </c:pt>
                <c:pt idx="137">
                  <c:v>58.620000000000083</c:v>
                </c:pt>
                <c:pt idx="138">
                  <c:v>59.034000000000084</c:v>
                </c:pt>
                <c:pt idx="139">
                  <c:v>60.522000000000084</c:v>
                </c:pt>
                <c:pt idx="140">
                  <c:v>55.850000000000087</c:v>
                </c:pt>
                <c:pt idx="141">
                  <c:v>53.51000000000009</c:v>
                </c:pt>
                <c:pt idx="142">
                  <c:v>55.076000000000093</c:v>
                </c:pt>
                <c:pt idx="143">
                  <c:v>56.572000000000088</c:v>
                </c:pt>
                <c:pt idx="144">
                  <c:v>54.288000000000089</c:v>
                </c:pt>
                <c:pt idx="145">
                  <c:v>50.334000000000088</c:v>
                </c:pt>
                <c:pt idx="146">
                  <c:v>53.726000000000091</c:v>
                </c:pt>
                <c:pt idx="147">
                  <c:v>55.480000000000089</c:v>
                </c:pt>
                <c:pt idx="148">
                  <c:v>58.524000000000072</c:v>
                </c:pt>
                <c:pt idx="149">
                  <c:v>60.804000000000052</c:v>
                </c:pt>
                <c:pt idx="150">
                  <c:v>55.944000000000052</c:v>
                </c:pt>
                <c:pt idx="151">
                  <c:v>56.368000000000052</c:v>
                </c:pt>
                <c:pt idx="152">
                  <c:v>54.718000000000053</c:v>
                </c:pt>
                <c:pt idx="153">
                  <c:v>52.100000000000051</c:v>
                </c:pt>
                <c:pt idx="154">
                  <c:v>53.99400000000005</c:v>
                </c:pt>
                <c:pt idx="155">
                  <c:v>55.366000000000049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43-6648-9125-00400DF320F6}"/>
            </c:ext>
          </c:extLst>
        </c:ser>
        <c:ser>
          <c:idx val="1"/>
          <c:order val="1"/>
          <c:tx>
            <c:strRef>
              <c:f>'Sheet1 (2)'!$I$1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(2)'!$I$2:$I$157</c:f>
              <c:numCache>
                <c:formatCode>0.0</c:formatCode>
                <c:ptCount val="156"/>
                <c:pt idx="0">
                  <c:v>-1.1619999999999999</c:v>
                </c:pt>
                <c:pt idx="1">
                  <c:v>-5.57</c:v>
                </c:pt>
                <c:pt idx="2">
                  <c:v>-9.298</c:v>
                </c:pt>
                <c:pt idx="3">
                  <c:v>-8.006000000000002</c:v>
                </c:pt>
                <c:pt idx="4">
                  <c:v>-8.4500000000000028</c:v>
                </c:pt>
                <c:pt idx="5">
                  <c:v>-13.498000000000003</c:v>
                </c:pt>
                <c:pt idx="6">
                  <c:v>-15.848000000000003</c:v>
                </c:pt>
                <c:pt idx="7">
                  <c:v>-20.098000000000003</c:v>
                </c:pt>
                <c:pt idx="8">
                  <c:v>-16.038000000000004</c:v>
                </c:pt>
                <c:pt idx="9">
                  <c:v>-24.808000000000007</c:v>
                </c:pt>
                <c:pt idx="10">
                  <c:v>-22.508000000000006</c:v>
                </c:pt>
                <c:pt idx="11">
                  <c:v>-20.480000000000008</c:v>
                </c:pt>
                <c:pt idx="12">
                  <c:v>-17.940000000000008</c:v>
                </c:pt>
                <c:pt idx="13">
                  <c:v>-14.888000000000009</c:v>
                </c:pt>
                <c:pt idx="14">
                  <c:v>-20.530000000000008</c:v>
                </c:pt>
                <c:pt idx="15">
                  <c:v>-22.718000000000007</c:v>
                </c:pt>
                <c:pt idx="16">
                  <c:v>-18.256000000000007</c:v>
                </c:pt>
                <c:pt idx="17">
                  <c:v>-16.218000000000007</c:v>
                </c:pt>
                <c:pt idx="18">
                  <c:v>-20.304000000000009</c:v>
                </c:pt>
                <c:pt idx="19">
                  <c:v>-23.934000000000008</c:v>
                </c:pt>
                <c:pt idx="20">
                  <c:v>-28.353999999999989</c:v>
                </c:pt>
                <c:pt idx="21">
                  <c:v>-22.30599999999999</c:v>
                </c:pt>
                <c:pt idx="22">
                  <c:v>-19.39200000000001</c:v>
                </c:pt>
                <c:pt idx="23">
                  <c:v>-21.858000000000011</c:v>
                </c:pt>
                <c:pt idx="24">
                  <c:v>-21.900000000000009</c:v>
                </c:pt>
                <c:pt idx="25">
                  <c:v>-18.30200000000001</c:v>
                </c:pt>
                <c:pt idx="26">
                  <c:v>-16.632000000000012</c:v>
                </c:pt>
                <c:pt idx="27">
                  <c:v>-17.866000000000014</c:v>
                </c:pt>
                <c:pt idx="28">
                  <c:v>-20.802000000000014</c:v>
                </c:pt>
                <c:pt idx="29">
                  <c:v>-22.046000000000014</c:v>
                </c:pt>
                <c:pt idx="30">
                  <c:v>-24.478000000000016</c:v>
                </c:pt>
                <c:pt idx="31">
                  <c:v>-25.490000000000016</c:v>
                </c:pt>
                <c:pt idx="32">
                  <c:v>-26.138000000000016</c:v>
                </c:pt>
                <c:pt idx="33">
                  <c:v>-28.164000000000016</c:v>
                </c:pt>
                <c:pt idx="34">
                  <c:v>-31.392000000000017</c:v>
                </c:pt>
                <c:pt idx="35">
                  <c:v>-43.366000000000014</c:v>
                </c:pt>
                <c:pt idx="36">
                  <c:v>-41.056000000000033</c:v>
                </c:pt>
                <c:pt idx="37">
                  <c:v>-40.826000000000036</c:v>
                </c:pt>
                <c:pt idx="38">
                  <c:v>-39.778000000000034</c:v>
                </c:pt>
                <c:pt idx="39">
                  <c:v>-40.656000000000034</c:v>
                </c:pt>
                <c:pt idx="40">
                  <c:v>-42.724000000000032</c:v>
                </c:pt>
                <c:pt idx="41">
                  <c:v>-41.506000000000029</c:v>
                </c:pt>
                <c:pt idx="42">
                  <c:v>-41.124000000000031</c:v>
                </c:pt>
                <c:pt idx="43">
                  <c:v>-41.264000000000031</c:v>
                </c:pt>
                <c:pt idx="44">
                  <c:v>-43.854000000000028</c:v>
                </c:pt>
                <c:pt idx="45">
                  <c:v>-46.79200000000003</c:v>
                </c:pt>
                <c:pt idx="46">
                  <c:v>-45.650000000000027</c:v>
                </c:pt>
                <c:pt idx="47">
                  <c:v>-43.632000000000026</c:v>
                </c:pt>
                <c:pt idx="48">
                  <c:v>-47.020000000000024</c:v>
                </c:pt>
                <c:pt idx="49">
                  <c:v>-48.848000000000027</c:v>
                </c:pt>
                <c:pt idx="50">
                  <c:v>-48.134000000000029</c:v>
                </c:pt>
                <c:pt idx="51">
                  <c:v>-46.754000000000026</c:v>
                </c:pt>
                <c:pt idx="52">
                  <c:v>-47.206000000000024</c:v>
                </c:pt>
                <c:pt idx="53">
                  <c:v>-42.500000000000021</c:v>
                </c:pt>
                <c:pt idx="54">
                  <c:v>-39.256000000000043</c:v>
                </c:pt>
                <c:pt idx="55">
                  <c:v>-35.654000000000039</c:v>
                </c:pt>
                <c:pt idx="56">
                  <c:v>-36.286000000000037</c:v>
                </c:pt>
                <c:pt idx="57">
                  <c:v>-36.136000000000038</c:v>
                </c:pt>
                <c:pt idx="58">
                  <c:v>-32.608000000000061</c:v>
                </c:pt>
                <c:pt idx="59">
                  <c:v>-30.344000000000062</c:v>
                </c:pt>
                <c:pt idx="60">
                  <c:v>-35.26400000000006</c:v>
                </c:pt>
                <c:pt idx="61">
                  <c:v>-38.640000000000057</c:v>
                </c:pt>
                <c:pt idx="62">
                  <c:v>-47.798000000000059</c:v>
                </c:pt>
                <c:pt idx="63">
                  <c:v>-50.07800000000006</c:v>
                </c:pt>
                <c:pt idx="64">
                  <c:v>-50.792000000000058</c:v>
                </c:pt>
                <c:pt idx="65">
                  <c:v>-50.236000000000061</c:v>
                </c:pt>
                <c:pt idx="66">
                  <c:v>-52.504000000000062</c:v>
                </c:pt>
                <c:pt idx="67">
                  <c:v>-51.996000000000059</c:v>
                </c:pt>
                <c:pt idx="68">
                  <c:v>-52.802000000000056</c:v>
                </c:pt>
                <c:pt idx="69">
                  <c:v>-52.676000000000059</c:v>
                </c:pt>
                <c:pt idx="70">
                  <c:v>-53.980000000000061</c:v>
                </c:pt>
                <c:pt idx="71">
                  <c:v>-55.602000000000061</c:v>
                </c:pt>
                <c:pt idx="72">
                  <c:v>-55.106000000000058</c:v>
                </c:pt>
                <c:pt idx="73">
                  <c:v>-56.336000000000055</c:v>
                </c:pt>
                <c:pt idx="74">
                  <c:v>-57.350000000000058</c:v>
                </c:pt>
                <c:pt idx="75">
                  <c:v>-60.10800000000004</c:v>
                </c:pt>
                <c:pt idx="76">
                  <c:v>-59.032000000000039</c:v>
                </c:pt>
                <c:pt idx="77">
                  <c:v>-56.790000000000042</c:v>
                </c:pt>
                <c:pt idx="78">
                  <c:v>-53.380000000000038</c:v>
                </c:pt>
                <c:pt idx="79">
                  <c:v>-54.23600000000004</c:v>
                </c:pt>
                <c:pt idx="80">
                  <c:v>-49.704000000000036</c:v>
                </c:pt>
                <c:pt idx="81">
                  <c:v>-49.840000000000039</c:v>
                </c:pt>
                <c:pt idx="82">
                  <c:v>-49.214000000000041</c:v>
                </c:pt>
                <c:pt idx="83">
                  <c:v>-45.836000000000041</c:v>
                </c:pt>
                <c:pt idx="84">
                  <c:v>-43.446000000000041</c:v>
                </c:pt>
                <c:pt idx="85">
                  <c:v>-43.714000000000041</c:v>
                </c:pt>
                <c:pt idx="86">
                  <c:v>-39.476000000000063</c:v>
                </c:pt>
                <c:pt idx="87">
                  <c:v>-35.516000000000062</c:v>
                </c:pt>
                <c:pt idx="88">
                  <c:v>-38.746000000000059</c:v>
                </c:pt>
                <c:pt idx="89">
                  <c:v>-34.33400000000006</c:v>
                </c:pt>
                <c:pt idx="90">
                  <c:v>-36.45600000000006</c:v>
                </c:pt>
                <c:pt idx="91">
                  <c:v>-38.858000000000061</c:v>
                </c:pt>
                <c:pt idx="92">
                  <c:v>-31.30200000000006</c:v>
                </c:pt>
                <c:pt idx="93">
                  <c:v>-31.016000000000062</c:v>
                </c:pt>
                <c:pt idx="94">
                  <c:v>-31.040000000000063</c:v>
                </c:pt>
                <c:pt idx="95">
                  <c:v>-30.604000000000063</c:v>
                </c:pt>
                <c:pt idx="96">
                  <c:v>-28.822000000000067</c:v>
                </c:pt>
                <c:pt idx="97">
                  <c:v>-27.556000000000068</c:v>
                </c:pt>
                <c:pt idx="98">
                  <c:v>-22.898000000000067</c:v>
                </c:pt>
                <c:pt idx="99">
                  <c:v>-20.350000000000087</c:v>
                </c:pt>
                <c:pt idx="100">
                  <c:v>-24.310000000000066</c:v>
                </c:pt>
                <c:pt idx="101">
                  <c:v>-26.356000000000066</c:v>
                </c:pt>
                <c:pt idx="102">
                  <c:v>-26.680000000000064</c:v>
                </c:pt>
                <c:pt idx="103">
                  <c:v>-29.656000000000045</c:v>
                </c:pt>
                <c:pt idx="104">
                  <c:v>-27.320000000000046</c:v>
                </c:pt>
                <c:pt idx="105">
                  <c:v>-28.628000000000046</c:v>
                </c:pt>
                <c:pt idx="106">
                  <c:v>-31.592000000000048</c:v>
                </c:pt>
                <c:pt idx="107">
                  <c:v>-29.47400000000005</c:v>
                </c:pt>
                <c:pt idx="108">
                  <c:v>-27.53800000000005</c:v>
                </c:pt>
                <c:pt idx="109">
                  <c:v>-24.928000000000051</c:v>
                </c:pt>
                <c:pt idx="110">
                  <c:v>-22.82600000000005</c:v>
                </c:pt>
                <c:pt idx="111">
                  <c:v>-17.054000000000052</c:v>
                </c:pt>
                <c:pt idx="112">
                  <c:v>-12.876000000000051</c:v>
                </c:pt>
                <c:pt idx="113">
                  <c:v>-5.6440000000000516</c:v>
                </c:pt>
                <c:pt idx="114">
                  <c:v>-5.3300000000000534</c:v>
                </c:pt>
                <c:pt idx="115">
                  <c:v>0.42199999999994731</c:v>
                </c:pt>
                <c:pt idx="116">
                  <c:v>2.1339999999999475</c:v>
                </c:pt>
                <c:pt idx="117">
                  <c:v>2.7199999999999473</c:v>
                </c:pt>
                <c:pt idx="118">
                  <c:v>3.0199999999999472</c:v>
                </c:pt>
                <c:pt idx="119">
                  <c:v>-7.8000000000053138E-2</c:v>
                </c:pt>
                <c:pt idx="120">
                  <c:v>0.36999999999994693</c:v>
                </c:pt>
                <c:pt idx="121">
                  <c:v>6.0179999999999465</c:v>
                </c:pt>
                <c:pt idx="122">
                  <c:v>9.1239999999999277</c:v>
                </c:pt>
                <c:pt idx="123">
                  <c:v>6.9899999999999274</c:v>
                </c:pt>
                <c:pt idx="124">
                  <c:v>5.2079999999999274</c:v>
                </c:pt>
                <c:pt idx="125">
                  <c:v>4.8439999999999275</c:v>
                </c:pt>
                <c:pt idx="126">
                  <c:v>-4.9840000000000737</c:v>
                </c:pt>
                <c:pt idx="127">
                  <c:v>-5.9920000000000719</c:v>
                </c:pt>
                <c:pt idx="128">
                  <c:v>-2.5380000000000718</c:v>
                </c:pt>
                <c:pt idx="129">
                  <c:v>0.69199999999992823</c:v>
                </c:pt>
                <c:pt idx="130">
                  <c:v>3.7599999999999283</c:v>
                </c:pt>
                <c:pt idx="131">
                  <c:v>6.3119999999999283</c:v>
                </c:pt>
                <c:pt idx="132">
                  <c:v>9.3399999999999075</c:v>
                </c:pt>
                <c:pt idx="133">
                  <c:v>7.2879999999999079</c:v>
                </c:pt>
                <c:pt idx="134">
                  <c:v>-0.74000000000009258</c:v>
                </c:pt>
                <c:pt idx="135">
                  <c:v>4.5979999999999084</c:v>
                </c:pt>
                <c:pt idx="136">
                  <c:v>8.8999999999998884</c:v>
                </c:pt>
                <c:pt idx="137">
                  <c:v>9.9259999999998882</c:v>
                </c:pt>
                <c:pt idx="138">
                  <c:v>14.003999999999888</c:v>
                </c:pt>
                <c:pt idx="139">
                  <c:v>15.821999999999887</c:v>
                </c:pt>
                <c:pt idx="140">
                  <c:v>16.045999999999886</c:v>
                </c:pt>
                <c:pt idx="141">
                  <c:v>15.585999999999885</c:v>
                </c:pt>
                <c:pt idx="142">
                  <c:v>17.453999999999883</c:v>
                </c:pt>
                <c:pt idx="143">
                  <c:v>19.953999999999883</c:v>
                </c:pt>
                <c:pt idx="144">
                  <c:v>19.365999999999882</c:v>
                </c:pt>
                <c:pt idx="145">
                  <c:v>24.275999999999883</c:v>
                </c:pt>
                <c:pt idx="146">
                  <c:v>26.491999999999884</c:v>
                </c:pt>
                <c:pt idx="147">
                  <c:v>28.581999999999883</c:v>
                </c:pt>
                <c:pt idx="148">
                  <c:v>28.747999999999884</c:v>
                </c:pt>
                <c:pt idx="149">
                  <c:v>33.003999999999863</c:v>
                </c:pt>
                <c:pt idx="150">
                  <c:v>34.719999999999864</c:v>
                </c:pt>
                <c:pt idx="151">
                  <c:v>36.257999999999868</c:v>
                </c:pt>
                <c:pt idx="152">
                  <c:v>35.209999999999873</c:v>
                </c:pt>
                <c:pt idx="153">
                  <c:v>34.99799999999987</c:v>
                </c:pt>
                <c:pt idx="154">
                  <c:v>38.187999999999867</c:v>
                </c:pt>
                <c:pt idx="155">
                  <c:v>38.631999999999863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43-6648-9125-00400DF320F6}"/>
            </c:ext>
          </c:extLst>
        </c:ser>
        <c:ser>
          <c:idx val="2"/>
          <c:order val="2"/>
          <c:tx>
            <c:strRef>
              <c:f>'Sheet1 (2)'!$N$1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(2)'!$N$2:$N$157</c:f>
              <c:numCache>
                <c:formatCode>0.0</c:formatCode>
                <c:ptCount val="156"/>
                <c:pt idx="0">
                  <c:v>1.0993999999999979</c:v>
                </c:pt>
                <c:pt idx="1">
                  <c:v>-3.3603999999999821</c:v>
                </c:pt>
                <c:pt idx="2">
                  <c:v>-4.4973999999999821</c:v>
                </c:pt>
                <c:pt idx="3">
                  <c:v>-4.6717999999999815</c:v>
                </c:pt>
                <c:pt idx="4">
                  <c:v>-8.6397999999999815</c:v>
                </c:pt>
                <c:pt idx="5">
                  <c:v>-6.1419999999999817</c:v>
                </c:pt>
                <c:pt idx="6">
                  <c:v>-5.1553999999999833</c:v>
                </c:pt>
                <c:pt idx="7">
                  <c:v>-3.3741999999999832</c:v>
                </c:pt>
                <c:pt idx="8">
                  <c:v>-4.7125999999999832</c:v>
                </c:pt>
                <c:pt idx="9">
                  <c:v>-3.1383999999999834</c:v>
                </c:pt>
                <c:pt idx="10">
                  <c:v>-1.1785999999999834</c:v>
                </c:pt>
                <c:pt idx="11">
                  <c:v>-0.68419999999998549</c:v>
                </c:pt>
                <c:pt idx="12">
                  <c:v>-1.6671999999999856</c:v>
                </c:pt>
                <c:pt idx="13">
                  <c:v>-1.9923999999999857</c:v>
                </c:pt>
                <c:pt idx="14">
                  <c:v>0.43919999999999426</c:v>
                </c:pt>
                <c:pt idx="15">
                  <c:v>-5.9400000000005726E-2</c:v>
                </c:pt>
                <c:pt idx="16">
                  <c:v>0.89399999999999236</c:v>
                </c:pt>
                <c:pt idx="17">
                  <c:v>2.4439999999999924</c:v>
                </c:pt>
                <c:pt idx="18">
                  <c:v>3.9805999999999901</c:v>
                </c:pt>
                <c:pt idx="19">
                  <c:v>3.2615999999999921</c:v>
                </c:pt>
                <c:pt idx="20">
                  <c:v>5.113199999999992</c:v>
                </c:pt>
                <c:pt idx="21">
                  <c:v>8.7063999999999915</c:v>
                </c:pt>
                <c:pt idx="22">
                  <c:v>6.428200000000011</c:v>
                </c:pt>
                <c:pt idx="23">
                  <c:v>8.9109999999999907</c:v>
                </c:pt>
                <c:pt idx="24">
                  <c:v>11.10799999999997</c:v>
                </c:pt>
                <c:pt idx="25">
                  <c:v>9.3631999999999724</c:v>
                </c:pt>
                <c:pt idx="26">
                  <c:v>9.8223999999999698</c:v>
                </c:pt>
                <c:pt idx="27">
                  <c:v>11.705199999999968</c:v>
                </c:pt>
                <c:pt idx="28">
                  <c:v>9.8413999999999682</c:v>
                </c:pt>
                <c:pt idx="29">
                  <c:v>9.9959999999999685</c:v>
                </c:pt>
                <c:pt idx="30">
                  <c:v>10.726199999999968</c:v>
                </c:pt>
                <c:pt idx="31">
                  <c:v>11.932199999999968</c:v>
                </c:pt>
                <c:pt idx="32">
                  <c:v>12.956399999999968</c:v>
                </c:pt>
                <c:pt idx="33">
                  <c:v>10.192399999999989</c:v>
                </c:pt>
                <c:pt idx="34">
                  <c:v>11.249799999999986</c:v>
                </c:pt>
                <c:pt idx="35">
                  <c:v>11.464799999999984</c:v>
                </c:pt>
                <c:pt idx="36">
                  <c:v>12.108999999999984</c:v>
                </c:pt>
                <c:pt idx="37">
                  <c:v>13.873599999999982</c:v>
                </c:pt>
                <c:pt idx="38">
                  <c:v>14.723599999999982</c:v>
                </c:pt>
                <c:pt idx="39">
                  <c:v>17.75999999999998</c:v>
                </c:pt>
                <c:pt idx="40">
                  <c:v>16.893799999999981</c:v>
                </c:pt>
                <c:pt idx="41">
                  <c:v>16.779399999999981</c:v>
                </c:pt>
                <c:pt idx="42">
                  <c:v>17.777199999999979</c:v>
                </c:pt>
                <c:pt idx="43">
                  <c:v>18.04819999999998</c:v>
                </c:pt>
                <c:pt idx="44">
                  <c:v>20.63339999999998</c:v>
                </c:pt>
                <c:pt idx="45">
                  <c:v>20.170799999999982</c:v>
                </c:pt>
                <c:pt idx="46">
                  <c:v>22.714399999999983</c:v>
                </c:pt>
                <c:pt idx="47">
                  <c:v>25.856999999999985</c:v>
                </c:pt>
                <c:pt idx="48">
                  <c:v>28.902199999999986</c:v>
                </c:pt>
                <c:pt idx="49">
                  <c:v>29.004999999999985</c:v>
                </c:pt>
                <c:pt idx="50">
                  <c:v>31.370999999999984</c:v>
                </c:pt>
                <c:pt idx="51">
                  <c:v>33.144199999999984</c:v>
                </c:pt>
                <c:pt idx="52">
                  <c:v>34.386799999999987</c:v>
                </c:pt>
                <c:pt idx="53">
                  <c:v>32.086199999999984</c:v>
                </c:pt>
                <c:pt idx="54">
                  <c:v>31.655799999999985</c:v>
                </c:pt>
                <c:pt idx="55">
                  <c:v>32.671399999999984</c:v>
                </c:pt>
                <c:pt idx="56">
                  <c:v>32.274599999999985</c:v>
                </c:pt>
                <c:pt idx="57">
                  <c:v>32.409799999999983</c:v>
                </c:pt>
                <c:pt idx="58">
                  <c:v>30.932799999999983</c:v>
                </c:pt>
                <c:pt idx="59">
                  <c:v>32.410399999999981</c:v>
                </c:pt>
                <c:pt idx="60">
                  <c:v>34.70639999999996</c:v>
                </c:pt>
                <c:pt idx="61">
                  <c:v>36.269399999999955</c:v>
                </c:pt>
                <c:pt idx="62">
                  <c:v>36.478999999999957</c:v>
                </c:pt>
                <c:pt idx="63">
                  <c:v>35.854599999999955</c:v>
                </c:pt>
                <c:pt idx="64">
                  <c:v>36.190599999999954</c:v>
                </c:pt>
                <c:pt idx="65">
                  <c:v>35.426599999999951</c:v>
                </c:pt>
                <c:pt idx="66">
                  <c:v>35.889599999999952</c:v>
                </c:pt>
                <c:pt idx="67">
                  <c:v>36.238599999999948</c:v>
                </c:pt>
                <c:pt idx="68">
                  <c:v>37.191799999999951</c:v>
                </c:pt>
                <c:pt idx="69">
                  <c:v>37.986599999999953</c:v>
                </c:pt>
                <c:pt idx="70">
                  <c:v>40.924599999999934</c:v>
                </c:pt>
                <c:pt idx="71">
                  <c:v>39.898799999999937</c:v>
                </c:pt>
                <c:pt idx="72">
                  <c:v>41.934799999999939</c:v>
                </c:pt>
                <c:pt idx="73">
                  <c:v>42.522199999999941</c:v>
                </c:pt>
                <c:pt idx="74">
                  <c:v>43.475399999999944</c:v>
                </c:pt>
                <c:pt idx="75">
                  <c:v>46.063199999999945</c:v>
                </c:pt>
                <c:pt idx="76">
                  <c:v>45.496399999999944</c:v>
                </c:pt>
                <c:pt idx="77">
                  <c:v>46.942799999999941</c:v>
                </c:pt>
                <c:pt idx="78">
                  <c:v>47.640799999999942</c:v>
                </c:pt>
                <c:pt idx="79">
                  <c:v>50.277599999999943</c:v>
                </c:pt>
                <c:pt idx="80">
                  <c:v>49.814399999999942</c:v>
                </c:pt>
                <c:pt idx="81">
                  <c:v>51.573199999999943</c:v>
                </c:pt>
                <c:pt idx="82">
                  <c:v>52.750799999999941</c:v>
                </c:pt>
                <c:pt idx="83">
                  <c:v>54.735799999999941</c:v>
                </c:pt>
                <c:pt idx="84">
                  <c:v>53.293399999999941</c:v>
                </c:pt>
                <c:pt idx="85">
                  <c:v>52.134999999999941</c:v>
                </c:pt>
                <c:pt idx="86">
                  <c:v>51.892999999999944</c:v>
                </c:pt>
                <c:pt idx="87">
                  <c:v>53.234599999999944</c:v>
                </c:pt>
                <c:pt idx="88">
                  <c:v>50.399399999999964</c:v>
                </c:pt>
                <c:pt idx="89">
                  <c:v>50.625599999999963</c:v>
                </c:pt>
                <c:pt idx="90">
                  <c:v>51.500799999999963</c:v>
                </c:pt>
                <c:pt idx="91">
                  <c:v>51.053599999999967</c:v>
                </c:pt>
                <c:pt idx="92">
                  <c:v>48.942199999999971</c:v>
                </c:pt>
                <c:pt idx="93">
                  <c:v>48.656999999999968</c:v>
                </c:pt>
                <c:pt idx="94">
                  <c:v>49.340799999999966</c:v>
                </c:pt>
                <c:pt idx="95">
                  <c:v>48.204199999999965</c:v>
                </c:pt>
                <c:pt idx="96">
                  <c:v>50.452599999999961</c:v>
                </c:pt>
                <c:pt idx="97">
                  <c:v>47.426999999999964</c:v>
                </c:pt>
                <c:pt idx="98">
                  <c:v>46.308999999999962</c:v>
                </c:pt>
                <c:pt idx="99">
                  <c:v>45.353399999999965</c:v>
                </c:pt>
                <c:pt idx="100">
                  <c:v>46.725399999999965</c:v>
                </c:pt>
                <c:pt idx="101">
                  <c:v>48.209799999999966</c:v>
                </c:pt>
                <c:pt idx="102">
                  <c:v>47.282799999999966</c:v>
                </c:pt>
                <c:pt idx="103">
                  <c:v>47.426999999999964</c:v>
                </c:pt>
                <c:pt idx="104">
                  <c:v>49.368799999999965</c:v>
                </c:pt>
                <c:pt idx="105">
                  <c:v>51.001199999999962</c:v>
                </c:pt>
                <c:pt idx="106">
                  <c:v>52.916999999999959</c:v>
                </c:pt>
                <c:pt idx="107">
                  <c:v>51.44399999999996</c:v>
                </c:pt>
                <c:pt idx="108">
                  <c:v>52.718599999999959</c:v>
                </c:pt>
                <c:pt idx="109">
                  <c:v>51.315399999999961</c:v>
                </c:pt>
                <c:pt idx="110">
                  <c:v>50.413199999999961</c:v>
                </c:pt>
                <c:pt idx="111">
                  <c:v>49.182799999999958</c:v>
                </c:pt>
                <c:pt idx="112">
                  <c:v>50.748399999999961</c:v>
                </c:pt>
                <c:pt idx="113">
                  <c:v>51.147799999999961</c:v>
                </c:pt>
                <c:pt idx="114">
                  <c:v>50.904999999999959</c:v>
                </c:pt>
                <c:pt idx="115">
                  <c:v>51.569999999999958</c:v>
                </c:pt>
                <c:pt idx="116">
                  <c:v>52.96539999999996</c:v>
                </c:pt>
                <c:pt idx="117">
                  <c:v>54.412199999999963</c:v>
                </c:pt>
                <c:pt idx="118">
                  <c:v>57.361399999999961</c:v>
                </c:pt>
                <c:pt idx="119">
                  <c:v>61.531399999999962</c:v>
                </c:pt>
                <c:pt idx="120">
                  <c:v>61.538799999999959</c:v>
                </c:pt>
                <c:pt idx="121">
                  <c:v>64.917199999999966</c:v>
                </c:pt>
                <c:pt idx="122">
                  <c:v>65.758999999999972</c:v>
                </c:pt>
                <c:pt idx="123">
                  <c:v>68.50679999999997</c:v>
                </c:pt>
                <c:pt idx="124">
                  <c:v>62.368199999999973</c:v>
                </c:pt>
                <c:pt idx="125">
                  <c:v>61.21719999999997</c:v>
                </c:pt>
                <c:pt idx="126">
                  <c:v>62.24139999999997</c:v>
                </c:pt>
                <c:pt idx="127">
                  <c:v>61.985799999999969</c:v>
                </c:pt>
                <c:pt idx="128">
                  <c:v>65.50379999999997</c:v>
                </c:pt>
                <c:pt idx="129">
                  <c:v>60.990199999999987</c:v>
                </c:pt>
                <c:pt idx="130">
                  <c:v>56.996199999999988</c:v>
                </c:pt>
                <c:pt idx="131">
                  <c:v>55.917399999999986</c:v>
                </c:pt>
                <c:pt idx="132">
                  <c:v>55.288599999999988</c:v>
                </c:pt>
                <c:pt idx="133">
                  <c:v>53.958799999999989</c:v>
                </c:pt>
                <c:pt idx="134">
                  <c:v>56.248399999999968</c:v>
                </c:pt>
                <c:pt idx="135">
                  <c:v>58.965799999999966</c:v>
                </c:pt>
                <c:pt idx="136">
                  <c:v>58.120399999999968</c:v>
                </c:pt>
                <c:pt idx="137">
                  <c:v>61.461799999999968</c:v>
                </c:pt>
                <c:pt idx="138">
                  <c:v>63.922999999999966</c:v>
                </c:pt>
                <c:pt idx="139">
                  <c:v>62.368199999999966</c:v>
                </c:pt>
                <c:pt idx="140">
                  <c:v>58.789399999999986</c:v>
                </c:pt>
                <c:pt idx="141">
                  <c:v>58.108799999999988</c:v>
                </c:pt>
                <c:pt idx="142">
                  <c:v>57.554399999999987</c:v>
                </c:pt>
                <c:pt idx="143">
                  <c:v>59.978999999999964</c:v>
                </c:pt>
                <c:pt idx="144">
                  <c:v>57.711599999999962</c:v>
                </c:pt>
                <c:pt idx="145">
                  <c:v>54.528799999999961</c:v>
                </c:pt>
                <c:pt idx="146">
                  <c:v>56.703599999999959</c:v>
                </c:pt>
                <c:pt idx="147">
                  <c:v>59.390199999999957</c:v>
                </c:pt>
                <c:pt idx="148">
                  <c:v>62.048799999999936</c:v>
                </c:pt>
                <c:pt idx="149">
                  <c:v>62.040399999999934</c:v>
                </c:pt>
                <c:pt idx="150">
                  <c:v>58.818799999999932</c:v>
                </c:pt>
                <c:pt idx="151">
                  <c:v>60.345599999999934</c:v>
                </c:pt>
                <c:pt idx="152">
                  <c:v>61.25859999999993</c:v>
                </c:pt>
                <c:pt idx="153">
                  <c:v>57.13359999999993</c:v>
                </c:pt>
                <c:pt idx="154">
                  <c:v>55.604799999999933</c:v>
                </c:pt>
                <c:pt idx="155">
                  <c:v>57.018999999999934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43-6648-9125-00400DF320F6}"/>
            </c:ext>
          </c:extLst>
        </c:ser>
        <c:ser>
          <c:idx val="3"/>
          <c:order val="3"/>
          <c:tx>
            <c:strRef>
              <c:f>'Sheet1 (2)'!$S$1</c:f>
              <c:strCache>
                <c:ptCount val="1"/>
                <c:pt idx="0">
                  <c:v>50 45-50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(2)'!$S$2:$S$157</c:f>
              <c:numCache>
                <c:formatCode>0.0</c:formatCode>
                <c:ptCount val="156"/>
                <c:pt idx="0">
                  <c:v>4.1900000000000004</c:v>
                </c:pt>
                <c:pt idx="1">
                  <c:v>5.600000000000005E-2</c:v>
                </c:pt>
                <c:pt idx="2">
                  <c:v>-3.1239999999999801</c:v>
                </c:pt>
                <c:pt idx="3">
                  <c:v>-3.3419999999999801</c:v>
                </c:pt>
                <c:pt idx="4">
                  <c:v>-9.9279999999999795</c:v>
                </c:pt>
                <c:pt idx="5">
                  <c:v>-4.3759999999999994</c:v>
                </c:pt>
                <c:pt idx="6">
                  <c:v>-5.7159999999999993</c:v>
                </c:pt>
                <c:pt idx="7">
                  <c:v>-5.8219999999999992</c:v>
                </c:pt>
                <c:pt idx="8">
                  <c:v>-8.3840000000000003</c:v>
                </c:pt>
                <c:pt idx="9">
                  <c:v>-6.9779999999999998</c:v>
                </c:pt>
                <c:pt idx="10">
                  <c:v>-1.8999999999999995</c:v>
                </c:pt>
                <c:pt idx="11">
                  <c:v>-2.0599999999999996</c:v>
                </c:pt>
                <c:pt idx="12">
                  <c:v>-4.0759999999999996</c:v>
                </c:pt>
                <c:pt idx="13">
                  <c:v>-4.4479999999999977</c:v>
                </c:pt>
                <c:pt idx="14">
                  <c:v>-1.6040000000000179</c:v>
                </c:pt>
                <c:pt idx="15">
                  <c:v>-3.8900000000000179</c:v>
                </c:pt>
                <c:pt idx="16">
                  <c:v>-5.4080000000000181</c:v>
                </c:pt>
                <c:pt idx="17">
                  <c:v>-4.0860000000000181</c:v>
                </c:pt>
                <c:pt idx="18">
                  <c:v>-1.7160000000000379</c:v>
                </c:pt>
                <c:pt idx="19">
                  <c:v>-1.24400000000004</c:v>
                </c:pt>
                <c:pt idx="20">
                  <c:v>4.2259999999999405</c:v>
                </c:pt>
                <c:pt idx="21">
                  <c:v>11.295999999999941</c:v>
                </c:pt>
                <c:pt idx="22">
                  <c:v>8.083999999999941</c:v>
                </c:pt>
                <c:pt idx="23">
                  <c:v>9.6899999999999409</c:v>
                </c:pt>
                <c:pt idx="24">
                  <c:v>13.909999999999942</c:v>
                </c:pt>
                <c:pt idx="25">
                  <c:v>13.163999999999943</c:v>
                </c:pt>
                <c:pt idx="26">
                  <c:v>14.933999999999942</c:v>
                </c:pt>
                <c:pt idx="27">
                  <c:v>17.495999999999924</c:v>
                </c:pt>
                <c:pt idx="28">
                  <c:v>15.121999999999924</c:v>
                </c:pt>
                <c:pt idx="29">
                  <c:v>14.815999999999924</c:v>
                </c:pt>
                <c:pt idx="30">
                  <c:v>15.649999999999924</c:v>
                </c:pt>
                <c:pt idx="31">
                  <c:v>14.381999999999923</c:v>
                </c:pt>
                <c:pt idx="32">
                  <c:v>19.583999999999904</c:v>
                </c:pt>
                <c:pt idx="33">
                  <c:v>18.251999999999903</c:v>
                </c:pt>
                <c:pt idx="34">
                  <c:v>21.039999999999903</c:v>
                </c:pt>
                <c:pt idx="35">
                  <c:v>21.039999999999903</c:v>
                </c:pt>
                <c:pt idx="36">
                  <c:v>23.467999999999883</c:v>
                </c:pt>
                <c:pt idx="37">
                  <c:v>24.473999999999883</c:v>
                </c:pt>
                <c:pt idx="38">
                  <c:v>25.993999999999883</c:v>
                </c:pt>
                <c:pt idx="39">
                  <c:v>30.899999999999864</c:v>
                </c:pt>
                <c:pt idx="40">
                  <c:v>28.267999999999862</c:v>
                </c:pt>
                <c:pt idx="41">
                  <c:v>27.997999999999863</c:v>
                </c:pt>
                <c:pt idx="42">
                  <c:v>27.337999999999862</c:v>
                </c:pt>
                <c:pt idx="43">
                  <c:v>31.337999999999862</c:v>
                </c:pt>
                <c:pt idx="44">
                  <c:v>34.359999999999864</c:v>
                </c:pt>
                <c:pt idx="45">
                  <c:v>35.287999999999862</c:v>
                </c:pt>
                <c:pt idx="46">
                  <c:v>37.749999999999844</c:v>
                </c:pt>
                <c:pt idx="47">
                  <c:v>41.957999999999842</c:v>
                </c:pt>
                <c:pt idx="48">
                  <c:v>46.385999999999839</c:v>
                </c:pt>
                <c:pt idx="49">
                  <c:v>46.423999999999836</c:v>
                </c:pt>
                <c:pt idx="50">
                  <c:v>50.107999999999834</c:v>
                </c:pt>
                <c:pt idx="51">
                  <c:v>53.771999999999835</c:v>
                </c:pt>
                <c:pt idx="52">
                  <c:v>55.309999999999832</c:v>
                </c:pt>
                <c:pt idx="53">
                  <c:v>53.871999999999829</c:v>
                </c:pt>
                <c:pt idx="54">
                  <c:v>51.725999999999829</c:v>
                </c:pt>
                <c:pt idx="55">
                  <c:v>55.275999999999826</c:v>
                </c:pt>
                <c:pt idx="56">
                  <c:v>57.039999999999822</c:v>
                </c:pt>
                <c:pt idx="57">
                  <c:v>57.499999999999822</c:v>
                </c:pt>
                <c:pt idx="58">
                  <c:v>57.829999999999821</c:v>
                </c:pt>
                <c:pt idx="59">
                  <c:v>59.519999999999818</c:v>
                </c:pt>
                <c:pt idx="60">
                  <c:v>62.287999999999798</c:v>
                </c:pt>
                <c:pt idx="61">
                  <c:v>62.919999999999796</c:v>
                </c:pt>
                <c:pt idx="62">
                  <c:v>64.135999999999797</c:v>
                </c:pt>
                <c:pt idx="63">
                  <c:v>63.917999999999793</c:v>
                </c:pt>
                <c:pt idx="64">
                  <c:v>64.229999999999791</c:v>
                </c:pt>
                <c:pt idx="65">
                  <c:v>63.701999999999792</c:v>
                </c:pt>
                <c:pt idx="66">
                  <c:v>62.203999999999795</c:v>
                </c:pt>
                <c:pt idx="67">
                  <c:v>64.137999999999792</c:v>
                </c:pt>
                <c:pt idx="68">
                  <c:v>65.317999999999785</c:v>
                </c:pt>
                <c:pt idx="69">
                  <c:v>64.58199999999978</c:v>
                </c:pt>
                <c:pt idx="70">
                  <c:v>69.413999999999788</c:v>
                </c:pt>
                <c:pt idx="71">
                  <c:v>72.69999999999979</c:v>
                </c:pt>
                <c:pt idx="72">
                  <c:v>73.661999999999793</c:v>
                </c:pt>
                <c:pt idx="73">
                  <c:v>73.033999999999793</c:v>
                </c:pt>
                <c:pt idx="74">
                  <c:v>72.875999999999792</c:v>
                </c:pt>
                <c:pt idx="75">
                  <c:v>76.235999999999791</c:v>
                </c:pt>
                <c:pt idx="76">
                  <c:v>75.035999999999788</c:v>
                </c:pt>
                <c:pt idx="77">
                  <c:v>78.565999999999789</c:v>
                </c:pt>
                <c:pt idx="78">
                  <c:v>80.299999999999784</c:v>
                </c:pt>
                <c:pt idx="79">
                  <c:v>84.137999999999764</c:v>
                </c:pt>
                <c:pt idx="80">
                  <c:v>81.363999999999763</c:v>
                </c:pt>
                <c:pt idx="81">
                  <c:v>85.557999999999765</c:v>
                </c:pt>
                <c:pt idx="82">
                  <c:v>89.085999999999771</c:v>
                </c:pt>
                <c:pt idx="83">
                  <c:v>91.635999999999768</c:v>
                </c:pt>
                <c:pt idx="84">
                  <c:v>89.961999999999762</c:v>
                </c:pt>
                <c:pt idx="85">
                  <c:v>87.289999999999765</c:v>
                </c:pt>
                <c:pt idx="86">
                  <c:v>86.191999999999766</c:v>
                </c:pt>
                <c:pt idx="87">
                  <c:v>95.241999999999763</c:v>
                </c:pt>
                <c:pt idx="88">
                  <c:v>87.92199999999977</c:v>
                </c:pt>
                <c:pt idx="89">
                  <c:v>89.789999999999765</c:v>
                </c:pt>
                <c:pt idx="90">
                  <c:v>98.02999999999976</c:v>
                </c:pt>
                <c:pt idx="91">
                  <c:v>87.207999999999757</c:v>
                </c:pt>
                <c:pt idx="92">
                  <c:v>80.477999999999753</c:v>
                </c:pt>
                <c:pt idx="93">
                  <c:v>77.385999999999754</c:v>
                </c:pt>
                <c:pt idx="94">
                  <c:v>77.16199999999975</c:v>
                </c:pt>
                <c:pt idx="95">
                  <c:v>77.187999999999747</c:v>
                </c:pt>
                <c:pt idx="96">
                  <c:v>83.89399999999975</c:v>
                </c:pt>
                <c:pt idx="97">
                  <c:v>79.499999999999744</c:v>
                </c:pt>
                <c:pt idx="98">
                  <c:v>78.853999999999743</c:v>
                </c:pt>
                <c:pt idx="99">
                  <c:v>78.493999999999744</c:v>
                </c:pt>
                <c:pt idx="100">
                  <c:v>80.28999999999975</c:v>
                </c:pt>
                <c:pt idx="101">
                  <c:v>81.339999999999748</c:v>
                </c:pt>
                <c:pt idx="102">
                  <c:v>78.16999999999976</c:v>
                </c:pt>
                <c:pt idx="103">
                  <c:v>78.145999999999759</c:v>
                </c:pt>
                <c:pt idx="104">
                  <c:v>81.613999999999763</c:v>
                </c:pt>
                <c:pt idx="105">
                  <c:v>83.617999999999768</c:v>
                </c:pt>
                <c:pt idx="106">
                  <c:v>87.329999999999771</c:v>
                </c:pt>
                <c:pt idx="107">
                  <c:v>85.597999999999772</c:v>
                </c:pt>
                <c:pt idx="108">
                  <c:v>87.741999999999749</c:v>
                </c:pt>
                <c:pt idx="109">
                  <c:v>85.635999999999754</c:v>
                </c:pt>
                <c:pt idx="110">
                  <c:v>85.231999999999758</c:v>
                </c:pt>
                <c:pt idx="111">
                  <c:v>81.985999999999763</c:v>
                </c:pt>
                <c:pt idx="112">
                  <c:v>84.887999999999764</c:v>
                </c:pt>
                <c:pt idx="113">
                  <c:v>84.193999999999761</c:v>
                </c:pt>
                <c:pt idx="114">
                  <c:v>87.753999999999763</c:v>
                </c:pt>
                <c:pt idx="115">
                  <c:v>90.137999999999764</c:v>
                </c:pt>
                <c:pt idx="116">
                  <c:v>90.93399999999977</c:v>
                </c:pt>
                <c:pt idx="117">
                  <c:v>92.369999999999763</c:v>
                </c:pt>
                <c:pt idx="118">
                  <c:v>95.953999999999738</c:v>
                </c:pt>
                <c:pt idx="119">
                  <c:v>100.57799999999973</c:v>
                </c:pt>
                <c:pt idx="120">
                  <c:v>99.12799999999973</c:v>
                </c:pt>
                <c:pt idx="121">
                  <c:v>102.87399999999971</c:v>
                </c:pt>
                <c:pt idx="122">
                  <c:v>104.86599999999972</c:v>
                </c:pt>
                <c:pt idx="123">
                  <c:v>103.34999999999971</c:v>
                </c:pt>
                <c:pt idx="124">
                  <c:v>95.085999999999714</c:v>
                </c:pt>
                <c:pt idx="125">
                  <c:v>95.48399999999971</c:v>
                </c:pt>
                <c:pt idx="126">
                  <c:v>98.775999999999712</c:v>
                </c:pt>
                <c:pt idx="127">
                  <c:v>97.973999999999705</c:v>
                </c:pt>
                <c:pt idx="128">
                  <c:v>107.39799999999971</c:v>
                </c:pt>
                <c:pt idx="129">
                  <c:v>100.62999999999971</c:v>
                </c:pt>
                <c:pt idx="130">
                  <c:v>95.395999999999717</c:v>
                </c:pt>
                <c:pt idx="131">
                  <c:v>95.949999999999719</c:v>
                </c:pt>
                <c:pt idx="132">
                  <c:v>95.877999999999716</c:v>
                </c:pt>
                <c:pt idx="133">
                  <c:v>92.201999999999714</c:v>
                </c:pt>
                <c:pt idx="134">
                  <c:v>94.719999999999715</c:v>
                </c:pt>
                <c:pt idx="135">
                  <c:v>98.719999999999715</c:v>
                </c:pt>
                <c:pt idx="136">
                  <c:v>101.1339999999997</c:v>
                </c:pt>
                <c:pt idx="137">
                  <c:v>101.8119999999997</c:v>
                </c:pt>
                <c:pt idx="138">
                  <c:v>103.4279999999997</c:v>
                </c:pt>
                <c:pt idx="139">
                  <c:v>101.81999999999969</c:v>
                </c:pt>
                <c:pt idx="140">
                  <c:v>98.93199999999969</c:v>
                </c:pt>
                <c:pt idx="141">
                  <c:v>99.941999999999695</c:v>
                </c:pt>
                <c:pt idx="142">
                  <c:v>100.16199999999969</c:v>
                </c:pt>
                <c:pt idx="143">
                  <c:v>106.39599999999967</c:v>
                </c:pt>
                <c:pt idx="144">
                  <c:v>100.83399999999968</c:v>
                </c:pt>
                <c:pt idx="145">
                  <c:v>97.061999999999671</c:v>
                </c:pt>
                <c:pt idx="146">
                  <c:v>100.26599999999966</c:v>
                </c:pt>
                <c:pt idx="147">
                  <c:v>103.63599999999964</c:v>
                </c:pt>
                <c:pt idx="148">
                  <c:v>106.04999999999961</c:v>
                </c:pt>
                <c:pt idx="149">
                  <c:v>103.79199999999962</c:v>
                </c:pt>
                <c:pt idx="150">
                  <c:v>98.557999999999623</c:v>
                </c:pt>
                <c:pt idx="151">
                  <c:v>97.317999999999628</c:v>
                </c:pt>
                <c:pt idx="152">
                  <c:v>100.82999999999963</c:v>
                </c:pt>
                <c:pt idx="153">
                  <c:v>95.813999999999623</c:v>
                </c:pt>
                <c:pt idx="154">
                  <c:v>93.773999999999617</c:v>
                </c:pt>
                <c:pt idx="155">
                  <c:v>99.219999999999615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43-6648-9125-00400DF320F6}"/>
            </c:ext>
          </c:extLst>
        </c:ser>
        <c:ser>
          <c:idx val="4"/>
          <c:order val="4"/>
          <c:tx>
            <c:strRef>
              <c:f>'Sheet1 (2)'!$X$1</c:f>
              <c:strCache>
                <c:ptCount val="1"/>
                <c:pt idx="0">
                  <c:v>50 36-50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'Sheet1 (2)'!$X$2:$X$157</c:f>
              <c:numCache>
                <c:formatCode>0.0</c:formatCode>
                <c:ptCount val="156"/>
                <c:pt idx="0">
                  <c:v>3.2793333333333266</c:v>
                </c:pt>
                <c:pt idx="1">
                  <c:v>-0.97133333333334004</c:v>
                </c:pt>
                <c:pt idx="2">
                  <c:v>-2.5260000000000069</c:v>
                </c:pt>
                <c:pt idx="3">
                  <c:v>-1.8406666666666802</c:v>
                </c:pt>
                <c:pt idx="4">
                  <c:v>-5.8153333333333466</c:v>
                </c:pt>
                <c:pt idx="5">
                  <c:v>-2.6913333333333465</c:v>
                </c:pt>
                <c:pt idx="6">
                  <c:v>-1.6580000000000197</c:v>
                </c:pt>
                <c:pt idx="7">
                  <c:v>-0.62266666666669312</c:v>
                </c:pt>
                <c:pt idx="8">
                  <c:v>-1.2880000000000265</c:v>
                </c:pt>
                <c:pt idx="9">
                  <c:v>0.61599999999997346</c:v>
                </c:pt>
                <c:pt idx="10">
                  <c:v>2.8339999999999734</c:v>
                </c:pt>
                <c:pt idx="11">
                  <c:v>3.3013333333333068</c:v>
                </c:pt>
                <c:pt idx="12">
                  <c:v>2.2119999999999735</c:v>
                </c:pt>
                <c:pt idx="13">
                  <c:v>1.7759999999999736</c:v>
                </c:pt>
                <c:pt idx="14">
                  <c:v>5.3919999999999675</c:v>
                </c:pt>
                <c:pt idx="15">
                  <c:v>3.5673333333333073</c:v>
                </c:pt>
                <c:pt idx="16">
                  <c:v>3.0879999999999739</c:v>
                </c:pt>
                <c:pt idx="17">
                  <c:v>4.1686666666666401</c:v>
                </c:pt>
                <c:pt idx="18">
                  <c:v>5.7419999999999733</c:v>
                </c:pt>
                <c:pt idx="19">
                  <c:v>6.2079999999999727</c:v>
                </c:pt>
                <c:pt idx="20">
                  <c:v>9.2486666666666402</c:v>
                </c:pt>
                <c:pt idx="21">
                  <c:v>14.232666666666635</c:v>
                </c:pt>
                <c:pt idx="22">
                  <c:v>10.901333333333302</c:v>
                </c:pt>
                <c:pt idx="23">
                  <c:v>12.792666666666628</c:v>
                </c:pt>
                <c:pt idx="24">
                  <c:v>15.477333333333295</c:v>
                </c:pt>
                <c:pt idx="25">
                  <c:v>14.471333333333295</c:v>
                </c:pt>
                <c:pt idx="26">
                  <c:v>15.116666666666628</c:v>
                </c:pt>
                <c:pt idx="27">
                  <c:v>18.451333333333295</c:v>
                </c:pt>
                <c:pt idx="28">
                  <c:v>16.150666666666631</c:v>
                </c:pt>
                <c:pt idx="29">
                  <c:v>15.488666666666631</c:v>
                </c:pt>
                <c:pt idx="30">
                  <c:v>15.698666666666632</c:v>
                </c:pt>
                <c:pt idx="31">
                  <c:v>15.635999999999965</c:v>
                </c:pt>
                <c:pt idx="32">
                  <c:v>19.0713333333333</c:v>
                </c:pt>
                <c:pt idx="33">
                  <c:v>17.665333333333301</c:v>
                </c:pt>
                <c:pt idx="34">
                  <c:v>18.631333333333302</c:v>
                </c:pt>
                <c:pt idx="35">
                  <c:v>18.734666666666634</c:v>
                </c:pt>
                <c:pt idx="36">
                  <c:v>19.469999999999967</c:v>
                </c:pt>
                <c:pt idx="37">
                  <c:v>20.498666666666633</c:v>
                </c:pt>
                <c:pt idx="38">
                  <c:v>19.836666666666634</c:v>
                </c:pt>
                <c:pt idx="39">
                  <c:v>23.6533333333333</c:v>
                </c:pt>
                <c:pt idx="40">
                  <c:v>22.24266666666664</c:v>
                </c:pt>
                <c:pt idx="41">
                  <c:v>21.545999999999975</c:v>
                </c:pt>
                <c:pt idx="42">
                  <c:v>22.887333333333309</c:v>
                </c:pt>
                <c:pt idx="43">
                  <c:v>24.617999999999977</c:v>
                </c:pt>
                <c:pt idx="44">
                  <c:v>26.508666666666645</c:v>
                </c:pt>
                <c:pt idx="45">
                  <c:v>27.145333333333312</c:v>
                </c:pt>
                <c:pt idx="46">
                  <c:v>28.855333333333313</c:v>
                </c:pt>
                <c:pt idx="47">
                  <c:v>31.543999999999979</c:v>
                </c:pt>
                <c:pt idx="48">
                  <c:v>35.044666666666643</c:v>
                </c:pt>
                <c:pt idx="49">
                  <c:v>34.457999999999977</c:v>
                </c:pt>
                <c:pt idx="50">
                  <c:v>36.961333333333307</c:v>
                </c:pt>
                <c:pt idx="51">
                  <c:v>38.744666666666639</c:v>
                </c:pt>
                <c:pt idx="52">
                  <c:v>40.304666666666634</c:v>
                </c:pt>
                <c:pt idx="53">
                  <c:v>38.234666666666634</c:v>
                </c:pt>
                <c:pt idx="54">
                  <c:v>36.780666666666633</c:v>
                </c:pt>
                <c:pt idx="55">
                  <c:v>38.861333333333299</c:v>
                </c:pt>
                <c:pt idx="56">
                  <c:v>39.709333333333298</c:v>
                </c:pt>
                <c:pt idx="57">
                  <c:v>39.908666666666633</c:v>
                </c:pt>
                <c:pt idx="58">
                  <c:v>39.663999999999966</c:v>
                </c:pt>
                <c:pt idx="59">
                  <c:v>41.3273333333333</c:v>
                </c:pt>
                <c:pt idx="60">
                  <c:v>43.025999999999961</c:v>
                </c:pt>
                <c:pt idx="61">
                  <c:v>43.929999999999957</c:v>
                </c:pt>
                <c:pt idx="62">
                  <c:v>45.281333333333293</c:v>
                </c:pt>
                <c:pt idx="63">
                  <c:v>44.938666666666627</c:v>
                </c:pt>
                <c:pt idx="64">
                  <c:v>45.12399999999996</c:v>
                </c:pt>
                <c:pt idx="65">
                  <c:v>44.70866666666663</c:v>
                </c:pt>
                <c:pt idx="66">
                  <c:v>44.537333333333301</c:v>
                </c:pt>
                <c:pt idx="67">
                  <c:v>45.70799999999997</c:v>
                </c:pt>
                <c:pt idx="68">
                  <c:v>47.035333333333298</c:v>
                </c:pt>
                <c:pt idx="69">
                  <c:v>48.041999999999966</c:v>
                </c:pt>
                <c:pt idx="70">
                  <c:v>51.140666666666633</c:v>
                </c:pt>
                <c:pt idx="71">
                  <c:v>52.036666666666633</c:v>
                </c:pt>
                <c:pt idx="72">
                  <c:v>53.293333333333294</c:v>
                </c:pt>
                <c:pt idx="73">
                  <c:v>52.691333333333297</c:v>
                </c:pt>
                <c:pt idx="74">
                  <c:v>52.433999999999962</c:v>
                </c:pt>
                <c:pt idx="75">
                  <c:v>55.235999999999954</c:v>
                </c:pt>
                <c:pt idx="76">
                  <c:v>53.885333333333286</c:v>
                </c:pt>
                <c:pt idx="77">
                  <c:v>56.687999999999953</c:v>
                </c:pt>
                <c:pt idx="78">
                  <c:v>57.61866666666662</c:v>
                </c:pt>
                <c:pt idx="79">
                  <c:v>60.686666666666618</c:v>
                </c:pt>
                <c:pt idx="80">
                  <c:v>59.181333333333285</c:v>
                </c:pt>
                <c:pt idx="81">
                  <c:v>61.290666666666617</c:v>
                </c:pt>
                <c:pt idx="82">
                  <c:v>62.569999999999943</c:v>
                </c:pt>
                <c:pt idx="83">
                  <c:v>64.341333333333267</c:v>
                </c:pt>
                <c:pt idx="84">
                  <c:v>62.643333333333267</c:v>
                </c:pt>
                <c:pt idx="85">
                  <c:v>61.815333333333271</c:v>
                </c:pt>
                <c:pt idx="86">
                  <c:v>61.249999999999936</c:v>
                </c:pt>
                <c:pt idx="87">
                  <c:v>64.585333333333267</c:v>
                </c:pt>
                <c:pt idx="88">
                  <c:v>60.762666666666604</c:v>
                </c:pt>
                <c:pt idx="89">
                  <c:v>60.853999999999935</c:v>
                </c:pt>
                <c:pt idx="90">
                  <c:v>63.179333333333268</c:v>
                </c:pt>
                <c:pt idx="91">
                  <c:v>60.349999999999937</c:v>
                </c:pt>
                <c:pt idx="92">
                  <c:v>57.061333333333273</c:v>
                </c:pt>
                <c:pt idx="93">
                  <c:v>55.495999999999938</c:v>
                </c:pt>
                <c:pt idx="94">
                  <c:v>57.249999999999936</c:v>
                </c:pt>
                <c:pt idx="95">
                  <c:v>57.487999999999936</c:v>
                </c:pt>
                <c:pt idx="96">
                  <c:v>62.629999999999939</c:v>
                </c:pt>
                <c:pt idx="97">
                  <c:v>60.018666666666604</c:v>
                </c:pt>
                <c:pt idx="98">
                  <c:v>58.931333333333271</c:v>
                </c:pt>
                <c:pt idx="99">
                  <c:v>58.272666666666602</c:v>
                </c:pt>
                <c:pt idx="100">
                  <c:v>59.683333333333266</c:v>
                </c:pt>
                <c:pt idx="101">
                  <c:v>61.489333333333263</c:v>
                </c:pt>
                <c:pt idx="102">
                  <c:v>59.812666666666594</c:v>
                </c:pt>
                <c:pt idx="103">
                  <c:v>59.633333333333262</c:v>
                </c:pt>
                <c:pt idx="104">
                  <c:v>61.493999999999929</c:v>
                </c:pt>
                <c:pt idx="105">
                  <c:v>62.963999999999928</c:v>
                </c:pt>
                <c:pt idx="106">
                  <c:v>64.562666666666601</c:v>
                </c:pt>
                <c:pt idx="107">
                  <c:v>62.781333333333265</c:v>
                </c:pt>
                <c:pt idx="108">
                  <c:v>65.096666666666593</c:v>
                </c:pt>
                <c:pt idx="109">
                  <c:v>63.270666666666592</c:v>
                </c:pt>
                <c:pt idx="110">
                  <c:v>62.491999999999933</c:v>
                </c:pt>
                <c:pt idx="111">
                  <c:v>61.988666666666603</c:v>
                </c:pt>
                <c:pt idx="112">
                  <c:v>63.813333333333269</c:v>
                </c:pt>
                <c:pt idx="113">
                  <c:v>63.344666666666605</c:v>
                </c:pt>
                <c:pt idx="114">
                  <c:v>64.772666666666595</c:v>
                </c:pt>
                <c:pt idx="115">
                  <c:v>65.895333333333255</c:v>
                </c:pt>
                <c:pt idx="116">
                  <c:v>68.409999999999926</c:v>
                </c:pt>
                <c:pt idx="117">
                  <c:v>69.819333333333262</c:v>
                </c:pt>
                <c:pt idx="118">
                  <c:v>71.706666666666592</c:v>
                </c:pt>
                <c:pt idx="119">
                  <c:v>76.823333333333252</c:v>
                </c:pt>
                <c:pt idx="120">
                  <c:v>75.679333333333247</c:v>
                </c:pt>
                <c:pt idx="121">
                  <c:v>80.078666666666578</c:v>
                </c:pt>
                <c:pt idx="122">
                  <c:v>81.345333333333244</c:v>
                </c:pt>
                <c:pt idx="123">
                  <c:v>82.255999999999915</c:v>
                </c:pt>
                <c:pt idx="124">
                  <c:v>75.613999999999919</c:v>
                </c:pt>
                <c:pt idx="125">
                  <c:v>74.87066666666658</c:v>
                </c:pt>
                <c:pt idx="126">
                  <c:v>77.551333333333247</c:v>
                </c:pt>
                <c:pt idx="127">
                  <c:v>76.482666666666589</c:v>
                </c:pt>
                <c:pt idx="128">
                  <c:v>81.50999999999992</c:v>
                </c:pt>
                <c:pt idx="129">
                  <c:v>77.065333333333257</c:v>
                </c:pt>
                <c:pt idx="130">
                  <c:v>72.933999999999926</c:v>
                </c:pt>
                <c:pt idx="131">
                  <c:v>72.131999999999934</c:v>
                </c:pt>
                <c:pt idx="132">
                  <c:v>70.54133333333327</c:v>
                </c:pt>
                <c:pt idx="133">
                  <c:v>68.508666666666599</c:v>
                </c:pt>
                <c:pt idx="134">
                  <c:v>70.215333333333263</c:v>
                </c:pt>
                <c:pt idx="135">
                  <c:v>74.092666666666602</c:v>
                </c:pt>
                <c:pt idx="136">
                  <c:v>74.482666666666603</c:v>
                </c:pt>
                <c:pt idx="137">
                  <c:v>77.527999999999935</c:v>
                </c:pt>
                <c:pt idx="138">
                  <c:v>78.877999999999929</c:v>
                </c:pt>
                <c:pt idx="139">
                  <c:v>76.783333333333275</c:v>
                </c:pt>
                <c:pt idx="140">
                  <c:v>74.291999999999945</c:v>
                </c:pt>
                <c:pt idx="141">
                  <c:v>74.913333333333284</c:v>
                </c:pt>
                <c:pt idx="142">
                  <c:v>74.698666666666625</c:v>
                </c:pt>
                <c:pt idx="143">
                  <c:v>79.040666666666624</c:v>
                </c:pt>
                <c:pt idx="144">
                  <c:v>76.587333333333291</c:v>
                </c:pt>
                <c:pt idx="145">
                  <c:v>73.58666666666663</c:v>
                </c:pt>
                <c:pt idx="146">
                  <c:v>76.123333333333292</c:v>
                </c:pt>
                <c:pt idx="147">
                  <c:v>79.061999999999955</c:v>
                </c:pt>
                <c:pt idx="148">
                  <c:v>81.323999999999955</c:v>
                </c:pt>
                <c:pt idx="149">
                  <c:v>80.352666666666622</c:v>
                </c:pt>
                <c:pt idx="150">
                  <c:v>76.986666666666622</c:v>
                </c:pt>
                <c:pt idx="151">
                  <c:v>78.101333333333287</c:v>
                </c:pt>
                <c:pt idx="152">
                  <c:v>79.860666666666617</c:v>
                </c:pt>
                <c:pt idx="153">
                  <c:v>76.670666666666619</c:v>
                </c:pt>
                <c:pt idx="154">
                  <c:v>75.085333333333281</c:v>
                </c:pt>
                <c:pt idx="155">
                  <c:v>77.115999999999943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43-6648-9125-00400DF32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018607"/>
        <c:axId val="1946216543"/>
      </c:lineChart>
      <c:catAx>
        <c:axId val="2022018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216543"/>
        <c:crosses val="autoZero"/>
        <c:auto val="1"/>
        <c:lblAlgn val="ctr"/>
        <c:lblOffset val="100"/>
        <c:noMultiLvlLbl val="0"/>
      </c:catAx>
      <c:valAx>
        <c:axId val="194621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1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(3)'!$D$1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(3)'!$D$2:$D$157</c:f>
              <c:numCache>
                <c:formatCode>0.0</c:formatCode>
                <c:ptCount val="156"/>
                <c:pt idx="0">
                  <c:v>1.3720000000000001</c:v>
                </c:pt>
                <c:pt idx="1">
                  <c:v>3.266</c:v>
                </c:pt>
                <c:pt idx="2">
                  <c:v>0.64799999999999969</c:v>
                </c:pt>
                <c:pt idx="3">
                  <c:v>-1.0020000000000004</c:v>
                </c:pt>
                <c:pt idx="4">
                  <c:v>-0.5780000000000004</c:v>
                </c:pt>
                <c:pt idx="5">
                  <c:v>-5.4380000000000006</c:v>
                </c:pt>
                <c:pt idx="6">
                  <c:v>-3.1580000000000203</c:v>
                </c:pt>
                <c:pt idx="7">
                  <c:v>-0.11400000000004029</c:v>
                </c:pt>
                <c:pt idx="8">
                  <c:v>1.6399999999999597</c:v>
                </c:pt>
                <c:pt idx="9">
                  <c:v>5.0319999999999601</c:v>
                </c:pt>
                <c:pt idx="10">
                  <c:v>1.0779999999999599</c:v>
                </c:pt>
                <c:pt idx="11">
                  <c:v>-1.2060000000000404</c:v>
                </c:pt>
                <c:pt idx="12">
                  <c:v>0.28999999999995763</c:v>
                </c:pt>
                <c:pt idx="13">
                  <c:v>1.8559999999999577</c:v>
                </c:pt>
                <c:pt idx="14">
                  <c:v>-0.48400000000004217</c:v>
                </c:pt>
                <c:pt idx="15">
                  <c:v>-5.1560000000000414</c:v>
                </c:pt>
                <c:pt idx="16">
                  <c:v>-3.668000000000041</c:v>
                </c:pt>
                <c:pt idx="17">
                  <c:v>-3.2540000000000409</c:v>
                </c:pt>
                <c:pt idx="18">
                  <c:v>0.98599999999995935</c:v>
                </c:pt>
                <c:pt idx="19">
                  <c:v>-2.4240000000000408</c:v>
                </c:pt>
                <c:pt idx="20">
                  <c:v>-3.708000000000041</c:v>
                </c:pt>
                <c:pt idx="21">
                  <c:v>0.19999999999995888</c:v>
                </c:pt>
                <c:pt idx="22">
                  <c:v>1.3059999999999568</c:v>
                </c:pt>
                <c:pt idx="23">
                  <c:v>0.56799999999995865</c:v>
                </c:pt>
                <c:pt idx="24">
                  <c:v>-1.9080000000000212</c:v>
                </c:pt>
                <c:pt idx="25">
                  <c:v>-3.2420000000000213</c:v>
                </c:pt>
                <c:pt idx="26">
                  <c:v>-8.0100000000000211</c:v>
                </c:pt>
                <c:pt idx="27">
                  <c:v>-2.8880000000000212</c:v>
                </c:pt>
                <c:pt idx="28">
                  <c:v>-4.8300000000000214</c:v>
                </c:pt>
                <c:pt idx="29">
                  <c:v>-6.8000000000000211</c:v>
                </c:pt>
                <c:pt idx="30">
                  <c:v>-7.0460000000000207</c:v>
                </c:pt>
                <c:pt idx="31">
                  <c:v>-12.50800000000002</c:v>
                </c:pt>
                <c:pt idx="32">
                  <c:v>-8.04400000000002</c:v>
                </c:pt>
                <c:pt idx="33">
                  <c:v>-8.4420000000000197</c:v>
                </c:pt>
                <c:pt idx="34">
                  <c:v>-4.3840000000000199</c:v>
                </c:pt>
                <c:pt idx="35">
                  <c:v>-3.3720000000000199</c:v>
                </c:pt>
                <c:pt idx="36">
                  <c:v>0.13399999999998036</c:v>
                </c:pt>
                <c:pt idx="37">
                  <c:v>1.5019999999999805</c:v>
                </c:pt>
                <c:pt idx="38">
                  <c:v>1.2059999999999804</c:v>
                </c:pt>
                <c:pt idx="39">
                  <c:v>2.4959999999999805</c:v>
                </c:pt>
                <c:pt idx="40">
                  <c:v>3.2799999999999807</c:v>
                </c:pt>
                <c:pt idx="41">
                  <c:v>1.4999999999999805</c:v>
                </c:pt>
                <c:pt idx="42">
                  <c:v>1.8759999999999803</c:v>
                </c:pt>
                <c:pt idx="43">
                  <c:v>2.5159999999999805</c:v>
                </c:pt>
                <c:pt idx="44">
                  <c:v>0.17999999999998062</c:v>
                </c:pt>
                <c:pt idx="45">
                  <c:v>-4.5660000000000203</c:v>
                </c:pt>
                <c:pt idx="46">
                  <c:v>-4.52800000000002</c:v>
                </c:pt>
                <c:pt idx="47">
                  <c:v>-3.2520000000000202</c:v>
                </c:pt>
                <c:pt idx="48">
                  <c:v>-5.886000000000001</c:v>
                </c:pt>
                <c:pt idx="49">
                  <c:v>-2.2860000000000009</c:v>
                </c:pt>
                <c:pt idx="50">
                  <c:v>-1.3400000000000007</c:v>
                </c:pt>
                <c:pt idx="51">
                  <c:v>-0.45600000000000074</c:v>
                </c:pt>
                <c:pt idx="52">
                  <c:v>2.3999999999999244E-2</c:v>
                </c:pt>
                <c:pt idx="53">
                  <c:v>0.67399999999999927</c:v>
                </c:pt>
                <c:pt idx="54">
                  <c:v>0.89799999999999924</c:v>
                </c:pt>
                <c:pt idx="55">
                  <c:v>2.8959999999999995</c:v>
                </c:pt>
                <c:pt idx="56">
                  <c:v>1.9719999999999995</c:v>
                </c:pt>
                <c:pt idx="57">
                  <c:v>1.1539999999999995</c:v>
                </c:pt>
                <c:pt idx="58">
                  <c:v>-4.9520000000000017</c:v>
                </c:pt>
                <c:pt idx="59">
                  <c:v>-7.0280000000000022</c:v>
                </c:pt>
                <c:pt idx="60">
                  <c:v>-9.1759999999999824</c:v>
                </c:pt>
                <c:pt idx="61">
                  <c:v>-8.8399999999999821</c:v>
                </c:pt>
                <c:pt idx="62">
                  <c:v>-9.9279999999999831</c:v>
                </c:pt>
                <c:pt idx="63">
                  <c:v>-12.139999999999963</c:v>
                </c:pt>
                <c:pt idx="64">
                  <c:v>-9.8239999999999625</c:v>
                </c:pt>
                <c:pt idx="65">
                  <c:v>-10.477999999999961</c:v>
                </c:pt>
                <c:pt idx="66">
                  <c:v>-12.28399999999996</c:v>
                </c:pt>
                <c:pt idx="67">
                  <c:v>-13.81599999999996</c:v>
                </c:pt>
                <c:pt idx="68">
                  <c:v>-12.57199999999996</c:v>
                </c:pt>
                <c:pt idx="69">
                  <c:v>-12.77399999999996</c:v>
                </c:pt>
                <c:pt idx="70">
                  <c:v>-11.591999999999961</c:v>
                </c:pt>
                <c:pt idx="71">
                  <c:v>-11.715999999999962</c:v>
                </c:pt>
                <c:pt idx="72">
                  <c:v>-10.357999999999961</c:v>
                </c:pt>
                <c:pt idx="73">
                  <c:v>-10.027999999999961</c:v>
                </c:pt>
                <c:pt idx="74">
                  <c:v>-8.0899999999999608</c:v>
                </c:pt>
                <c:pt idx="75">
                  <c:v>-8.4259999999999611</c:v>
                </c:pt>
                <c:pt idx="76">
                  <c:v>-4.6859999999999609</c:v>
                </c:pt>
                <c:pt idx="77">
                  <c:v>-4.1239999999999606</c:v>
                </c:pt>
                <c:pt idx="78">
                  <c:v>-1.0659999999999608</c:v>
                </c:pt>
                <c:pt idx="79">
                  <c:v>0.1300000000000372</c:v>
                </c:pt>
                <c:pt idx="80">
                  <c:v>1.9700000000000371</c:v>
                </c:pt>
                <c:pt idx="81">
                  <c:v>1.9080000000000372</c:v>
                </c:pt>
                <c:pt idx="82">
                  <c:v>1.5940000000000372</c:v>
                </c:pt>
                <c:pt idx="83">
                  <c:v>3.9900000000000375</c:v>
                </c:pt>
                <c:pt idx="84">
                  <c:v>1.1460000000000576</c:v>
                </c:pt>
                <c:pt idx="85">
                  <c:v>4.1660000000000572</c:v>
                </c:pt>
                <c:pt idx="86">
                  <c:v>5.9960000000000573</c:v>
                </c:pt>
                <c:pt idx="87">
                  <c:v>4.6300000000000576</c:v>
                </c:pt>
                <c:pt idx="88">
                  <c:v>1.2620000000000573</c:v>
                </c:pt>
                <c:pt idx="89">
                  <c:v>1.9320000000000572</c:v>
                </c:pt>
                <c:pt idx="90">
                  <c:v>2.6200000000000574</c:v>
                </c:pt>
                <c:pt idx="91">
                  <c:v>3.5240000000000573</c:v>
                </c:pt>
                <c:pt idx="92">
                  <c:v>4.378000000000057</c:v>
                </c:pt>
                <c:pt idx="93">
                  <c:v>3.966000000000057</c:v>
                </c:pt>
                <c:pt idx="94">
                  <c:v>5.2420000000000568</c:v>
                </c:pt>
                <c:pt idx="95">
                  <c:v>10.980000000000036</c:v>
                </c:pt>
                <c:pt idx="96">
                  <c:v>11.380000000000036</c:v>
                </c:pt>
                <c:pt idx="97">
                  <c:v>8.5160000000000355</c:v>
                </c:pt>
                <c:pt idx="98">
                  <c:v>8.0340000000000362</c:v>
                </c:pt>
                <c:pt idx="99">
                  <c:v>6.9220000000000361</c:v>
                </c:pt>
                <c:pt idx="100">
                  <c:v>5.7900000000000365</c:v>
                </c:pt>
                <c:pt idx="101">
                  <c:v>5.310000000000036</c:v>
                </c:pt>
                <c:pt idx="102">
                  <c:v>2.7600000000000358</c:v>
                </c:pt>
                <c:pt idx="103">
                  <c:v>3.8180000000000338</c:v>
                </c:pt>
                <c:pt idx="104">
                  <c:v>5.248000000000034</c:v>
                </c:pt>
                <c:pt idx="105">
                  <c:v>7.3840000000000341</c:v>
                </c:pt>
                <c:pt idx="106">
                  <c:v>7.6900000000000341</c:v>
                </c:pt>
                <c:pt idx="107">
                  <c:v>13.552000000000035</c:v>
                </c:pt>
                <c:pt idx="108">
                  <c:v>16.510000000000034</c:v>
                </c:pt>
                <c:pt idx="109">
                  <c:v>20.074000000000034</c:v>
                </c:pt>
                <c:pt idx="110">
                  <c:v>19.702000000000037</c:v>
                </c:pt>
                <c:pt idx="111">
                  <c:v>24.348000000000038</c:v>
                </c:pt>
                <c:pt idx="112">
                  <c:v>23.914000000000037</c:v>
                </c:pt>
                <c:pt idx="113">
                  <c:v>27.098000000000038</c:v>
                </c:pt>
                <c:pt idx="114">
                  <c:v>28.134000000000036</c:v>
                </c:pt>
                <c:pt idx="115">
                  <c:v>27.066000000000034</c:v>
                </c:pt>
                <c:pt idx="116">
                  <c:v>31.606000000000034</c:v>
                </c:pt>
                <c:pt idx="117">
                  <c:v>34.742000000000033</c:v>
                </c:pt>
                <c:pt idx="118">
                  <c:v>39.07800000000001</c:v>
                </c:pt>
                <c:pt idx="119">
                  <c:v>38.27600000000001</c:v>
                </c:pt>
                <c:pt idx="120">
                  <c:v>39.960000000000008</c:v>
                </c:pt>
                <c:pt idx="121">
                  <c:v>43.57800000000001</c:v>
                </c:pt>
                <c:pt idx="122">
                  <c:v>40.478000000000009</c:v>
                </c:pt>
                <c:pt idx="123">
                  <c:v>38.040000000000028</c:v>
                </c:pt>
                <c:pt idx="124">
                  <c:v>39.560000000000031</c:v>
                </c:pt>
                <c:pt idx="125">
                  <c:v>40.626000000000033</c:v>
                </c:pt>
                <c:pt idx="126">
                  <c:v>41.194000000000031</c:v>
                </c:pt>
                <c:pt idx="127">
                  <c:v>43.462000000000032</c:v>
                </c:pt>
                <c:pt idx="128">
                  <c:v>46.034000000000034</c:v>
                </c:pt>
                <c:pt idx="129">
                  <c:v>46.796000000000035</c:v>
                </c:pt>
                <c:pt idx="130">
                  <c:v>44.170000000000037</c:v>
                </c:pt>
                <c:pt idx="131">
                  <c:v>42.136000000000038</c:v>
                </c:pt>
                <c:pt idx="132">
                  <c:v>49.764000000000038</c:v>
                </c:pt>
                <c:pt idx="133">
                  <c:v>49.204000000000036</c:v>
                </c:pt>
                <c:pt idx="134">
                  <c:v>48.896000000000036</c:v>
                </c:pt>
                <c:pt idx="135">
                  <c:v>47.670000000000037</c:v>
                </c:pt>
                <c:pt idx="136">
                  <c:v>45.584000000000039</c:v>
                </c:pt>
                <c:pt idx="137">
                  <c:v>47.158000000000037</c:v>
                </c:pt>
                <c:pt idx="138">
                  <c:v>48.516000000000034</c:v>
                </c:pt>
                <c:pt idx="139">
                  <c:v>51.624000000000031</c:v>
                </c:pt>
                <c:pt idx="140">
                  <c:v>53.972000000000008</c:v>
                </c:pt>
                <c:pt idx="141">
                  <c:v>56.63000000000001</c:v>
                </c:pt>
                <c:pt idx="142">
                  <c:v>58.89200000000001</c:v>
                </c:pt>
                <c:pt idx="143">
                  <c:v>57.052000000000007</c:v>
                </c:pt>
                <c:pt idx="144">
                  <c:v>58.064000000000007</c:v>
                </c:pt>
                <c:pt idx="145">
                  <c:v>58.248000000000005</c:v>
                </c:pt>
                <c:pt idx="146">
                  <c:v>59.742000000000004</c:v>
                </c:pt>
                <c:pt idx="147">
                  <c:v>59.63</c:v>
                </c:pt>
                <c:pt idx="148">
                  <c:v>60.59</c:v>
                </c:pt>
                <c:pt idx="149">
                  <c:v>62.17</c:v>
                </c:pt>
                <c:pt idx="150">
                  <c:v>63.758000000000003</c:v>
                </c:pt>
                <c:pt idx="151">
                  <c:v>59.968000000000004</c:v>
                </c:pt>
                <c:pt idx="152">
                  <c:v>59.358000000000004</c:v>
                </c:pt>
                <c:pt idx="153">
                  <c:v>57.302000000000007</c:v>
                </c:pt>
                <c:pt idx="154">
                  <c:v>55.52000000000001</c:v>
                </c:pt>
                <c:pt idx="155">
                  <c:v>55.366000000000007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88-CD4C-83CD-363F5AAD1914}"/>
            </c:ext>
          </c:extLst>
        </c:ser>
        <c:ser>
          <c:idx val="1"/>
          <c:order val="1"/>
          <c:tx>
            <c:strRef>
              <c:f>'Sheet1 (3)'!$I$1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(3)'!$I$2:$I$157</c:f>
              <c:numCache>
                <c:formatCode>0.0</c:formatCode>
                <c:ptCount val="156"/>
                <c:pt idx="0">
                  <c:v>-1.1619999999999999</c:v>
                </c:pt>
                <c:pt idx="1">
                  <c:v>-5.57</c:v>
                </c:pt>
                <c:pt idx="2">
                  <c:v>-9.298</c:v>
                </c:pt>
                <c:pt idx="3">
                  <c:v>-8.006000000000002</c:v>
                </c:pt>
                <c:pt idx="4">
                  <c:v>-8.4500000000000028</c:v>
                </c:pt>
                <c:pt idx="5">
                  <c:v>-13.498000000000003</c:v>
                </c:pt>
                <c:pt idx="6">
                  <c:v>-15.848000000000003</c:v>
                </c:pt>
                <c:pt idx="7">
                  <c:v>-20.098000000000003</c:v>
                </c:pt>
                <c:pt idx="8">
                  <c:v>-16.038000000000004</c:v>
                </c:pt>
                <c:pt idx="9">
                  <c:v>-24.808000000000007</c:v>
                </c:pt>
                <c:pt idx="10">
                  <c:v>-22.508000000000006</c:v>
                </c:pt>
                <c:pt idx="11">
                  <c:v>-20.480000000000008</c:v>
                </c:pt>
                <c:pt idx="12">
                  <c:v>-17.940000000000008</c:v>
                </c:pt>
                <c:pt idx="13">
                  <c:v>-14.888000000000009</c:v>
                </c:pt>
                <c:pt idx="14">
                  <c:v>-20.530000000000008</c:v>
                </c:pt>
                <c:pt idx="15">
                  <c:v>-22.718000000000007</c:v>
                </c:pt>
                <c:pt idx="16">
                  <c:v>-18.256000000000007</c:v>
                </c:pt>
                <c:pt idx="17">
                  <c:v>-16.218000000000007</c:v>
                </c:pt>
                <c:pt idx="18">
                  <c:v>-20.304000000000009</c:v>
                </c:pt>
                <c:pt idx="19">
                  <c:v>-23.934000000000008</c:v>
                </c:pt>
                <c:pt idx="20">
                  <c:v>-28.353999999999989</c:v>
                </c:pt>
                <c:pt idx="21">
                  <c:v>-22.30599999999999</c:v>
                </c:pt>
                <c:pt idx="22">
                  <c:v>-19.39200000000001</c:v>
                </c:pt>
                <c:pt idx="23">
                  <c:v>-21.858000000000011</c:v>
                </c:pt>
                <c:pt idx="24">
                  <c:v>-21.900000000000009</c:v>
                </c:pt>
                <c:pt idx="25">
                  <c:v>-18.30200000000001</c:v>
                </c:pt>
                <c:pt idx="26">
                  <c:v>-16.632000000000012</c:v>
                </c:pt>
                <c:pt idx="27">
                  <c:v>-17.866000000000014</c:v>
                </c:pt>
                <c:pt idx="28">
                  <c:v>-20.802000000000014</c:v>
                </c:pt>
                <c:pt idx="29">
                  <c:v>-22.046000000000014</c:v>
                </c:pt>
                <c:pt idx="30">
                  <c:v>-24.478000000000016</c:v>
                </c:pt>
                <c:pt idx="31">
                  <c:v>-25.490000000000016</c:v>
                </c:pt>
                <c:pt idx="32">
                  <c:v>-26.138000000000016</c:v>
                </c:pt>
                <c:pt idx="33">
                  <c:v>-28.164000000000016</c:v>
                </c:pt>
                <c:pt idx="34">
                  <c:v>-31.392000000000017</c:v>
                </c:pt>
                <c:pt idx="35">
                  <c:v>-43.366000000000014</c:v>
                </c:pt>
                <c:pt idx="36">
                  <c:v>-41.056000000000033</c:v>
                </c:pt>
                <c:pt idx="37">
                  <c:v>-40.826000000000036</c:v>
                </c:pt>
                <c:pt idx="38">
                  <c:v>-39.778000000000034</c:v>
                </c:pt>
                <c:pt idx="39">
                  <c:v>-40.656000000000034</c:v>
                </c:pt>
                <c:pt idx="40">
                  <c:v>-42.724000000000032</c:v>
                </c:pt>
                <c:pt idx="41">
                  <c:v>-41.506000000000029</c:v>
                </c:pt>
                <c:pt idx="42">
                  <c:v>-41.124000000000031</c:v>
                </c:pt>
                <c:pt idx="43">
                  <c:v>-41.264000000000031</c:v>
                </c:pt>
                <c:pt idx="44">
                  <c:v>-43.854000000000028</c:v>
                </c:pt>
                <c:pt idx="45">
                  <c:v>-46.79200000000003</c:v>
                </c:pt>
                <c:pt idx="46">
                  <c:v>-45.650000000000027</c:v>
                </c:pt>
                <c:pt idx="47">
                  <c:v>-43.632000000000026</c:v>
                </c:pt>
                <c:pt idx="48">
                  <c:v>-47.020000000000024</c:v>
                </c:pt>
                <c:pt idx="49">
                  <c:v>-48.848000000000027</c:v>
                </c:pt>
                <c:pt idx="50">
                  <c:v>-48.134000000000029</c:v>
                </c:pt>
                <c:pt idx="51">
                  <c:v>-46.754000000000026</c:v>
                </c:pt>
                <c:pt idx="52">
                  <c:v>-47.206000000000024</c:v>
                </c:pt>
                <c:pt idx="53">
                  <c:v>-42.500000000000021</c:v>
                </c:pt>
                <c:pt idx="54">
                  <c:v>-39.256000000000043</c:v>
                </c:pt>
                <c:pt idx="55">
                  <c:v>-35.654000000000039</c:v>
                </c:pt>
                <c:pt idx="56">
                  <c:v>-36.286000000000037</c:v>
                </c:pt>
                <c:pt idx="57">
                  <c:v>-36.136000000000038</c:v>
                </c:pt>
                <c:pt idx="58">
                  <c:v>-32.608000000000061</c:v>
                </c:pt>
                <c:pt idx="59">
                  <c:v>-30.344000000000062</c:v>
                </c:pt>
                <c:pt idx="60">
                  <c:v>-35.26400000000006</c:v>
                </c:pt>
                <c:pt idx="61">
                  <c:v>-38.640000000000057</c:v>
                </c:pt>
                <c:pt idx="62">
                  <c:v>-47.798000000000059</c:v>
                </c:pt>
                <c:pt idx="63">
                  <c:v>-50.07800000000006</c:v>
                </c:pt>
                <c:pt idx="64">
                  <c:v>-50.792000000000058</c:v>
                </c:pt>
                <c:pt idx="65">
                  <c:v>-50.236000000000061</c:v>
                </c:pt>
                <c:pt idx="66">
                  <c:v>-52.504000000000062</c:v>
                </c:pt>
                <c:pt idx="67">
                  <c:v>-51.996000000000059</c:v>
                </c:pt>
                <c:pt idx="68">
                  <c:v>-52.802000000000056</c:v>
                </c:pt>
                <c:pt idx="69">
                  <c:v>-52.676000000000059</c:v>
                </c:pt>
                <c:pt idx="70">
                  <c:v>-53.980000000000061</c:v>
                </c:pt>
                <c:pt idx="71">
                  <c:v>-55.602000000000061</c:v>
                </c:pt>
                <c:pt idx="72">
                  <c:v>-55.106000000000058</c:v>
                </c:pt>
                <c:pt idx="73">
                  <c:v>-56.336000000000055</c:v>
                </c:pt>
                <c:pt idx="74">
                  <c:v>-57.350000000000058</c:v>
                </c:pt>
                <c:pt idx="75">
                  <c:v>-60.10800000000004</c:v>
                </c:pt>
                <c:pt idx="76">
                  <c:v>-59.032000000000039</c:v>
                </c:pt>
                <c:pt idx="77">
                  <c:v>-56.790000000000042</c:v>
                </c:pt>
                <c:pt idx="78">
                  <c:v>-53.380000000000038</c:v>
                </c:pt>
                <c:pt idx="79">
                  <c:v>-54.23600000000004</c:v>
                </c:pt>
                <c:pt idx="80">
                  <c:v>-49.704000000000036</c:v>
                </c:pt>
                <c:pt idx="81">
                  <c:v>-49.840000000000039</c:v>
                </c:pt>
                <c:pt idx="82">
                  <c:v>-49.214000000000041</c:v>
                </c:pt>
                <c:pt idx="83">
                  <c:v>-45.836000000000041</c:v>
                </c:pt>
                <c:pt idx="84">
                  <c:v>-43.446000000000041</c:v>
                </c:pt>
                <c:pt idx="85">
                  <c:v>-43.714000000000041</c:v>
                </c:pt>
                <c:pt idx="86">
                  <c:v>-39.476000000000063</c:v>
                </c:pt>
                <c:pt idx="87">
                  <c:v>-35.516000000000062</c:v>
                </c:pt>
                <c:pt idx="88">
                  <c:v>-38.746000000000059</c:v>
                </c:pt>
                <c:pt idx="89">
                  <c:v>-34.33400000000006</c:v>
                </c:pt>
                <c:pt idx="90">
                  <c:v>-36.45600000000006</c:v>
                </c:pt>
                <c:pt idx="91">
                  <c:v>-38.858000000000061</c:v>
                </c:pt>
                <c:pt idx="92">
                  <c:v>-31.30200000000006</c:v>
                </c:pt>
                <c:pt idx="93">
                  <c:v>-31.016000000000062</c:v>
                </c:pt>
                <c:pt idx="94">
                  <c:v>-31.040000000000063</c:v>
                </c:pt>
                <c:pt idx="95">
                  <c:v>-30.604000000000063</c:v>
                </c:pt>
                <c:pt idx="96">
                  <c:v>-28.822000000000067</c:v>
                </c:pt>
                <c:pt idx="97">
                  <c:v>-27.556000000000068</c:v>
                </c:pt>
                <c:pt idx="98">
                  <c:v>-22.898000000000067</c:v>
                </c:pt>
                <c:pt idx="99">
                  <c:v>-20.350000000000087</c:v>
                </c:pt>
                <c:pt idx="100">
                  <c:v>-24.310000000000066</c:v>
                </c:pt>
                <c:pt idx="101">
                  <c:v>-26.356000000000066</c:v>
                </c:pt>
                <c:pt idx="102">
                  <c:v>-26.680000000000064</c:v>
                </c:pt>
                <c:pt idx="103">
                  <c:v>-29.656000000000045</c:v>
                </c:pt>
                <c:pt idx="104">
                  <c:v>-27.320000000000046</c:v>
                </c:pt>
                <c:pt idx="105">
                  <c:v>-28.628000000000046</c:v>
                </c:pt>
                <c:pt idx="106">
                  <c:v>-31.592000000000048</c:v>
                </c:pt>
                <c:pt idx="107">
                  <c:v>-29.47400000000005</c:v>
                </c:pt>
                <c:pt idx="108">
                  <c:v>-27.53800000000005</c:v>
                </c:pt>
                <c:pt idx="109">
                  <c:v>-24.928000000000051</c:v>
                </c:pt>
                <c:pt idx="110">
                  <c:v>-22.82600000000005</c:v>
                </c:pt>
                <c:pt idx="111">
                  <c:v>-17.054000000000052</c:v>
                </c:pt>
                <c:pt idx="112">
                  <c:v>-12.876000000000051</c:v>
                </c:pt>
                <c:pt idx="113">
                  <c:v>-5.6440000000000516</c:v>
                </c:pt>
                <c:pt idx="114">
                  <c:v>-5.3300000000000534</c:v>
                </c:pt>
                <c:pt idx="115">
                  <c:v>0.42199999999994731</c:v>
                </c:pt>
                <c:pt idx="116">
                  <c:v>2.1339999999999475</c:v>
                </c:pt>
                <c:pt idx="117">
                  <c:v>2.7199999999999473</c:v>
                </c:pt>
                <c:pt idx="118">
                  <c:v>3.0199999999999472</c:v>
                </c:pt>
                <c:pt idx="119">
                  <c:v>-7.8000000000053138E-2</c:v>
                </c:pt>
                <c:pt idx="120">
                  <c:v>0.36999999999994693</c:v>
                </c:pt>
                <c:pt idx="121">
                  <c:v>6.0179999999999465</c:v>
                </c:pt>
                <c:pt idx="122">
                  <c:v>9.1239999999999277</c:v>
                </c:pt>
                <c:pt idx="123">
                  <c:v>6.9899999999999274</c:v>
                </c:pt>
                <c:pt idx="124">
                  <c:v>5.2079999999999274</c:v>
                </c:pt>
                <c:pt idx="125">
                  <c:v>4.8439999999999275</c:v>
                </c:pt>
                <c:pt idx="126">
                  <c:v>-4.9840000000000737</c:v>
                </c:pt>
                <c:pt idx="127">
                  <c:v>-5.9920000000000719</c:v>
                </c:pt>
                <c:pt idx="128">
                  <c:v>-2.5380000000000718</c:v>
                </c:pt>
                <c:pt idx="129">
                  <c:v>0.69199999999992823</c:v>
                </c:pt>
                <c:pt idx="130">
                  <c:v>3.7599999999999283</c:v>
                </c:pt>
                <c:pt idx="131">
                  <c:v>6.3119999999999283</c:v>
                </c:pt>
                <c:pt idx="132">
                  <c:v>9.3399999999999075</c:v>
                </c:pt>
                <c:pt idx="133">
                  <c:v>7.2879999999999079</c:v>
                </c:pt>
                <c:pt idx="134">
                  <c:v>-0.74000000000009258</c:v>
                </c:pt>
                <c:pt idx="135">
                  <c:v>4.5979999999999084</c:v>
                </c:pt>
                <c:pt idx="136">
                  <c:v>8.8999999999998884</c:v>
                </c:pt>
                <c:pt idx="137">
                  <c:v>9.9259999999998882</c:v>
                </c:pt>
                <c:pt idx="138">
                  <c:v>14.003999999999888</c:v>
                </c:pt>
                <c:pt idx="139">
                  <c:v>15.821999999999887</c:v>
                </c:pt>
                <c:pt idx="140">
                  <c:v>16.045999999999886</c:v>
                </c:pt>
                <c:pt idx="141">
                  <c:v>15.585999999999885</c:v>
                </c:pt>
                <c:pt idx="142">
                  <c:v>17.453999999999883</c:v>
                </c:pt>
                <c:pt idx="143">
                  <c:v>19.953999999999883</c:v>
                </c:pt>
                <c:pt idx="144">
                  <c:v>19.365999999999882</c:v>
                </c:pt>
                <c:pt idx="145">
                  <c:v>24.275999999999883</c:v>
                </c:pt>
                <c:pt idx="146">
                  <c:v>26.491999999999884</c:v>
                </c:pt>
                <c:pt idx="147">
                  <c:v>28.581999999999883</c:v>
                </c:pt>
                <c:pt idx="148">
                  <c:v>28.747999999999884</c:v>
                </c:pt>
                <c:pt idx="149">
                  <c:v>33.003999999999863</c:v>
                </c:pt>
                <c:pt idx="150">
                  <c:v>34.719999999999864</c:v>
                </c:pt>
                <c:pt idx="151">
                  <c:v>36.257999999999868</c:v>
                </c:pt>
                <c:pt idx="152">
                  <c:v>35.209999999999873</c:v>
                </c:pt>
                <c:pt idx="153">
                  <c:v>34.99799999999987</c:v>
                </c:pt>
                <c:pt idx="154">
                  <c:v>38.187999999999867</c:v>
                </c:pt>
                <c:pt idx="155">
                  <c:v>38.631999999999863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88-CD4C-83CD-363F5AAD1914}"/>
            </c:ext>
          </c:extLst>
        </c:ser>
        <c:ser>
          <c:idx val="2"/>
          <c:order val="2"/>
          <c:tx>
            <c:strRef>
              <c:f>'Sheet1 (3)'!$N$1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(3)'!$N$2:$N$157</c:f>
              <c:numCache>
                <c:formatCode>0.0</c:formatCode>
                <c:ptCount val="156"/>
                <c:pt idx="0">
                  <c:v>1.4141999999999979</c:v>
                </c:pt>
                <c:pt idx="1">
                  <c:v>-0.11460000000000203</c:v>
                </c:pt>
                <c:pt idx="2">
                  <c:v>-4.239600000000002</c:v>
                </c:pt>
                <c:pt idx="3">
                  <c:v>-3.3266000000000018</c:v>
                </c:pt>
                <c:pt idx="4">
                  <c:v>-1.7998000000000036</c:v>
                </c:pt>
                <c:pt idx="5">
                  <c:v>-5.0214000000000043</c:v>
                </c:pt>
                <c:pt idx="6">
                  <c:v>-5.0298000000000043</c:v>
                </c:pt>
                <c:pt idx="7">
                  <c:v>-2.371200000000024</c:v>
                </c:pt>
                <c:pt idx="8">
                  <c:v>0.31539999999997637</c:v>
                </c:pt>
                <c:pt idx="9">
                  <c:v>2.4901999999999762</c:v>
                </c:pt>
                <c:pt idx="10">
                  <c:v>-0.69260000000002364</c:v>
                </c:pt>
                <c:pt idx="11">
                  <c:v>-2.9600000000000239</c:v>
                </c:pt>
                <c:pt idx="12">
                  <c:v>-0.53540000000004406</c:v>
                </c:pt>
                <c:pt idx="13">
                  <c:v>-1.0898000000000441</c:v>
                </c:pt>
                <c:pt idx="14">
                  <c:v>-1.7704000000000422</c:v>
                </c:pt>
                <c:pt idx="15">
                  <c:v>-5.3492000000000228</c:v>
                </c:pt>
                <c:pt idx="16">
                  <c:v>-6.904000000000023</c:v>
                </c:pt>
                <c:pt idx="17">
                  <c:v>-4.4428000000000232</c:v>
                </c:pt>
                <c:pt idx="18">
                  <c:v>-1.101400000000023</c:v>
                </c:pt>
                <c:pt idx="19">
                  <c:v>-1.946800000000021</c:v>
                </c:pt>
                <c:pt idx="20">
                  <c:v>0.77059999999997908</c:v>
                </c:pt>
                <c:pt idx="21">
                  <c:v>3.0601999999999592</c:v>
                </c:pt>
                <c:pt idx="22">
                  <c:v>1.7303999999999593</c:v>
                </c:pt>
                <c:pt idx="23">
                  <c:v>1.1015999999999593</c:v>
                </c:pt>
                <c:pt idx="24">
                  <c:v>2.2799999999961296E-2</c:v>
                </c:pt>
                <c:pt idx="25">
                  <c:v>-3.9712000000000387</c:v>
                </c:pt>
                <c:pt idx="26">
                  <c:v>-8.4848000000000194</c:v>
                </c:pt>
                <c:pt idx="27">
                  <c:v>-4.9668000000000188</c:v>
                </c:pt>
                <c:pt idx="28">
                  <c:v>-5.222400000000019</c:v>
                </c:pt>
                <c:pt idx="29">
                  <c:v>-4.1982000000000195</c:v>
                </c:pt>
                <c:pt idx="30">
                  <c:v>-5.3492000000000193</c:v>
                </c:pt>
                <c:pt idx="31">
                  <c:v>-11.48780000000002</c:v>
                </c:pt>
                <c:pt idx="32">
                  <c:v>-8.7400000000000198</c:v>
                </c:pt>
                <c:pt idx="33">
                  <c:v>-7.8982000000000196</c:v>
                </c:pt>
                <c:pt idx="34">
                  <c:v>-4.5198000000000196</c:v>
                </c:pt>
                <c:pt idx="35">
                  <c:v>-4.5124000000000191</c:v>
                </c:pt>
                <c:pt idx="36">
                  <c:v>-0.34240000000001913</c:v>
                </c:pt>
                <c:pt idx="37">
                  <c:v>2.6067999999999811</c:v>
                </c:pt>
                <c:pt idx="38">
                  <c:v>4.0535999999999817</c:v>
                </c:pt>
                <c:pt idx="39">
                  <c:v>5.4489999999999821</c:v>
                </c:pt>
                <c:pt idx="40">
                  <c:v>6.1139999999999821</c:v>
                </c:pt>
                <c:pt idx="41">
                  <c:v>5.8711999999999822</c:v>
                </c:pt>
                <c:pt idx="42">
                  <c:v>6.2705999999999822</c:v>
                </c:pt>
                <c:pt idx="43">
                  <c:v>7.8361999999999821</c:v>
                </c:pt>
                <c:pt idx="44">
                  <c:v>6.6057999999999817</c:v>
                </c:pt>
                <c:pt idx="45">
                  <c:v>5.703599999999982</c:v>
                </c:pt>
                <c:pt idx="46">
                  <c:v>4.300399999999982</c:v>
                </c:pt>
                <c:pt idx="47">
                  <c:v>5.5749999999999815</c:v>
                </c:pt>
                <c:pt idx="48">
                  <c:v>4.1019999999999817</c:v>
                </c:pt>
                <c:pt idx="49">
                  <c:v>6.0177999999999816</c:v>
                </c:pt>
                <c:pt idx="50">
                  <c:v>7.6501999999999795</c:v>
                </c:pt>
                <c:pt idx="51">
                  <c:v>9.5919999999999774</c:v>
                </c:pt>
                <c:pt idx="52">
                  <c:v>9.7361999999999771</c:v>
                </c:pt>
                <c:pt idx="53">
                  <c:v>8.8091999999999775</c:v>
                </c:pt>
                <c:pt idx="54">
                  <c:v>10.293599999999977</c:v>
                </c:pt>
                <c:pt idx="55">
                  <c:v>11.665599999999976</c:v>
                </c:pt>
                <c:pt idx="56">
                  <c:v>10.709999999999978</c:v>
                </c:pt>
                <c:pt idx="57">
                  <c:v>9.5919999999999774</c:v>
                </c:pt>
                <c:pt idx="58">
                  <c:v>6.5663999999999767</c:v>
                </c:pt>
                <c:pt idx="59">
                  <c:v>8.8147999999999769</c:v>
                </c:pt>
                <c:pt idx="60">
                  <c:v>7.6781999999999773</c:v>
                </c:pt>
                <c:pt idx="61">
                  <c:v>8.361999999999977</c:v>
                </c:pt>
                <c:pt idx="62">
                  <c:v>8.0767999999999773</c:v>
                </c:pt>
                <c:pt idx="63">
                  <c:v>5.9653999999999776</c:v>
                </c:pt>
                <c:pt idx="64">
                  <c:v>5.5181999999999798</c:v>
                </c:pt>
                <c:pt idx="65">
                  <c:v>6.3933999999999802</c:v>
                </c:pt>
                <c:pt idx="66">
                  <c:v>6.6195999999999779</c:v>
                </c:pt>
                <c:pt idx="67">
                  <c:v>3.784399999999998</c:v>
                </c:pt>
                <c:pt idx="68">
                  <c:v>5.1259999999999959</c:v>
                </c:pt>
                <c:pt idx="69">
                  <c:v>4.8839999999999959</c:v>
                </c:pt>
                <c:pt idx="70">
                  <c:v>3.7255999999999978</c:v>
                </c:pt>
                <c:pt idx="71">
                  <c:v>2.2831999999999999</c:v>
                </c:pt>
                <c:pt idx="72">
                  <c:v>4.2682000000000002</c:v>
                </c:pt>
                <c:pt idx="73">
                  <c:v>5.4458000000000002</c:v>
                </c:pt>
                <c:pt idx="74">
                  <c:v>7.2046000000000001</c:v>
                </c:pt>
                <c:pt idx="75">
                  <c:v>6.7414000000000005</c:v>
                </c:pt>
                <c:pt idx="76">
                  <c:v>9.3781999999999996</c:v>
                </c:pt>
                <c:pt idx="77">
                  <c:v>10.0762</c:v>
                </c:pt>
                <c:pt idx="78">
                  <c:v>11.522600000000001</c:v>
                </c:pt>
                <c:pt idx="79">
                  <c:v>10.9558</c:v>
                </c:pt>
                <c:pt idx="80">
                  <c:v>13.5436</c:v>
                </c:pt>
                <c:pt idx="81">
                  <c:v>14.4968</c:v>
                </c:pt>
                <c:pt idx="82">
                  <c:v>15.084200000000001</c:v>
                </c:pt>
                <c:pt idx="83">
                  <c:v>17.120200000000001</c:v>
                </c:pt>
                <c:pt idx="84">
                  <c:v>16.094400000000004</c:v>
                </c:pt>
                <c:pt idx="85">
                  <c:v>19.032399999999985</c:v>
                </c:pt>
                <c:pt idx="86">
                  <c:v>19.827199999999984</c:v>
                </c:pt>
                <c:pt idx="87">
                  <c:v>20.780399999999982</c:v>
                </c:pt>
                <c:pt idx="88">
                  <c:v>21.129399999999983</c:v>
                </c:pt>
                <c:pt idx="89">
                  <c:v>21.592399999999984</c:v>
                </c:pt>
                <c:pt idx="90">
                  <c:v>20.828399999999984</c:v>
                </c:pt>
                <c:pt idx="91">
                  <c:v>21.164399999999983</c:v>
                </c:pt>
                <c:pt idx="92">
                  <c:v>20.539999999999981</c:v>
                </c:pt>
                <c:pt idx="93">
                  <c:v>20.74959999999998</c:v>
                </c:pt>
                <c:pt idx="94">
                  <c:v>22.312599999999978</c:v>
                </c:pt>
                <c:pt idx="95">
                  <c:v>24.60859999999996</c:v>
                </c:pt>
                <c:pt idx="96">
                  <c:v>26.086199999999959</c:v>
                </c:pt>
                <c:pt idx="97">
                  <c:v>24.609199999999959</c:v>
                </c:pt>
                <c:pt idx="98">
                  <c:v>24.74439999999996</c:v>
                </c:pt>
                <c:pt idx="99">
                  <c:v>24.347599999999961</c:v>
                </c:pt>
                <c:pt idx="100">
                  <c:v>25.36319999999996</c:v>
                </c:pt>
                <c:pt idx="101">
                  <c:v>24.932799999999961</c:v>
                </c:pt>
                <c:pt idx="102">
                  <c:v>22.632199999999962</c:v>
                </c:pt>
                <c:pt idx="103">
                  <c:v>23.874799999999961</c:v>
                </c:pt>
                <c:pt idx="104">
                  <c:v>25.647999999999961</c:v>
                </c:pt>
                <c:pt idx="105">
                  <c:v>28.01399999999996</c:v>
                </c:pt>
                <c:pt idx="106">
                  <c:v>28.116799999999959</c:v>
                </c:pt>
                <c:pt idx="107">
                  <c:v>31.16199999999996</c:v>
                </c:pt>
                <c:pt idx="108">
                  <c:v>34.304599999999958</c:v>
                </c:pt>
                <c:pt idx="109">
                  <c:v>36.848199999999956</c:v>
                </c:pt>
                <c:pt idx="110">
                  <c:v>36.385599999999961</c:v>
                </c:pt>
                <c:pt idx="111">
                  <c:v>38.970799999999961</c:v>
                </c:pt>
                <c:pt idx="112">
                  <c:v>39.241799999999962</c:v>
                </c:pt>
                <c:pt idx="113">
                  <c:v>40.23959999999996</c:v>
                </c:pt>
                <c:pt idx="114">
                  <c:v>40.125199999999957</c:v>
                </c:pt>
                <c:pt idx="115">
                  <c:v>39.258999999999958</c:v>
                </c:pt>
                <c:pt idx="116">
                  <c:v>42.295399999999958</c:v>
                </c:pt>
                <c:pt idx="117">
                  <c:v>43.14539999999996</c:v>
                </c:pt>
                <c:pt idx="118">
                  <c:v>44.909999999999961</c:v>
                </c:pt>
                <c:pt idx="119">
                  <c:v>45.554199999999959</c:v>
                </c:pt>
                <c:pt idx="120">
                  <c:v>45.769199999999955</c:v>
                </c:pt>
                <c:pt idx="121">
                  <c:v>46.826599999999956</c:v>
                </c:pt>
                <c:pt idx="122">
                  <c:v>44.062599999999975</c:v>
                </c:pt>
                <c:pt idx="123">
                  <c:v>45.086799999999975</c:v>
                </c:pt>
                <c:pt idx="124">
                  <c:v>46.292799999999978</c:v>
                </c:pt>
                <c:pt idx="125">
                  <c:v>47.022999999999982</c:v>
                </c:pt>
                <c:pt idx="126">
                  <c:v>47.177599999999984</c:v>
                </c:pt>
                <c:pt idx="127">
                  <c:v>45.313799999999986</c:v>
                </c:pt>
                <c:pt idx="128">
                  <c:v>47.196599999999982</c:v>
                </c:pt>
                <c:pt idx="129">
                  <c:v>47.655799999999978</c:v>
                </c:pt>
                <c:pt idx="130">
                  <c:v>45.91099999999998</c:v>
                </c:pt>
                <c:pt idx="131">
                  <c:v>48.107999999999961</c:v>
                </c:pt>
                <c:pt idx="132">
                  <c:v>50.590799999999945</c:v>
                </c:pt>
                <c:pt idx="133">
                  <c:v>48.312599999999968</c:v>
                </c:pt>
                <c:pt idx="134">
                  <c:v>51.905799999999971</c:v>
                </c:pt>
                <c:pt idx="135">
                  <c:v>53.757399999999969</c:v>
                </c:pt>
                <c:pt idx="136">
                  <c:v>53.038399999999967</c:v>
                </c:pt>
                <c:pt idx="137">
                  <c:v>54.574999999999967</c:v>
                </c:pt>
                <c:pt idx="138">
                  <c:v>56.124999999999964</c:v>
                </c:pt>
                <c:pt idx="139">
                  <c:v>57.078399999999959</c:v>
                </c:pt>
                <c:pt idx="140">
                  <c:v>56.579799999999956</c:v>
                </c:pt>
                <c:pt idx="141">
                  <c:v>59.011399999999938</c:v>
                </c:pt>
                <c:pt idx="142">
                  <c:v>58.686199999999936</c:v>
                </c:pt>
                <c:pt idx="143">
                  <c:v>57.703199999999939</c:v>
                </c:pt>
                <c:pt idx="144">
                  <c:v>58.197599999999937</c:v>
                </c:pt>
                <c:pt idx="145">
                  <c:v>60.157399999999939</c:v>
                </c:pt>
                <c:pt idx="146">
                  <c:v>61.731599999999936</c:v>
                </c:pt>
                <c:pt idx="147">
                  <c:v>60.393199999999936</c:v>
                </c:pt>
                <c:pt idx="148">
                  <c:v>62.174399999999935</c:v>
                </c:pt>
                <c:pt idx="149">
                  <c:v>63.16099999999993</c:v>
                </c:pt>
                <c:pt idx="150">
                  <c:v>65.658799999999928</c:v>
                </c:pt>
                <c:pt idx="151">
                  <c:v>61.690799999999925</c:v>
                </c:pt>
                <c:pt idx="152">
                  <c:v>61.516399999999926</c:v>
                </c:pt>
                <c:pt idx="153">
                  <c:v>60.379399999999926</c:v>
                </c:pt>
                <c:pt idx="154">
                  <c:v>55.919599999999946</c:v>
                </c:pt>
                <c:pt idx="155">
                  <c:v>57.018999999999942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88-CD4C-83CD-363F5AAD1914}"/>
            </c:ext>
          </c:extLst>
        </c:ser>
        <c:ser>
          <c:idx val="3"/>
          <c:order val="3"/>
          <c:tx>
            <c:strRef>
              <c:f>'Sheet1 (3)'!$S$1</c:f>
              <c:strCache>
                <c:ptCount val="1"/>
                <c:pt idx="0">
                  <c:v>50 46-50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(3)'!$S$2:$S$157</c:f>
              <c:numCache>
                <c:formatCode>0.0</c:formatCode>
                <c:ptCount val="156"/>
                <c:pt idx="0">
                  <c:v>3.9580000000000002</c:v>
                </c:pt>
                <c:pt idx="1">
                  <c:v>2.726</c:v>
                </c:pt>
                <c:pt idx="2">
                  <c:v>-1.7979999999999805</c:v>
                </c:pt>
                <c:pt idx="3">
                  <c:v>1.0419999999999998</c:v>
                </c:pt>
                <c:pt idx="4">
                  <c:v>-0.45200000000000018</c:v>
                </c:pt>
                <c:pt idx="5">
                  <c:v>-4.5620000000000003</c:v>
                </c:pt>
                <c:pt idx="6">
                  <c:v>-6.3260000000000005</c:v>
                </c:pt>
                <c:pt idx="7">
                  <c:v>-4.7120000000000006</c:v>
                </c:pt>
                <c:pt idx="8">
                  <c:v>-3.2360000000000007</c:v>
                </c:pt>
                <c:pt idx="9">
                  <c:v>-0.77600000000002067</c:v>
                </c:pt>
                <c:pt idx="10">
                  <c:v>-3.4120000000000208</c:v>
                </c:pt>
                <c:pt idx="11">
                  <c:v>-10.132000000000021</c:v>
                </c:pt>
                <c:pt idx="12">
                  <c:v>-5.4400000000000404</c:v>
                </c:pt>
                <c:pt idx="13">
                  <c:v>-6.1620000000000399</c:v>
                </c:pt>
                <c:pt idx="14">
                  <c:v>-5.6880000000000397</c:v>
                </c:pt>
                <c:pt idx="15">
                  <c:v>-7.7880000000000393</c:v>
                </c:pt>
                <c:pt idx="16">
                  <c:v>-9.4160000000000394</c:v>
                </c:pt>
                <c:pt idx="17">
                  <c:v>-8.5660000000000398</c:v>
                </c:pt>
                <c:pt idx="18">
                  <c:v>-7.79800000000004</c:v>
                </c:pt>
                <c:pt idx="19">
                  <c:v>-5.2040000000000601</c:v>
                </c:pt>
                <c:pt idx="20">
                  <c:v>-1.8360000000000598</c:v>
                </c:pt>
                <c:pt idx="21">
                  <c:v>-2.200000000005975E-2</c:v>
                </c:pt>
                <c:pt idx="22">
                  <c:v>-3.5700000000000598</c:v>
                </c:pt>
                <c:pt idx="23">
                  <c:v>-3.8240000000000576</c:v>
                </c:pt>
                <c:pt idx="24">
                  <c:v>-3.6980000000000577</c:v>
                </c:pt>
                <c:pt idx="25">
                  <c:v>-6.9200000000000577</c:v>
                </c:pt>
                <c:pt idx="26">
                  <c:v>-12.974000000000057</c:v>
                </c:pt>
                <c:pt idx="27">
                  <c:v>-4.1980000000000555</c:v>
                </c:pt>
                <c:pt idx="28">
                  <c:v>-4.5140000000000535</c:v>
                </c:pt>
                <c:pt idx="29">
                  <c:v>-0.40200000000005343</c:v>
                </c:pt>
                <c:pt idx="30">
                  <c:v>0.71599999999994668</c:v>
                </c:pt>
                <c:pt idx="31">
                  <c:v>-5.1780000000000532</c:v>
                </c:pt>
                <c:pt idx="32">
                  <c:v>-6.6840000000000535</c:v>
                </c:pt>
                <c:pt idx="33">
                  <c:v>-4.2420000000000737</c:v>
                </c:pt>
                <c:pt idx="34">
                  <c:v>-1.6980000000000937</c:v>
                </c:pt>
                <c:pt idx="35">
                  <c:v>-3.2340000000000915</c:v>
                </c:pt>
                <c:pt idx="36">
                  <c:v>0.32799999999990836</c:v>
                </c:pt>
                <c:pt idx="37">
                  <c:v>2.2919999999999083</c:v>
                </c:pt>
                <c:pt idx="38">
                  <c:v>3.7519999999999083</c:v>
                </c:pt>
                <c:pt idx="39">
                  <c:v>4.6019999999999079</c:v>
                </c:pt>
                <c:pt idx="40">
                  <c:v>7.8079999999999083</c:v>
                </c:pt>
                <c:pt idx="41">
                  <c:v>9.947999999999908</c:v>
                </c:pt>
                <c:pt idx="42">
                  <c:v>9.003999999999909</c:v>
                </c:pt>
                <c:pt idx="43">
                  <c:v>11.369999999999909</c:v>
                </c:pt>
                <c:pt idx="44">
                  <c:v>7.9579999999999087</c:v>
                </c:pt>
                <c:pt idx="45">
                  <c:v>8.2199999999999083</c:v>
                </c:pt>
                <c:pt idx="46">
                  <c:v>7.2199999999999083</c:v>
                </c:pt>
                <c:pt idx="47">
                  <c:v>7.4379999999999065</c:v>
                </c:pt>
                <c:pt idx="48">
                  <c:v>6.0739999999999066</c:v>
                </c:pt>
                <c:pt idx="49">
                  <c:v>9.4199999999999058</c:v>
                </c:pt>
                <c:pt idx="50">
                  <c:v>11.337999999999905</c:v>
                </c:pt>
                <c:pt idx="51">
                  <c:v>14.861999999999906</c:v>
                </c:pt>
                <c:pt idx="52">
                  <c:v>14.259999999999907</c:v>
                </c:pt>
                <c:pt idx="53">
                  <c:v>12.021999999999927</c:v>
                </c:pt>
                <c:pt idx="54">
                  <c:v>12.601999999999927</c:v>
                </c:pt>
                <c:pt idx="55">
                  <c:v>14.201999999999927</c:v>
                </c:pt>
                <c:pt idx="56">
                  <c:v>14.315999999999928</c:v>
                </c:pt>
                <c:pt idx="57">
                  <c:v>14.269999999999929</c:v>
                </c:pt>
                <c:pt idx="58">
                  <c:v>10.413999999999929</c:v>
                </c:pt>
                <c:pt idx="59">
                  <c:v>15.861999999999929</c:v>
                </c:pt>
                <c:pt idx="60">
                  <c:v>16.033999999999928</c:v>
                </c:pt>
                <c:pt idx="61">
                  <c:v>14.707999999999927</c:v>
                </c:pt>
                <c:pt idx="62">
                  <c:v>13.039999999999928</c:v>
                </c:pt>
                <c:pt idx="63">
                  <c:v>7.7419999999999281</c:v>
                </c:pt>
                <c:pt idx="64">
                  <c:v>-4.2200000000000539</c:v>
                </c:pt>
                <c:pt idx="65">
                  <c:v>3.5079999999999467</c:v>
                </c:pt>
                <c:pt idx="66">
                  <c:v>4.9239999999999471</c:v>
                </c:pt>
                <c:pt idx="67">
                  <c:v>-1.9160000000000537</c:v>
                </c:pt>
                <c:pt idx="68">
                  <c:v>6.965999999999946</c:v>
                </c:pt>
                <c:pt idx="69">
                  <c:v>6.6079999999999481</c:v>
                </c:pt>
                <c:pt idx="70">
                  <c:v>4.7939999999999481</c:v>
                </c:pt>
                <c:pt idx="71">
                  <c:v>3.2399999999999478</c:v>
                </c:pt>
                <c:pt idx="72">
                  <c:v>4.7999999999999474</c:v>
                </c:pt>
                <c:pt idx="73">
                  <c:v>7.3099999999999277</c:v>
                </c:pt>
                <c:pt idx="74">
                  <c:v>11.001999999999928</c:v>
                </c:pt>
                <c:pt idx="75">
                  <c:v>8.5299999999999283</c:v>
                </c:pt>
                <c:pt idx="76">
                  <c:v>12.295999999999928</c:v>
                </c:pt>
                <c:pt idx="77">
                  <c:v>13.661999999999928</c:v>
                </c:pt>
                <c:pt idx="78">
                  <c:v>17.073999999999927</c:v>
                </c:pt>
                <c:pt idx="79">
                  <c:v>16.281999999999925</c:v>
                </c:pt>
                <c:pt idx="80">
                  <c:v>19.341999999999928</c:v>
                </c:pt>
                <c:pt idx="81">
                  <c:v>19.447999999999926</c:v>
                </c:pt>
                <c:pt idx="82">
                  <c:v>18.821999999999925</c:v>
                </c:pt>
                <c:pt idx="83">
                  <c:v>19.181999999999924</c:v>
                </c:pt>
                <c:pt idx="84">
                  <c:v>22.465999999999905</c:v>
                </c:pt>
                <c:pt idx="85">
                  <c:v>26.271999999999906</c:v>
                </c:pt>
                <c:pt idx="86">
                  <c:v>25.415999999999908</c:v>
                </c:pt>
                <c:pt idx="87">
                  <c:v>26.709999999999905</c:v>
                </c:pt>
                <c:pt idx="88">
                  <c:v>28.345999999999904</c:v>
                </c:pt>
                <c:pt idx="89">
                  <c:v>26.775999999999904</c:v>
                </c:pt>
                <c:pt idx="90">
                  <c:v>26.549999999999905</c:v>
                </c:pt>
                <c:pt idx="91">
                  <c:v>27.037999999999904</c:v>
                </c:pt>
                <c:pt idx="92">
                  <c:v>26.831999999999905</c:v>
                </c:pt>
                <c:pt idx="93">
                  <c:v>28.161999999999903</c:v>
                </c:pt>
                <c:pt idx="94">
                  <c:v>28.197999999999904</c:v>
                </c:pt>
                <c:pt idx="95">
                  <c:v>30.327999999999886</c:v>
                </c:pt>
                <c:pt idx="96">
                  <c:v>32.163999999999888</c:v>
                </c:pt>
                <c:pt idx="97">
                  <c:v>32.167999999999886</c:v>
                </c:pt>
                <c:pt idx="98">
                  <c:v>33.221999999999888</c:v>
                </c:pt>
                <c:pt idx="99">
                  <c:v>34.89799999999989</c:v>
                </c:pt>
                <c:pt idx="100">
                  <c:v>38.585999999999871</c:v>
                </c:pt>
                <c:pt idx="101">
                  <c:v>36.545999999999871</c:v>
                </c:pt>
                <c:pt idx="102">
                  <c:v>35.213999999999871</c:v>
                </c:pt>
                <c:pt idx="103">
                  <c:v>36.345999999999869</c:v>
                </c:pt>
                <c:pt idx="104">
                  <c:v>39.193999999999868</c:v>
                </c:pt>
                <c:pt idx="105">
                  <c:v>42.371999999999851</c:v>
                </c:pt>
                <c:pt idx="106">
                  <c:v>42.259999999999849</c:v>
                </c:pt>
                <c:pt idx="107">
                  <c:v>46.007999999999846</c:v>
                </c:pt>
                <c:pt idx="108">
                  <c:v>49.993999999999843</c:v>
                </c:pt>
                <c:pt idx="109">
                  <c:v>52.053999999999824</c:v>
                </c:pt>
                <c:pt idx="110">
                  <c:v>53.783999999999821</c:v>
                </c:pt>
                <c:pt idx="111">
                  <c:v>55.93999999999982</c:v>
                </c:pt>
                <c:pt idx="112">
                  <c:v>59.99799999999982</c:v>
                </c:pt>
                <c:pt idx="113">
                  <c:v>59.505999999999823</c:v>
                </c:pt>
                <c:pt idx="114">
                  <c:v>58.653999999999826</c:v>
                </c:pt>
                <c:pt idx="115">
                  <c:v>56.659999999999826</c:v>
                </c:pt>
                <c:pt idx="116">
                  <c:v>59.555999999999827</c:v>
                </c:pt>
                <c:pt idx="117">
                  <c:v>61.503999999999827</c:v>
                </c:pt>
                <c:pt idx="118">
                  <c:v>61.521999999999828</c:v>
                </c:pt>
                <c:pt idx="119">
                  <c:v>63.639999999999809</c:v>
                </c:pt>
                <c:pt idx="120">
                  <c:v>64.275999999999812</c:v>
                </c:pt>
                <c:pt idx="121">
                  <c:v>66.789999999999807</c:v>
                </c:pt>
                <c:pt idx="122">
                  <c:v>65.23999999999981</c:v>
                </c:pt>
                <c:pt idx="123">
                  <c:v>69.705999999999804</c:v>
                </c:pt>
                <c:pt idx="124">
                  <c:v>68.441999999999808</c:v>
                </c:pt>
                <c:pt idx="125">
                  <c:v>69.147999999999811</c:v>
                </c:pt>
                <c:pt idx="126">
                  <c:v>68.693999999999818</c:v>
                </c:pt>
                <c:pt idx="127">
                  <c:v>66.157999999999817</c:v>
                </c:pt>
                <c:pt idx="128">
                  <c:v>68.35599999999981</c:v>
                </c:pt>
                <c:pt idx="129">
                  <c:v>69.99599999999981</c:v>
                </c:pt>
                <c:pt idx="130">
                  <c:v>69.021999999999807</c:v>
                </c:pt>
                <c:pt idx="131">
                  <c:v>72.709999999999809</c:v>
                </c:pt>
                <c:pt idx="132">
                  <c:v>74.235999999999805</c:v>
                </c:pt>
                <c:pt idx="133">
                  <c:v>71.937999999999803</c:v>
                </c:pt>
                <c:pt idx="134">
                  <c:v>76.891999999999797</c:v>
                </c:pt>
                <c:pt idx="135">
                  <c:v>81.57599999999978</c:v>
                </c:pt>
                <c:pt idx="136">
                  <c:v>81.367999999999782</c:v>
                </c:pt>
                <c:pt idx="137">
                  <c:v>83.549999999999784</c:v>
                </c:pt>
                <c:pt idx="138">
                  <c:v>84.06999999999978</c:v>
                </c:pt>
                <c:pt idx="139">
                  <c:v>83.07599999999978</c:v>
                </c:pt>
                <c:pt idx="140">
                  <c:v>80.671999999999784</c:v>
                </c:pt>
                <c:pt idx="141">
                  <c:v>83.377999999999759</c:v>
                </c:pt>
                <c:pt idx="142">
                  <c:v>83.195999999999756</c:v>
                </c:pt>
                <c:pt idx="143">
                  <c:v>81.433999999999756</c:v>
                </c:pt>
                <c:pt idx="144">
                  <c:v>81.40599999999975</c:v>
                </c:pt>
                <c:pt idx="145">
                  <c:v>85.335999999999757</c:v>
                </c:pt>
                <c:pt idx="146">
                  <c:v>86.595999999999762</c:v>
                </c:pt>
                <c:pt idx="147">
                  <c:v>83.595999999999762</c:v>
                </c:pt>
                <c:pt idx="148">
                  <c:v>83.509999999999764</c:v>
                </c:pt>
                <c:pt idx="149">
                  <c:v>82.497999999999763</c:v>
                </c:pt>
                <c:pt idx="150">
                  <c:v>87.283999999999764</c:v>
                </c:pt>
                <c:pt idx="151">
                  <c:v>82.16399999999976</c:v>
                </c:pt>
                <c:pt idx="152">
                  <c:v>81.693999999999761</c:v>
                </c:pt>
                <c:pt idx="153">
                  <c:v>79.799999999999756</c:v>
                </c:pt>
                <c:pt idx="154">
                  <c:v>76.66199999999975</c:v>
                </c:pt>
                <c:pt idx="155">
                  <c:v>80.473999999999748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88-CD4C-83CD-363F5AAD1914}"/>
            </c:ext>
          </c:extLst>
        </c:ser>
        <c:ser>
          <c:idx val="4"/>
          <c:order val="4"/>
          <c:tx>
            <c:strRef>
              <c:f>'Sheet1 (3)'!$X$1</c:f>
              <c:strCache>
                <c:ptCount val="1"/>
                <c:pt idx="0">
                  <c:v>50 36-50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'Sheet1 (3)'!$X$2:$X$157</c:f>
              <c:numCache>
                <c:formatCode>0.0</c:formatCode>
                <c:ptCount val="156"/>
                <c:pt idx="0">
                  <c:v>2.0306666666666668</c:v>
                </c:pt>
                <c:pt idx="1">
                  <c:v>0.44533333333333336</c:v>
                </c:pt>
                <c:pt idx="2">
                  <c:v>-2.7446666666666601</c:v>
                </c:pt>
                <c:pt idx="3">
                  <c:v>-0.98533333333332673</c:v>
                </c:pt>
                <c:pt idx="4">
                  <c:v>0.12933333333333974</c:v>
                </c:pt>
                <c:pt idx="5">
                  <c:v>-3.2366666666666601</c:v>
                </c:pt>
                <c:pt idx="6">
                  <c:v>-4.2079999999999931</c:v>
                </c:pt>
                <c:pt idx="7">
                  <c:v>-1.9459999999999931</c:v>
                </c:pt>
                <c:pt idx="8">
                  <c:v>0.99266666666667325</c:v>
                </c:pt>
                <c:pt idx="9">
                  <c:v>3.5293333333333399</c:v>
                </c:pt>
                <c:pt idx="10">
                  <c:v>0.52866666666667328</c:v>
                </c:pt>
                <c:pt idx="11">
                  <c:v>-1.9246666666666599</c:v>
                </c:pt>
                <c:pt idx="12">
                  <c:v>2.4173333333333398</c:v>
                </c:pt>
                <c:pt idx="13">
                  <c:v>2.2026666666666737</c:v>
                </c:pt>
                <c:pt idx="14">
                  <c:v>2.8240000000000069</c:v>
                </c:pt>
                <c:pt idx="15">
                  <c:v>0.33266666666668065</c:v>
                </c:pt>
                <c:pt idx="16">
                  <c:v>-1.7619999999999791</c:v>
                </c:pt>
                <c:pt idx="17">
                  <c:v>-0.41199999999997905</c:v>
                </c:pt>
                <c:pt idx="18">
                  <c:v>2.6333333333333542</c:v>
                </c:pt>
                <c:pt idx="19">
                  <c:v>3.0233333333333543</c:v>
                </c:pt>
                <c:pt idx="20">
                  <c:v>6.9006666666666874</c:v>
                </c:pt>
                <c:pt idx="21">
                  <c:v>8.6073333333333544</c:v>
                </c:pt>
                <c:pt idx="22">
                  <c:v>6.5746666666666878</c:v>
                </c:pt>
                <c:pt idx="23">
                  <c:v>4.9840000000000213</c:v>
                </c:pt>
                <c:pt idx="24">
                  <c:v>4.1820000000000279</c:v>
                </c:pt>
                <c:pt idx="25">
                  <c:v>5.0666666666694837E-2</c:v>
                </c:pt>
                <c:pt idx="26">
                  <c:v>-4.3939999999999717</c:v>
                </c:pt>
                <c:pt idx="27">
                  <c:v>0.63333333333336128</c:v>
                </c:pt>
                <c:pt idx="28">
                  <c:v>-0.43533333333329871</c:v>
                </c:pt>
                <c:pt idx="29">
                  <c:v>2.245333333333368</c:v>
                </c:pt>
                <c:pt idx="30">
                  <c:v>1.5020000000000346</c:v>
                </c:pt>
                <c:pt idx="31">
                  <c:v>-5.139999999999965</c:v>
                </c:pt>
                <c:pt idx="32">
                  <c:v>-4.2293333333332983</c:v>
                </c:pt>
                <c:pt idx="33">
                  <c:v>-2.9626666666666317</c:v>
                </c:pt>
                <c:pt idx="34">
                  <c:v>1.4366666666667012</c:v>
                </c:pt>
                <c:pt idx="35">
                  <c:v>0.29266666666670127</c:v>
                </c:pt>
                <c:pt idx="36">
                  <c:v>5.4093333333333673</c:v>
                </c:pt>
                <c:pt idx="37">
                  <c:v>7.2966666666667006</c:v>
                </c:pt>
                <c:pt idx="38">
                  <c:v>8.7060000000000333</c:v>
                </c:pt>
                <c:pt idx="39">
                  <c:v>11.2206666666667</c:v>
                </c:pt>
                <c:pt idx="40">
                  <c:v>12.343333333333367</c:v>
                </c:pt>
                <c:pt idx="41">
                  <c:v>13.771333333333361</c:v>
                </c:pt>
                <c:pt idx="42">
                  <c:v>13.302666666666694</c:v>
                </c:pt>
                <c:pt idx="43">
                  <c:v>15.127333333333361</c:v>
                </c:pt>
                <c:pt idx="44">
                  <c:v>14.624000000000029</c:v>
                </c:pt>
                <c:pt idx="45">
                  <c:v>13.845333333333368</c:v>
                </c:pt>
                <c:pt idx="46">
                  <c:v>12.019333333333368</c:v>
                </c:pt>
                <c:pt idx="47">
                  <c:v>14.334666666666701</c:v>
                </c:pt>
                <c:pt idx="48">
                  <c:v>12.553333333333368</c:v>
                </c:pt>
                <c:pt idx="49">
                  <c:v>14.152000000000035</c:v>
                </c:pt>
                <c:pt idx="50">
                  <c:v>15.622000000000035</c:v>
                </c:pt>
                <c:pt idx="51">
                  <c:v>17.482666666666702</c:v>
                </c:pt>
                <c:pt idx="52">
                  <c:v>17.30333333333337</c:v>
                </c:pt>
                <c:pt idx="53">
                  <c:v>15.626666666666704</c:v>
                </c:pt>
                <c:pt idx="54">
                  <c:v>17.432666666666705</c:v>
                </c:pt>
                <c:pt idx="55">
                  <c:v>18.843333333333373</c:v>
                </c:pt>
                <c:pt idx="56">
                  <c:v>18.184666666666708</c:v>
                </c:pt>
                <c:pt idx="57">
                  <c:v>17.097333333333374</c:v>
                </c:pt>
                <c:pt idx="58">
                  <c:v>14.48600000000004</c:v>
                </c:pt>
                <c:pt idx="59">
                  <c:v>19.628000000000039</c:v>
                </c:pt>
                <c:pt idx="60">
                  <c:v>19.866000000000039</c:v>
                </c:pt>
                <c:pt idx="61">
                  <c:v>21.62000000000004</c:v>
                </c:pt>
                <c:pt idx="62">
                  <c:v>20.054666666666705</c:v>
                </c:pt>
                <c:pt idx="63">
                  <c:v>16.766000000000037</c:v>
                </c:pt>
                <c:pt idx="64">
                  <c:v>13.936666666666705</c:v>
                </c:pt>
                <c:pt idx="65">
                  <c:v>16.26200000000004</c:v>
                </c:pt>
                <c:pt idx="66">
                  <c:v>16.353333333333371</c:v>
                </c:pt>
                <c:pt idx="67">
                  <c:v>12.530666666666704</c:v>
                </c:pt>
                <c:pt idx="68">
                  <c:v>15.866000000000037</c:v>
                </c:pt>
                <c:pt idx="69">
                  <c:v>15.300666666666704</c:v>
                </c:pt>
                <c:pt idx="70">
                  <c:v>14.47266666666671</c:v>
                </c:pt>
                <c:pt idx="71">
                  <c:v>12.774666666666709</c:v>
                </c:pt>
                <c:pt idx="72">
                  <c:v>14.546000000000037</c:v>
                </c:pt>
                <c:pt idx="73">
                  <c:v>15.825333333333363</c:v>
                </c:pt>
                <c:pt idx="74">
                  <c:v>17.934666666666697</c:v>
                </c:pt>
                <c:pt idx="75">
                  <c:v>16.429333333333364</c:v>
                </c:pt>
                <c:pt idx="76">
                  <c:v>19.497333333333366</c:v>
                </c:pt>
                <c:pt idx="77">
                  <c:v>20.428000000000033</c:v>
                </c:pt>
                <c:pt idx="78">
                  <c:v>23.2306666666667</c:v>
                </c:pt>
                <c:pt idx="79">
                  <c:v>21.880000000000035</c:v>
                </c:pt>
                <c:pt idx="80">
                  <c:v>24.682000000000027</c:v>
                </c:pt>
                <c:pt idx="81">
                  <c:v>24.424666666666695</c:v>
                </c:pt>
                <c:pt idx="82">
                  <c:v>23.822666666666695</c:v>
                </c:pt>
                <c:pt idx="83">
                  <c:v>25.079333333333356</c:v>
                </c:pt>
                <c:pt idx="84">
                  <c:v>25.975333333333356</c:v>
                </c:pt>
                <c:pt idx="85">
                  <c:v>29.074000000000023</c:v>
                </c:pt>
                <c:pt idx="86">
                  <c:v>30.080666666666691</c:v>
                </c:pt>
                <c:pt idx="87">
                  <c:v>31.408000000000015</c:v>
                </c:pt>
                <c:pt idx="88">
                  <c:v>32.578666666666685</c:v>
                </c:pt>
                <c:pt idx="89">
                  <c:v>32.407333333333355</c:v>
                </c:pt>
                <c:pt idx="90">
                  <c:v>31.992000000000022</c:v>
                </c:pt>
                <c:pt idx="91">
                  <c:v>32.177333333333358</c:v>
                </c:pt>
                <c:pt idx="92">
                  <c:v>31.834666666666692</c:v>
                </c:pt>
                <c:pt idx="93">
                  <c:v>33.186000000000028</c:v>
                </c:pt>
                <c:pt idx="94">
                  <c:v>34.090000000000025</c:v>
                </c:pt>
                <c:pt idx="95">
                  <c:v>35.788666666666686</c:v>
                </c:pt>
                <c:pt idx="96">
                  <c:v>37.452000000000019</c:v>
                </c:pt>
                <c:pt idx="97">
                  <c:v>37.207333333333352</c:v>
                </c:pt>
                <c:pt idx="98">
                  <c:v>37.406666666666688</c:v>
                </c:pt>
                <c:pt idx="99">
                  <c:v>38.254666666666687</c:v>
                </c:pt>
                <c:pt idx="100">
                  <c:v>40.335333333333352</c:v>
                </c:pt>
                <c:pt idx="101">
                  <c:v>38.881333333333352</c:v>
                </c:pt>
                <c:pt idx="102">
                  <c:v>36.811333333333351</c:v>
                </c:pt>
                <c:pt idx="103">
                  <c:v>38.371333333333347</c:v>
                </c:pt>
                <c:pt idx="104">
                  <c:v>40.154666666666678</c:v>
                </c:pt>
                <c:pt idx="105">
                  <c:v>42.658000000000008</c:v>
                </c:pt>
                <c:pt idx="106">
                  <c:v>42.071333333333342</c:v>
                </c:pt>
                <c:pt idx="107">
                  <c:v>45.57200000000001</c:v>
                </c:pt>
                <c:pt idx="108">
                  <c:v>48.26066666666668</c:v>
                </c:pt>
                <c:pt idx="109">
                  <c:v>49.970666666666681</c:v>
                </c:pt>
                <c:pt idx="110">
                  <c:v>50.607333333333344</c:v>
                </c:pt>
                <c:pt idx="111">
                  <c:v>52.498000000000012</c:v>
                </c:pt>
                <c:pt idx="112">
                  <c:v>54.228666666666676</c:v>
                </c:pt>
                <c:pt idx="113">
                  <c:v>55.570000000000007</c:v>
                </c:pt>
                <c:pt idx="114">
                  <c:v>54.873333333333342</c:v>
                </c:pt>
                <c:pt idx="115">
                  <c:v>53.462666666666685</c:v>
                </c:pt>
                <c:pt idx="116">
                  <c:v>57.279333333333355</c:v>
                </c:pt>
                <c:pt idx="117">
                  <c:v>56.617333333333356</c:v>
                </c:pt>
                <c:pt idx="118">
                  <c:v>57.646000000000022</c:v>
                </c:pt>
                <c:pt idx="119">
                  <c:v>58.381333333333359</c:v>
                </c:pt>
                <c:pt idx="120">
                  <c:v>58.484666666666691</c:v>
                </c:pt>
                <c:pt idx="121">
                  <c:v>59.450666666666692</c:v>
                </c:pt>
                <c:pt idx="122">
                  <c:v>58.044666666666693</c:v>
                </c:pt>
                <c:pt idx="123">
                  <c:v>61.480000000000025</c:v>
                </c:pt>
                <c:pt idx="124">
                  <c:v>61.41733333333336</c:v>
                </c:pt>
                <c:pt idx="125">
                  <c:v>61.627333333333361</c:v>
                </c:pt>
                <c:pt idx="126">
                  <c:v>60.965333333333362</c:v>
                </c:pt>
                <c:pt idx="127">
                  <c:v>58.664666666666697</c:v>
                </c:pt>
                <c:pt idx="128">
                  <c:v>61.999333333333361</c:v>
                </c:pt>
                <c:pt idx="129">
                  <c:v>62.644666666666694</c:v>
                </c:pt>
                <c:pt idx="130">
                  <c:v>61.638666666666694</c:v>
                </c:pt>
                <c:pt idx="131">
                  <c:v>64.323333333333366</c:v>
                </c:pt>
                <c:pt idx="132">
                  <c:v>66.214666666666687</c:v>
                </c:pt>
                <c:pt idx="133">
                  <c:v>62.883333333333354</c:v>
                </c:pt>
                <c:pt idx="134">
                  <c:v>67.867333333333349</c:v>
                </c:pt>
                <c:pt idx="135">
                  <c:v>70.908000000000015</c:v>
                </c:pt>
                <c:pt idx="136">
                  <c:v>71.374000000000009</c:v>
                </c:pt>
                <c:pt idx="137">
                  <c:v>72.947333333333347</c:v>
                </c:pt>
                <c:pt idx="138">
                  <c:v>74.02800000000002</c:v>
                </c:pt>
                <c:pt idx="139">
                  <c:v>73.548666666666691</c:v>
                </c:pt>
                <c:pt idx="140">
                  <c:v>71.724000000000032</c:v>
                </c:pt>
                <c:pt idx="141">
                  <c:v>75.340000000000032</c:v>
                </c:pt>
                <c:pt idx="142">
                  <c:v>74.904000000000025</c:v>
                </c:pt>
                <c:pt idx="143">
                  <c:v>73.814666666666696</c:v>
                </c:pt>
                <c:pt idx="144">
                  <c:v>74.282000000000025</c:v>
                </c:pt>
                <c:pt idx="145">
                  <c:v>76.500000000000028</c:v>
                </c:pt>
                <c:pt idx="146">
                  <c:v>78.404000000000025</c:v>
                </c:pt>
                <c:pt idx="147">
                  <c:v>77.738666666666688</c:v>
                </c:pt>
                <c:pt idx="148">
                  <c:v>78.774000000000015</c:v>
                </c:pt>
                <c:pt idx="149">
                  <c:v>79.807333333333347</c:v>
                </c:pt>
                <c:pt idx="150">
                  <c:v>82.931333333333342</c:v>
                </c:pt>
                <c:pt idx="151">
                  <c:v>78.956666666666678</c:v>
                </c:pt>
                <c:pt idx="152">
                  <c:v>79.64200000000001</c:v>
                </c:pt>
                <c:pt idx="153">
                  <c:v>78.087333333333348</c:v>
                </c:pt>
                <c:pt idx="154">
                  <c:v>73.836666666666687</c:v>
                </c:pt>
                <c:pt idx="155">
                  <c:v>77.116000000000014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88-CD4C-83CD-363F5AAD1914}"/>
            </c:ext>
          </c:extLst>
        </c:ser>
        <c:ser>
          <c:idx val="5"/>
          <c:order val="5"/>
          <c:tx>
            <c:strRef>
              <c:f>'Sheet1 (3)'!$AC$1</c:f>
              <c:strCache>
                <c:ptCount val="1"/>
                <c:pt idx="0">
                  <c:v>50 41-50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'Sheet1 (3)'!$AC$2:$AC$157</c:f>
              <c:numCache>
                <c:formatCode>0.0</c:formatCode>
                <c:ptCount val="156"/>
                <c:pt idx="0">
                  <c:v>2.7100000000000004</c:v>
                </c:pt>
                <c:pt idx="1">
                  <c:v>0.59200000000000053</c:v>
                </c:pt>
                <c:pt idx="2">
                  <c:v>-3.7649999999999997</c:v>
                </c:pt>
                <c:pt idx="3">
                  <c:v>-1.3519999999999994</c:v>
                </c:pt>
                <c:pt idx="4">
                  <c:v>-0.75999999999999945</c:v>
                </c:pt>
                <c:pt idx="5">
                  <c:v>-4.7930000000000001</c:v>
                </c:pt>
                <c:pt idx="6">
                  <c:v>-5.5229999999999997</c:v>
                </c:pt>
                <c:pt idx="7">
                  <c:v>-3.2719999999999994</c:v>
                </c:pt>
                <c:pt idx="8">
                  <c:v>0.72699999999999099</c:v>
                </c:pt>
                <c:pt idx="9">
                  <c:v>3.2639999999999811</c:v>
                </c:pt>
                <c:pt idx="10">
                  <c:v>-0.15600000000001923</c:v>
                </c:pt>
                <c:pt idx="11">
                  <c:v>-3.8410000000000197</c:v>
                </c:pt>
                <c:pt idx="12">
                  <c:v>1.2689999999999708</c:v>
                </c:pt>
                <c:pt idx="13">
                  <c:v>1.2069999999999708</c:v>
                </c:pt>
                <c:pt idx="14">
                  <c:v>1.7819999999999707</c:v>
                </c:pt>
                <c:pt idx="15">
                  <c:v>-1.0520000000000294</c:v>
                </c:pt>
                <c:pt idx="16">
                  <c:v>-4.2430000000000199</c:v>
                </c:pt>
                <c:pt idx="17">
                  <c:v>-2.5320000000000196</c:v>
                </c:pt>
                <c:pt idx="18">
                  <c:v>0.17399999999998039</c:v>
                </c:pt>
                <c:pt idx="19">
                  <c:v>0.47099999999997938</c:v>
                </c:pt>
                <c:pt idx="20">
                  <c:v>4.061999999999979</c:v>
                </c:pt>
                <c:pt idx="21">
                  <c:v>5.367999999999979</c:v>
                </c:pt>
                <c:pt idx="22">
                  <c:v>2.9219999999999788</c:v>
                </c:pt>
                <c:pt idx="23">
                  <c:v>1.7889999999999888</c:v>
                </c:pt>
                <c:pt idx="24">
                  <c:v>2.0279999999999889</c:v>
                </c:pt>
                <c:pt idx="25">
                  <c:v>-3.1470000000000011</c:v>
                </c:pt>
                <c:pt idx="26">
                  <c:v>-8.2969999999999917</c:v>
                </c:pt>
                <c:pt idx="27">
                  <c:v>-1.4099999999999913</c:v>
                </c:pt>
                <c:pt idx="28">
                  <c:v>-1.3269999999999913</c:v>
                </c:pt>
                <c:pt idx="29">
                  <c:v>0.44100000000000872</c:v>
                </c:pt>
                <c:pt idx="30">
                  <c:v>0.23900000000000973</c:v>
                </c:pt>
                <c:pt idx="31">
                  <c:v>-6.6509999999999909</c:v>
                </c:pt>
                <c:pt idx="32">
                  <c:v>-7.2659999999999911</c:v>
                </c:pt>
                <c:pt idx="33">
                  <c:v>-6.7439999999999918</c:v>
                </c:pt>
                <c:pt idx="34">
                  <c:v>-2.5269999999999913</c:v>
                </c:pt>
                <c:pt idx="35">
                  <c:v>-3.419999999999991</c:v>
                </c:pt>
                <c:pt idx="36">
                  <c:v>1.6740000000000093</c:v>
                </c:pt>
                <c:pt idx="37">
                  <c:v>4.5660000000000096</c:v>
                </c:pt>
                <c:pt idx="38">
                  <c:v>5.7910000000000093</c:v>
                </c:pt>
                <c:pt idx="39">
                  <c:v>7.5600000000000094</c:v>
                </c:pt>
                <c:pt idx="40">
                  <c:v>8.9390000000000089</c:v>
                </c:pt>
                <c:pt idx="41">
                  <c:v>10.757000000000009</c:v>
                </c:pt>
                <c:pt idx="42">
                  <c:v>10.039000000000009</c:v>
                </c:pt>
                <c:pt idx="43">
                  <c:v>11.849000000000009</c:v>
                </c:pt>
                <c:pt idx="44">
                  <c:v>11.205000000000011</c:v>
                </c:pt>
                <c:pt idx="45">
                  <c:v>10.128000000000011</c:v>
                </c:pt>
                <c:pt idx="46">
                  <c:v>8.9630000000000205</c:v>
                </c:pt>
                <c:pt idx="47">
                  <c:v>11.37700000000002</c:v>
                </c:pt>
                <c:pt idx="48">
                  <c:v>10.338000000000029</c:v>
                </c:pt>
                <c:pt idx="49">
                  <c:v>12.34000000000003</c:v>
                </c:pt>
                <c:pt idx="50">
                  <c:v>13.947000000000031</c:v>
                </c:pt>
                <c:pt idx="51">
                  <c:v>15.720000000000031</c:v>
                </c:pt>
                <c:pt idx="52">
                  <c:v>15.931000000000031</c:v>
                </c:pt>
                <c:pt idx="53">
                  <c:v>14.113000000000032</c:v>
                </c:pt>
                <c:pt idx="54">
                  <c:v>15.065000000000031</c:v>
                </c:pt>
                <c:pt idx="55">
                  <c:v>16.276000000000032</c:v>
                </c:pt>
                <c:pt idx="56">
                  <c:v>15.818000000000032</c:v>
                </c:pt>
                <c:pt idx="57">
                  <c:v>14.842000000000033</c:v>
                </c:pt>
                <c:pt idx="58">
                  <c:v>12.389000000000031</c:v>
                </c:pt>
                <c:pt idx="59">
                  <c:v>17.65800000000003</c:v>
                </c:pt>
                <c:pt idx="60">
                  <c:v>17.518000000000029</c:v>
                </c:pt>
                <c:pt idx="61">
                  <c:v>18.175000000000029</c:v>
                </c:pt>
                <c:pt idx="62">
                  <c:v>16.291000000000029</c:v>
                </c:pt>
                <c:pt idx="63">
                  <c:v>11.888000000000028</c:v>
                </c:pt>
                <c:pt idx="64">
                  <c:v>7.4870000000000285</c:v>
                </c:pt>
                <c:pt idx="65">
                  <c:v>11.555000000000028</c:v>
                </c:pt>
                <c:pt idx="66">
                  <c:v>12.081000000000028</c:v>
                </c:pt>
                <c:pt idx="67">
                  <c:v>7.4930000000000279</c:v>
                </c:pt>
                <c:pt idx="68">
                  <c:v>12.282000000000028</c:v>
                </c:pt>
                <c:pt idx="69">
                  <c:v>11.657000000000028</c:v>
                </c:pt>
                <c:pt idx="70">
                  <c:v>10.195000000000029</c:v>
                </c:pt>
                <c:pt idx="71">
                  <c:v>9.0810000000000279</c:v>
                </c:pt>
                <c:pt idx="72">
                  <c:v>11.123000000000019</c:v>
                </c:pt>
                <c:pt idx="73">
                  <c:v>12.82800000000001</c:v>
                </c:pt>
                <c:pt idx="74">
                  <c:v>15.48900000000001</c:v>
                </c:pt>
                <c:pt idx="75">
                  <c:v>12.775000000000009</c:v>
                </c:pt>
                <c:pt idx="76">
                  <c:v>15.36000000000001</c:v>
                </c:pt>
                <c:pt idx="77">
                  <c:v>16.656000000000009</c:v>
                </c:pt>
                <c:pt idx="78">
                  <c:v>19.469000000000008</c:v>
                </c:pt>
                <c:pt idx="79">
                  <c:v>18.646000000000008</c:v>
                </c:pt>
                <c:pt idx="80">
                  <c:v>21.080000000000009</c:v>
                </c:pt>
                <c:pt idx="81">
                  <c:v>21.20600000000001</c:v>
                </c:pt>
                <c:pt idx="82">
                  <c:v>21.05500000000001</c:v>
                </c:pt>
                <c:pt idx="83">
                  <c:v>21.705000000000009</c:v>
                </c:pt>
                <c:pt idx="84">
                  <c:v>23.286999999999999</c:v>
                </c:pt>
                <c:pt idx="85">
                  <c:v>26.486999999999998</c:v>
                </c:pt>
                <c:pt idx="86">
                  <c:v>26.816999999999997</c:v>
                </c:pt>
                <c:pt idx="87">
                  <c:v>28.543999999999986</c:v>
                </c:pt>
                <c:pt idx="88">
                  <c:v>29.849999999999977</c:v>
                </c:pt>
                <c:pt idx="89">
                  <c:v>29.599999999999977</c:v>
                </c:pt>
                <c:pt idx="90">
                  <c:v>28.207999999999977</c:v>
                </c:pt>
                <c:pt idx="91">
                  <c:v>27.960999999999977</c:v>
                </c:pt>
                <c:pt idx="92">
                  <c:v>27.603999999999978</c:v>
                </c:pt>
                <c:pt idx="93">
                  <c:v>29.094999999999978</c:v>
                </c:pt>
                <c:pt idx="94">
                  <c:v>30.245999999999977</c:v>
                </c:pt>
                <c:pt idx="95">
                  <c:v>32.005999999999979</c:v>
                </c:pt>
                <c:pt idx="96">
                  <c:v>34.167999999999971</c:v>
                </c:pt>
                <c:pt idx="97">
                  <c:v>34.312999999999974</c:v>
                </c:pt>
                <c:pt idx="98">
                  <c:v>34.531999999999975</c:v>
                </c:pt>
                <c:pt idx="99">
                  <c:v>35.620999999999967</c:v>
                </c:pt>
                <c:pt idx="100">
                  <c:v>37.638999999999967</c:v>
                </c:pt>
                <c:pt idx="101">
                  <c:v>36.254999999999967</c:v>
                </c:pt>
                <c:pt idx="102">
                  <c:v>34.405999999999977</c:v>
                </c:pt>
                <c:pt idx="103">
                  <c:v>35.834999999999965</c:v>
                </c:pt>
                <c:pt idx="104">
                  <c:v>38.364999999999966</c:v>
                </c:pt>
                <c:pt idx="105">
                  <c:v>41.258999999999965</c:v>
                </c:pt>
                <c:pt idx="106">
                  <c:v>40.825999999999965</c:v>
                </c:pt>
                <c:pt idx="107">
                  <c:v>43.994999999999955</c:v>
                </c:pt>
                <c:pt idx="108">
                  <c:v>47.264999999999958</c:v>
                </c:pt>
                <c:pt idx="109">
                  <c:v>49.192999999999955</c:v>
                </c:pt>
                <c:pt idx="110">
                  <c:v>49.972999999999956</c:v>
                </c:pt>
                <c:pt idx="111">
                  <c:v>51.761999999999944</c:v>
                </c:pt>
                <c:pt idx="112">
                  <c:v>53.811999999999941</c:v>
                </c:pt>
                <c:pt idx="113">
                  <c:v>54.556999999999938</c:v>
                </c:pt>
                <c:pt idx="114">
                  <c:v>53.109999999999935</c:v>
                </c:pt>
                <c:pt idx="115">
                  <c:v>51.089999999999947</c:v>
                </c:pt>
                <c:pt idx="116">
                  <c:v>54.754999999999946</c:v>
                </c:pt>
                <c:pt idx="117">
                  <c:v>54.710999999999949</c:v>
                </c:pt>
                <c:pt idx="118">
                  <c:v>55.794999999999952</c:v>
                </c:pt>
                <c:pt idx="119">
                  <c:v>56.534999999999954</c:v>
                </c:pt>
                <c:pt idx="120">
                  <c:v>56.840999999999951</c:v>
                </c:pt>
                <c:pt idx="121">
                  <c:v>57.583999999999953</c:v>
                </c:pt>
                <c:pt idx="122">
                  <c:v>56.31299999999996</c:v>
                </c:pt>
                <c:pt idx="123">
                  <c:v>60.283999999999963</c:v>
                </c:pt>
                <c:pt idx="124">
                  <c:v>59.813999999999965</c:v>
                </c:pt>
                <c:pt idx="125">
                  <c:v>60.532999999999966</c:v>
                </c:pt>
                <c:pt idx="126">
                  <c:v>60.551999999999964</c:v>
                </c:pt>
                <c:pt idx="127">
                  <c:v>57.743999999999964</c:v>
                </c:pt>
                <c:pt idx="128">
                  <c:v>61.291999999999966</c:v>
                </c:pt>
                <c:pt idx="129">
                  <c:v>62.219999999999963</c:v>
                </c:pt>
                <c:pt idx="130">
                  <c:v>60.381999999999962</c:v>
                </c:pt>
                <c:pt idx="131">
                  <c:v>63.30999999999996</c:v>
                </c:pt>
                <c:pt idx="132">
                  <c:v>64.750999999999962</c:v>
                </c:pt>
                <c:pt idx="133">
                  <c:v>61.289999999999964</c:v>
                </c:pt>
                <c:pt idx="134">
                  <c:v>66.665999999999968</c:v>
                </c:pt>
                <c:pt idx="135">
                  <c:v>70.410999999999973</c:v>
                </c:pt>
                <c:pt idx="136">
                  <c:v>71.069999999999979</c:v>
                </c:pt>
                <c:pt idx="137">
                  <c:v>73.041999999999973</c:v>
                </c:pt>
                <c:pt idx="138">
                  <c:v>74.051999999999978</c:v>
                </c:pt>
                <c:pt idx="139">
                  <c:v>73.21299999999998</c:v>
                </c:pt>
                <c:pt idx="140">
                  <c:v>71.390999999999977</c:v>
                </c:pt>
                <c:pt idx="141">
                  <c:v>75.703999999999979</c:v>
                </c:pt>
                <c:pt idx="142">
                  <c:v>75.139999999999986</c:v>
                </c:pt>
                <c:pt idx="143">
                  <c:v>73.889999999999986</c:v>
                </c:pt>
                <c:pt idx="144">
                  <c:v>73.966999999999985</c:v>
                </c:pt>
                <c:pt idx="145">
                  <c:v>76.746999999999986</c:v>
                </c:pt>
                <c:pt idx="146">
                  <c:v>78.48399999999998</c:v>
                </c:pt>
                <c:pt idx="147">
                  <c:v>77.314999999999984</c:v>
                </c:pt>
                <c:pt idx="148">
                  <c:v>77.592999999999989</c:v>
                </c:pt>
                <c:pt idx="149">
                  <c:v>77.046999999999983</c:v>
                </c:pt>
                <c:pt idx="150">
                  <c:v>80.408999999999978</c:v>
                </c:pt>
                <c:pt idx="151">
                  <c:v>76.104999999999976</c:v>
                </c:pt>
                <c:pt idx="152">
                  <c:v>75.82099999999997</c:v>
                </c:pt>
                <c:pt idx="153">
                  <c:v>74.033999999999963</c:v>
                </c:pt>
                <c:pt idx="154">
                  <c:v>69.241999999999962</c:v>
                </c:pt>
                <c:pt idx="155">
                  <c:v>72.861999999999952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88-CD4C-83CD-363F5AAD1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340495"/>
        <c:axId val="360888288"/>
      </c:lineChart>
      <c:catAx>
        <c:axId val="2010340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88288"/>
        <c:crosses val="autoZero"/>
        <c:auto val="1"/>
        <c:lblAlgn val="ctr"/>
        <c:lblOffset val="100"/>
        <c:noMultiLvlLbl val="0"/>
      </c:catAx>
      <c:valAx>
        <c:axId val="36088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34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(3)'!$D$1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(3)'!$D$2:$D$157</c:f>
              <c:numCache>
                <c:formatCode>0.0</c:formatCode>
                <c:ptCount val="156"/>
                <c:pt idx="0">
                  <c:v>1.3720000000000001</c:v>
                </c:pt>
                <c:pt idx="1">
                  <c:v>3.266</c:v>
                </c:pt>
                <c:pt idx="2">
                  <c:v>0.64799999999999969</c:v>
                </c:pt>
                <c:pt idx="3">
                  <c:v>-1.0020000000000004</c:v>
                </c:pt>
                <c:pt idx="4">
                  <c:v>-0.5780000000000004</c:v>
                </c:pt>
                <c:pt idx="5">
                  <c:v>-5.4380000000000006</c:v>
                </c:pt>
                <c:pt idx="6">
                  <c:v>-3.1580000000000203</c:v>
                </c:pt>
                <c:pt idx="7">
                  <c:v>-0.11400000000004029</c:v>
                </c:pt>
                <c:pt idx="8">
                  <c:v>1.6399999999999597</c:v>
                </c:pt>
                <c:pt idx="9">
                  <c:v>5.0319999999999601</c:v>
                </c:pt>
                <c:pt idx="10">
                  <c:v>1.0779999999999599</c:v>
                </c:pt>
                <c:pt idx="11">
                  <c:v>-1.2060000000000404</c:v>
                </c:pt>
                <c:pt idx="12">
                  <c:v>0.28999999999995763</c:v>
                </c:pt>
                <c:pt idx="13">
                  <c:v>1.8559999999999577</c:v>
                </c:pt>
                <c:pt idx="14">
                  <c:v>-0.48400000000004217</c:v>
                </c:pt>
                <c:pt idx="15">
                  <c:v>-5.1560000000000414</c:v>
                </c:pt>
                <c:pt idx="16">
                  <c:v>-3.668000000000041</c:v>
                </c:pt>
                <c:pt idx="17">
                  <c:v>-3.2540000000000409</c:v>
                </c:pt>
                <c:pt idx="18">
                  <c:v>0.98599999999995935</c:v>
                </c:pt>
                <c:pt idx="19">
                  <c:v>-2.4240000000000408</c:v>
                </c:pt>
                <c:pt idx="20">
                  <c:v>-3.708000000000041</c:v>
                </c:pt>
                <c:pt idx="21">
                  <c:v>0.19999999999995888</c:v>
                </c:pt>
                <c:pt idx="22">
                  <c:v>1.3059999999999568</c:v>
                </c:pt>
                <c:pt idx="23">
                  <c:v>0.56799999999995865</c:v>
                </c:pt>
                <c:pt idx="24">
                  <c:v>-1.9080000000000212</c:v>
                </c:pt>
                <c:pt idx="25">
                  <c:v>-3.2420000000000213</c:v>
                </c:pt>
                <c:pt idx="26">
                  <c:v>-8.0100000000000211</c:v>
                </c:pt>
                <c:pt idx="27">
                  <c:v>-2.8880000000000212</c:v>
                </c:pt>
                <c:pt idx="28">
                  <c:v>-4.8300000000000214</c:v>
                </c:pt>
                <c:pt idx="29">
                  <c:v>-6.8000000000000211</c:v>
                </c:pt>
                <c:pt idx="30">
                  <c:v>-7.0460000000000207</c:v>
                </c:pt>
                <c:pt idx="31">
                  <c:v>-12.50800000000002</c:v>
                </c:pt>
                <c:pt idx="32">
                  <c:v>-8.04400000000002</c:v>
                </c:pt>
                <c:pt idx="33">
                  <c:v>-8.4420000000000197</c:v>
                </c:pt>
                <c:pt idx="34">
                  <c:v>-4.3840000000000199</c:v>
                </c:pt>
                <c:pt idx="35">
                  <c:v>-3.3720000000000199</c:v>
                </c:pt>
                <c:pt idx="36">
                  <c:v>0.13399999999998036</c:v>
                </c:pt>
                <c:pt idx="37">
                  <c:v>1.5019999999999805</c:v>
                </c:pt>
                <c:pt idx="38">
                  <c:v>1.2059999999999804</c:v>
                </c:pt>
                <c:pt idx="39">
                  <c:v>2.4959999999999805</c:v>
                </c:pt>
                <c:pt idx="40">
                  <c:v>3.2799999999999807</c:v>
                </c:pt>
                <c:pt idx="41">
                  <c:v>1.4999999999999805</c:v>
                </c:pt>
                <c:pt idx="42">
                  <c:v>1.8759999999999803</c:v>
                </c:pt>
                <c:pt idx="43">
                  <c:v>2.5159999999999805</c:v>
                </c:pt>
                <c:pt idx="44">
                  <c:v>0.17999999999998062</c:v>
                </c:pt>
                <c:pt idx="45">
                  <c:v>-4.5660000000000203</c:v>
                </c:pt>
                <c:pt idx="46">
                  <c:v>-4.52800000000002</c:v>
                </c:pt>
                <c:pt idx="47">
                  <c:v>-3.2520000000000202</c:v>
                </c:pt>
                <c:pt idx="48">
                  <c:v>-5.886000000000001</c:v>
                </c:pt>
                <c:pt idx="49">
                  <c:v>-2.2860000000000009</c:v>
                </c:pt>
                <c:pt idx="50">
                  <c:v>-1.3400000000000007</c:v>
                </c:pt>
                <c:pt idx="51">
                  <c:v>-0.45600000000000074</c:v>
                </c:pt>
                <c:pt idx="52">
                  <c:v>2.3999999999999244E-2</c:v>
                </c:pt>
                <c:pt idx="53">
                  <c:v>0.67399999999999927</c:v>
                </c:pt>
                <c:pt idx="54">
                  <c:v>0.89799999999999924</c:v>
                </c:pt>
                <c:pt idx="55">
                  <c:v>2.8959999999999995</c:v>
                </c:pt>
                <c:pt idx="56">
                  <c:v>1.9719999999999995</c:v>
                </c:pt>
                <c:pt idx="57">
                  <c:v>1.1539999999999995</c:v>
                </c:pt>
                <c:pt idx="58">
                  <c:v>-4.9520000000000017</c:v>
                </c:pt>
                <c:pt idx="59">
                  <c:v>-7.0280000000000022</c:v>
                </c:pt>
                <c:pt idx="60">
                  <c:v>-9.1759999999999824</c:v>
                </c:pt>
                <c:pt idx="61">
                  <c:v>-8.8399999999999821</c:v>
                </c:pt>
                <c:pt idx="62">
                  <c:v>-9.9279999999999831</c:v>
                </c:pt>
                <c:pt idx="63">
                  <c:v>-12.139999999999963</c:v>
                </c:pt>
                <c:pt idx="64">
                  <c:v>-9.8239999999999625</c:v>
                </c:pt>
                <c:pt idx="65">
                  <c:v>-10.477999999999961</c:v>
                </c:pt>
                <c:pt idx="66">
                  <c:v>-12.28399999999996</c:v>
                </c:pt>
                <c:pt idx="67">
                  <c:v>-13.81599999999996</c:v>
                </c:pt>
                <c:pt idx="68">
                  <c:v>-12.57199999999996</c:v>
                </c:pt>
                <c:pt idx="69">
                  <c:v>-12.77399999999996</c:v>
                </c:pt>
                <c:pt idx="70">
                  <c:v>-11.591999999999961</c:v>
                </c:pt>
                <c:pt idx="71">
                  <c:v>-11.715999999999962</c:v>
                </c:pt>
                <c:pt idx="72">
                  <c:v>-10.357999999999961</c:v>
                </c:pt>
                <c:pt idx="73">
                  <c:v>-10.027999999999961</c:v>
                </c:pt>
                <c:pt idx="74">
                  <c:v>-8.0899999999999608</c:v>
                </c:pt>
                <c:pt idx="75">
                  <c:v>-8.4259999999999611</c:v>
                </c:pt>
                <c:pt idx="76">
                  <c:v>-4.6859999999999609</c:v>
                </c:pt>
                <c:pt idx="77">
                  <c:v>-4.1239999999999606</c:v>
                </c:pt>
                <c:pt idx="78">
                  <c:v>-1.0659999999999608</c:v>
                </c:pt>
                <c:pt idx="79">
                  <c:v>0.1300000000000372</c:v>
                </c:pt>
                <c:pt idx="80">
                  <c:v>1.9700000000000371</c:v>
                </c:pt>
                <c:pt idx="81">
                  <c:v>1.9080000000000372</c:v>
                </c:pt>
                <c:pt idx="82">
                  <c:v>1.5940000000000372</c:v>
                </c:pt>
                <c:pt idx="83">
                  <c:v>3.9900000000000375</c:v>
                </c:pt>
                <c:pt idx="84">
                  <c:v>1.1460000000000576</c:v>
                </c:pt>
                <c:pt idx="85">
                  <c:v>4.1660000000000572</c:v>
                </c:pt>
                <c:pt idx="86">
                  <c:v>5.9960000000000573</c:v>
                </c:pt>
                <c:pt idx="87">
                  <c:v>4.6300000000000576</c:v>
                </c:pt>
                <c:pt idx="88">
                  <c:v>1.2620000000000573</c:v>
                </c:pt>
                <c:pt idx="89">
                  <c:v>1.9320000000000572</c:v>
                </c:pt>
                <c:pt idx="90">
                  <c:v>2.6200000000000574</c:v>
                </c:pt>
                <c:pt idx="91">
                  <c:v>3.5240000000000573</c:v>
                </c:pt>
                <c:pt idx="92">
                  <c:v>4.378000000000057</c:v>
                </c:pt>
                <c:pt idx="93">
                  <c:v>3.966000000000057</c:v>
                </c:pt>
                <c:pt idx="94">
                  <c:v>5.2420000000000568</c:v>
                </c:pt>
                <c:pt idx="95">
                  <c:v>10.980000000000036</c:v>
                </c:pt>
                <c:pt idx="96">
                  <c:v>11.380000000000036</c:v>
                </c:pt>
                <c:pt idx="97">
                  <c:v>8.5160000000000355</c:v>
                </c:pt>
                <c:pt idx="98">
                  <c:v>8.0340000000000362</c:v>
                </c:pt>
                <c:pt idx="99">
                  <c:v>6.9220000000000361</c:v>
                </c:pt>
                <c:pt idx="100">
                  <c:v>5.7900000000000365</c:v>
                </c:pt>
                <c:pt idx="101">
                  <c:v>5.310000000000036</c:v>
                </c:pt>
                <c:pt idx="102">
                  <c:v>2.7600000000000358</c:v>
                </c:pt>
                <c:pt idx="103">
                  <c:v>3.8180000000000338</c:v>
                </c:pt>
                <c:pt idx="104">
                  <c:v>5.248000000000034</c:v>
                </c:pt>
                <c:pt idx="105">
                  <c:v>7.3840000000000341</c:v>
                </c:pt>
                <c:pt idx="106">
                  <c:v>7.6900000000000341</c:v>
                </c:pt>
                <c:pt idx="107">
                  <c:v>13.552000000000035</c:v>
                </c:pt>
                <c:pt idx="108">
                  <c:v>16.510000000000034</c:v>
                </c:pt>
                <c:pt idx="109">
                  <c:v>20.074000000000034</c:v>
                </c:pt>
                <c:pt idx="110">
                  <c:v>19.702000000000037</c:v>
                </c:pt>
                <c:pt idx="111">
                  <c:v>24.348000000000038</c:v>
                </c:pt>
                <c:pt idx="112">
                  <c:v>23.914000000000037</c:v>
                </c:pt>
                <c:pt idx="113">
                  <c:v>27.098000000000038</c:v>
                </c:pt>
                <c:pt idx="114">
                  <c:v>28.134000000000036</c:v>
                </c:pt>
                <c:pt idx="115">
                  <c:v>27.066000000000034</c:v>
                </c:pt>
                <c:pt idx="116">
                  <c:v>31.606000000000034</c:v>
                </c:pt>
                <c:pt idx="117">
                  <c:v>34.742000000000033</c:v>
                </c:pt>
                <c:pt idx="118">
                  <c:v>39.07800000000001</c:v>
                </c:pt>
                <c:pt idx="119">
                  <c:v>38.27600000000001</c:v>
                </c:pt>
                <c:pt idx="120">
                  <c:v>39.960000000000008</c:v>
                </c:pt>
                <c:pt idx="121">
                  <c:v>43.57800000000001</c:v>
                </c:pt>
                <c:pt idx="122">
                  <c:v>40.478000000000009</c:v>
                </c:pt>
                <c:pt idx="123">
                  <c:v>38.040000000000028</c:v>
                </c:pt>
                <c:pt idx="124">
                  <c:v>39.560000000000031</c:v>
                </c:pt>
                <c:pt idx="125">
                  <c:v>40.626000000000033</c:v>
                </c:pt>
                <c:pt idx="126">
                  <c:v>41.194000000000031</c:v>
                </c:pt>
                <c:pt idx="127">
                  <c:v>43.462000000000032</c:v>
                </c:pt>
                <c:pt idx="128">
                  <c:v>46.034000000000034</c:v>
                </c:pt>
                <c:pt idx="129">
                  <c:v>46.796000000000035</c:v>
                </c:pt>
                <c:pt idx="130">
                  <c:v>44.170000000000037</c:v>
                </c:pt>
                <c:pt idx="131">
                  <c:v>42.136000000000038</c:v>
                </c:pt>
                <c:pt idx="132">
                  <c:v>49.764000000000038</c:v>
                </c:pt>
                <c:pt idx="133">
                  <c:v>49.204000000000036</c:v>
                </c:pt>
                <c:pt idx="134">
                  <c:v>48.896000000000036</c:v>
                </c:pt>
                <c:pt idx="135">
                  <c:v>47.670000000000037</c:v>
                </c:pt>
                <c:pt idx="136">
                  <c:v>45.584000000000039</c:v>
                </c:pt>
                <c:pt idx="137">
                  <c:v>47.158000000000037</c:v>
                </c:pt>
                <c:pt idx="138">
                  <c:v>48.516000000000034</c:v>
                </c:pt>
                <c:pt idx="139">
                  <c:v>51.624000000000031</c:v>
                </c:pt>
                <c:pt idx="140">
                  <c:v>53.972000000000008</c:v>
                </c:pt>
                <c:pt idx="141">
                  <c:v>56.63000000000001</c:v>
                </c:pt>
                <c:pt idx="142">
                  <c:v>58.89200000000001</c:v>
                </c:pt>
                <c:pt idx="143">
                  <c:v>57.052000000000007</c:v>
                </c:pt>
                <c:pt idx="144">
                  <c:v>58.064000000000007</c:v>
                </c:pt>
                <c:pt idx="145">
                  <c:v>58.248000000000005</c:v>
                </c:pt>
                <c:pt idx="146">
                  <c:v>59.742000000000004</c:v>
                </c:pt>
                <c:pt idx="147">
                  <c:v>59.63</c:v>
                </c:pt>
                <c:pt idx="148">
                  <c:v>60.59</c:v>
                </c:pt>
                <c:pt idx="149">
                  <c:v>62.17</c:v>
                </c:pt>
                <c:pt idx="150">
                  <c:v>63.758000000000003</c:v>
                </c:pt>
                <c:pt idx="151">
                  <c:v>59.968000000000004</c:v>
                </c:pt>
                <c:pt idx="152">
                  <c:v>59.358000000000004</c:v>
                </c:pt>
                <c:pt idx="153">
                  <c:v>57.302000000000007</c:v>
                </c:pt>
                <c:pt idx="154">
                  <c:v>55.52000000000001</c:v>
                </c:pt>
                <c:pt idx="155">
                  <c:v>55.366000000000007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5-264C-A8B0-CEB4C1DB22CB}"/>
            </c:ext>
          </c:extLst>
        </c:ser>
        <c:ser>
          <c:idx val="1"/>
          <c:order val="1"/>
          <c:tx>
            <c:strRef>
              <c:f>'Sheet1 (3)'!$N$1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(3)'!$N$2:$N$157</c:f>
              <c:numCache>
                <c:formatCode>0.0</c:formatCode>
                <c:ptCount val="156"/>
                <c:pt idx="0">
                  <c:v>1.4141999999999979</c:v>
                </c:pt>
                <c:pt idx="1">
                  <c:v>-0.11460000000000203</c:v>
                </c:pt>
                <c:pt idx="2">
                  <c:v>-4.239600000000002</c:v>
                </c:pt>
                <c:pt idx="3">
                  <c:v>-3.3266000000000018</c:v>
                </c:pt>
                <c:pt idx="4">
                  <c:v>-1.7998000000000036</c:v>
                </c:pt>
                <c:pt idx="5">
                  <c:v>-5.0214000000000043</c:v>
                </c:pt>
                <c:pt idx="6">
                  <c:v>-5.0298000000000043</c:v>
                </c:pt>
                <c:pt idx="7">
                  <c:v>-2.371200000000024</c:v>
                </c:pt>
                <c:pt idx="8">
                  <c:v>0.31539999999997637</c:v>
                </c:pt>
                <c:pt idx="9">
                  <c:v>2.4901999999999762</c:v>
                </c:pt>
                <c:pt idx="10">
                  <c:v>-0.69260000000002364</c:v>
                </c:pt>
                <c:pt idx="11">
                  <c:v>-2.9600000000000239</c:v>
                </c:pt>
                <c:pt idx="12">
                  <c:v>-0.53540000000004406</c:v>
                </c:pt>
                <c:pt idx="13">
                  <c:v>-1.0898000000000441</c:v>
                </c:pt>
                <c:pt idx="14">
                  <c:v>-1.7704000000000422</c:v>
                </c:pt>
                <c:pt idx="15">
                  <c:v>-5.3492000000000228</c:v>
                </c:pt>
                <c:pt idx="16">
                  <c:v>-6.904000000000023</c:v>
                </c:pt>
                <c:pt idx="17">
                  <c:v>-4.4428000000000232</c:v>
                </c:pt>
                <c:pt idx="18">
                  <c:v>-1.101400000000023</c:v>
                </c:pt>
                <c:pt idx="19">
                  <c:v>-1.946800000000021</c:v>
                </c:pt>
                <c:pt idx="20">
                  <c:v>0.77059999999997908</c:v>
                </c:pt>
                <c:pt idx="21">
                  <c:v>3.0601999999999592</c:v>
                </c:pt>
                <c:pt idx="22">
                  <c:v>1.7303999999999593</c:v>
                </c:pt>
                <c:pt idx="23">
                  <c:v>1.1015999999999593</c:v>
                </c:pt>
                <c:pt idx="24">
                  <c:v>2.2799999999961296E-2</c:v>
                </c:pt>
                <c:pt idx="25">
                  <c:v>-3.9712000000000387</c:v>
                </c:pt>
                <c:pt idx="26">
                  <c:v>-8.4848000000000194</c:v>
                </c:pt>
                <c:pt idx="27">
                  <c:v>-4.9668000000000188</c:v>
                </c:pt>
                <c:pt idx="28">
                  <c:v>-5.222400000000019</c:v>
                </c:pt>
                <c:pt idx="29">
                  <c:v>-4.1982000000000195</c:v>
                </c:pt>
                <c:pt idx="30">
                  <c:v>-5.3492000000000193</c:v>
                </c:pt>
                <c:pt idx="31">
                  <c:v>-11.48780000000002</c:v>
                </c:pt>
                <c:pt idx="32">
                  <c:v>-8.7400000000000198</c:v>
                </c:pt>
                <c:pt idx="33">
                  <c:v>-7.8982000000000196</c:v>
                </c:pt>
                <c:pt idx="34">
                  <c:v>-4.5198000000000196</c:v>
                </c:pt>
                <c:pt idx="35">
                  <c:v>-4.5124000000000191</c:v>
                </c:pt>
                <c:pt idx="36">
                  <c:v>-0.34240000000001913</c:v>
                </c:pt>
                <c:pt idx="37">
                  <c:v>2.6067999999999811</c:v>
                </c:pt>
                <c:pt idx="38">
                  <c:v>4.0535999999999817</c:v>
                </c:pt>
                <c:pt idx="39">
                  <c:v>5.4489999999999821</c:v>
                </c:pt>
                <c:pt idx="40">
                  <c:v>6.1139999999999821</c:v>
                </c:pt>
                <c:pt idx="41">
                  <c:v>5.8711999999999822</c:v>
                </c:pt>
                <c:pt idx="42">
                  <c:v>6.2705999999999822</c:v>
                </c:pt>
                <c:pt idx="43">
                  <c:v>7.8361999999999821</c:v>
                </c:pt>
                <c:pt idx="44">
                  <c:v>6.6057999999999817</c:v>
                </c:pt>
                <c:pt idx="45">
                  <c:v>5.703599999999982</c:v>
                </c:pt>
                <c:pt idx="46">
                  <c:v>4.300399999999982</c:v>
                </c:pt>
                <c:pt idx="47">
                  <c:v>5.5749999999999815</c:v>
                </c:pt>
                <c:pt idx="48">
                  <c:v>4.1019999999999817</c:v>
                </c:pt>
                <c:pt idx="49">
                  <c:v>6.0177999999999816</c:v>
                </c:pt>
                <c:pt idx="50">
                  <c:v>7.6501999999999795</c:v>
                </c:pt>
                <c:pt idx="51">
                  <c:v>9.5919999999999774</c:v>
                </c:pt>
                <c:pt idx="52">
                  <c:v>9.7361999999999771</c:v>
                </c:pt>
                <c:pt idx="53">
                  <c:v>8.8091999999999775</c:v>
                </c:pt>
                <c:pt idx="54">
                  <c:v>10.293599999999977</c:v>
                </c:pt>
                <c:pt idx="55">
                  <c:v>11.665599999999976</c:v>
                </c:pt>
                <c:pt idx="56">
                  <c:v>10.709999999999978</c:v>
                </c:pt>
                <c:pt idx="57">
                  <c:v>9.5919999999999774</c:v>
                </c:pt>
                <c:pt idx="58">
                  <c:v>6.5663999999999767</c:v>
                </c:pt>
                <c:pt idx="59">
                  <c:v>8.8147999999999769</c:v>
                </c:pt>
                <c:pt idx="60">
                  <c:v>7.6781999999999773</c:v>
                </c:pt>
                <c:pt idx="61">
                  <c:v>8.361999999999977</c:v>
                </c:pt>
                <c:pt idx="62">
                  <c:v>8.0767999999999773</c:v>
                </c:pt>
                <c:pt idx="63">
                  <c:v>5.9653999999999776</c:v>
                </c:pt>
                <c:pt idx="64">
                  <c:v>5.5181999999999798</c:v>
                </c:pt>
                <c:pt idx="65">
                  <c:v>6.3933999999999802</c:v>
                </c:pt>
                <c:pt idx="66">
                  <c:v>6.6195999999999779</c:v>
                </c:pt>
                <c:pt idx="67">
                  <c:v>3.784399999999998</c:v>
                </c:pt>
                <c:pt idx="68">
                  <c:v>5.1259999999999959</c:v>
                </c:pt>
                <c:pt idx="69">
                  <c:v>4.8839999999999959</c:v>
                </c:pt>
                <c:pt idx="70">
                  <c:v>3.7255999999999978</c:v>
                </c:pt>
                <c:pt idx="71">
                  <c:v>2.2831999999999999</c:v>
                </c:pt>
                <c:pt idx="72">
                  <c:v>4.2682000000000002</c:v>
                </c:pt>
                <c:pt idx="73">
                  <c:v>5.4458000000000002</c:v>
                </c:pt>
                <c:pt idx="74">
                  <c:v>7.2046000000000001</c:v>
                </c:pt>
                <c:pt idx="75">
                  <c:v>6.7414000000000005</c:v>
                </c:pt>
                <c:pt idx="76">
                  <c:v>9.3781999999999996</c:v>
                </c:pt>
                <c:pt idx="77">
                  <c:v>10.0762</c:v>
                </c:pt>
                <c:pt idx="78">
                  <c:v>11.522600000000001</c:v>
                </c:pt>
                <c:pt idx="79">
                  <c:v>10.9558</c:v>
                </c:pt>
                <c:pt idx="80">
                  <c:v>13.5436</c:v>
                </c:pt>
                <c:pt idx="81">
                  <c:v>14.4968</c:v>
                </c:pt>
                <c:pt idx="82">
                  <c:v>15.084200000000001</c:v>
                </c:pt>
                <c:pt idx="83">
                  <c:v>17.120200000000001</c:v>
                </c:pt>
                <c:pt idx="84">
                  <c:v>16.094400000000004</c:v>
                </c:pt>
                <c:pt idx="85">
                  <c:v>19.032399999999985</c:v>
                </c:pt>
                <c:pt idx="86">
                  <c:v>19.827199999999984</c:v>
                </c:pt>
                <c:pt idx="87">
                  <c:v>20.780399999999982</c:v>
                </c:pt>
                <c:pt idx="88">
                  <c:v>21.129399999999983</c:v>
                </c:pt>
                <c:pt idx="89">
                  <c:v>21.592399999999984</c:v>
                </c:pt>
                <c:pt idx="90">
                  <c:v>20.828399999999984</c:v>
                </c:pt>
                <c:pt idx="91">
                  <c:v>21.164399999999983</c:v>
                </c:pt>
                <c:pt idx="92">
                  <c:v>20.539999999999981</c:v>
                </c:pt>
                <c:pt idx="93">
                  <c:v>20.74959999999998</c:v>
                </c:pt>
                <c:pt idx="94">
                  <c:v>22.312599999999978</c:v>
                </c:pt>
                <c:pt idx="95">
                  <c:v>24.60859999999996</c:v>
                </c:pt>
                <c:pt idx="96">
                  <c:v>26.086199999999959</c:v>
                </c:pt>
                <c:pt idx="97">
                  <c:v>24.609199999999959</c:v>
                </c:pt>
                <c:pt idx="98">
                  <c:v>24.74439999999996</c:v>
                </c:pt>
                <c:pt idx="99">
                  <c:v>24.347599999999961</c:v>
                </c:pt>
                <c:pt idx="100">
                  <c:v>25.36319999999996</c:v>
                </c:pt>
                <c:pt idx="101">
                  <c:v>24.932799999999961</c:v>
                </c:pt>
                <c:pt idx="102">
                  <c:v>22.632199999999962</c:v>
                </c:pt>
                <c:pt idx="103">
                  <c:v>23.874799999999961</c:v>
                </c:pt>
                <c:pt idx="104">
                  <c:v>25.647999999999961</c:v>
                </c:pt>
                <c:pt idx="105">
                  <c:v>28.01399999999996</c:v>
                </c:pt>
                <c:pt idx="106">
                  <c:v>28.116799999999959</c:v>
                </c:pt>
                <c:pt idx="107">
                  <c:v>31.16199999999996</c:v>
                </c:pt>
                <c:pt idx="108">
                  <c:v>34.304599999999958</c:v>
                </c:pt>
                <c:pt idx="109">
                  <c:v>36.848199999999956</c:v>
                </c:pt>
                <c:pt idx="110">
                  <c:v>36.385599999999961</c:v>
                </c:pt>
                <c:pt idx="111">
                  <c:v>38.970799999999961</c:v>
                </c:pt>
                <c:pt idx="112">
                  <c:v>39.241799999999962</c:v>
                </c:pt>
                <c:pt idx="113">
                  <c:v>40.23959999999996</c:v>
                </c:pt>
                <c:pt idx="114">
                  <c:v>40.125199999999957</c:v>
                </c:pt>
                <c:pt idx="115">
                  <c:v>39.258999999999958</c:v>
                </c:pt>
                <c:pt idx="116">
                  <c:v>42.295399999999958</c:v>
                </c:pt>
                <c:pt idx="117">
                  <c:v>43.14539999999996</c:v>
                </c:pt>
                <c:pt idx="118">
                  <c:v>44.909999999999961</c:v>
                </c:pt>
                <c:pt idx="119">
                  <c:v>45.554199999999959</c:v>
                </c:pt>
                <c:pt idx="120">
                  <c:v>45.769199999999955</c:v>
                </c:pt>
                <c:pt idx="121">
                  <c:v>46.826599999999956</c:v>
                </c:pt>
                <c:pt idx="122">
                  <c:v>44.062599999999975</c:v>
                </c:pt>
                <c:pt idx="123">
                  <c:v>45.086799999999975</c:v>
                </c:pt>
                <c:pt idx="124">
                  <c:v>46.292799999999978</c:v>
                </c:pt>
                <c:pt idx="125">
                  <c:v>47.022999999999982</c:v>
                </c:pt>
                <c:pt idx="126">
                  <c:v>47.177599999999984</c:v>
                </c:pt>
                <c:pt idx="127">
                  <c:v>45.313799999999986</c:v>
                </c:pt>
                <c:pt idx="128">
                  <c:v>47.196599999999982</c:v>
                </c:pt>
                <c:pt idx="129">
                  <c:v>47.655799999999978</c:v>
                </c:pt>
                <c:pt idx="130">
                  <c:v>45.91099999999998</c:v>
                </c:pt>
                <c:pt idx="131">
                  <c:v>48.107999999999961</c:v>
                </c:pt>
                <c:pt idx="132">
                  <c:v>50.590799999999945</c:v>
                </c:pt>
                <c:pt idx="133">
                  <c:v>48.312599999999968</c:v>
                </c:pt>
                <c:pt idx="134">
                  <c:v>51.905799999999971</c:v>
                </c:pt>
                <c:pt idx="135">
                  <c:v>53.757399999999969</c:v>
                </c:pt>
                <c:pt idx="136">
                  <c:v>53.038399999999967</c:v>
                </c:pt>
                <c:pt idx="137">
                  <c:v>54.574999999999967</c:v>
                </c:pt>
                <c:pt idx="138">
                  <c:v>56.124999999999964</c:v>
                </c:pt>
                <c:pt idx="139">
                  <c:v>57.078399999999959</c:v>
                </c:pt>
                <c:pt idx="140">
                  <c:v>56.579799999999956</c:v>
                </c:pt>
                <c:pt idx="141">
                  <c:v>59.011399999999938</c:v>
                </c:pt>
                <c:pt idx="142">
                  <c:v>58.686199999999936</c:v>
                </c:pt>
                <c:pt idx="143">
                  <c:v>57.703199999999939</c:v>
                </c:pt>
                <c:pt idx="144">
                  <c:v>58.197599999999937</c:v>
                </c:pt>
                <c:pt idx="145">
                  <c:v>60.157399999999939</c:v>
                </c:pt>
                <c:pt idx="146">
                  <c:v>61.731599999999936</c:v>
                </c:pt>
                <c:pt idx="147">
                  <c:v>60.393199999999936</c:v>
                </c:pt>
                <c:pt idx="148">
                  <c:v>62.174399999999935</c:v>
                </c:pt>
                <c:pt idx="149">
                  <c:v>63.16099999999993</c:v>
                </c:pt>
                <c:pt idx="150">
                  <c:v>65.658799999999928</c:v>
                </c:pt>
                <c:pt idx="151">
                  <c:v>61.690799999999925</c:v>
                </c:pt>
                <c:pt idx="152">
                  <c:v>61.516399999999926</c:v>
                </c:pt>
                <c:pt idx="153">
                  <c:v>60.379399999999926</c:v>
                </c:pt>
                <c:pt idx="154">
                  <c:v>55.919599999999946</c:v>
                </c:pt>
                <c:pt idx="155">
                  <c:v>57.018999999999942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5-264C-A8B0-CEB4C1DB22CB}"/>
            </c:ext>
          </c:extLst>
        </c:ser>
        <c:ser>
          <c:idx val="2"/>
          <c:order val="2"/>
          <c:tx>
            <c:strRef>
              <c:f>'Sheet1 (3)'!$AC$1</c:f>
              <c:strCache>
                <c:ptCount val="1"/>
                <c:pt idx="0">
                  <c:v>50 41-50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(3)'!$AC$2:$AC$157</c:f>
              <c:numCache>
                <c:formatCode>0.0</c:formatCode>
                <c:ptCount val="156"/>
                <c:pt idx="0">
                  <c:v>2.7100000000000004</c:v>
                </c:pt>
                <c:pt idx="1">
                  <c:v>0.59200000000000053</c:v>
                </c:pt>
                <c:pt idx="2">
                  <c:v>-3.7649999999999997</c:v>
                </c:pt>
                <c:pt idx="3">
                  <c:v>-1.3519999999999994</c:v>
                </c:pt>
                <c:pt idx="4">
                  <c:v>-0.75999999999999945</c:v>
                </c:pt>
                <c:pt idx="5">
                  <c:v>-4.7930000000000001</c:v>
                </c:pt>
                <c:pt idx="6">
                  <c:v>-5.5229999999999997</c:v>
                </c:pt>
                <c:pt idx="7">
                  <c:v>-3.2719999999999994</c:v>
                </c:pt>
                <c:pt idx="8">
                  <c:v>0.72699999999999099</c:v>
                </c:pt>
                <c:pt idx="9">
                  <c:v>3.2639999999999811</c:v>
                </c:pt>
                <c:pt idx="10">
                  <c:v>-0.15600000000001923</c:v>
                </c:pt>
                <c:pt idx="11">
                  <c:v>-3.8410000000000197</c:v>
                </c:pt>
                <c:pt idx="12">
                  <c:v>1.2689999999999708</c:v>
                </c:pt>
                <c:pt idx="13">
                  <c:v>1.2069999999999708</c:v>
                </c:pt>
                <c:pt idx="14">
                  <c:v>1.7819999999999707</c:v>
                </c:pt>
                <c:pt idx="15">
                  <c:v>-1.0520000000000294</c:v>
                </c:pt>
                <c:pt idx="16">
                  <c:v>-4.2430000000000199</c:v>
                </c:pt>
                <c:pt idx="17">
                  <c:v>-2.5320000000000196</c:v>
                </c:pt>
                <c:pt idx="18">
                  <c:v>0.17399999999998039</c:v>
                </c:pt>
                <c:pt idx="19">
                  <c:v>0.47099999999997938</c:v>
                </c:pt>
                <c:pt idx="20">
                  <c:v>4.061999999999979</c:v>
                </c:pt>
                <c:pt idx="21">
                  <c:v>5.367999999999979</c:v>
                </c:pt>
                <c:pt idx="22">
                  <c:v>2.9219999999999788</c:v>
                </c:pt>
                <c:pt idx="23">
                  <c:v>1.7889999999999888</c:v>
                </c:pt>
                <c:pt idx="24">
                  <c:v>2.0279999999999889</c:v>
                </c:pt>
                <c:pt idx="25">
                  <c:v>-3.1470000000000011</c:v>
                </c:pt>
                <c:pt idx="26">
                  <c:v>-8.2969999999999917</c:v>
                </c:pt>
                <c:pt idx="27">
                  <c:v>-1.4099999999999913</c:v>
                </c:pt>
                <c:pt idx="28">
                  <c:v>-1.3269999999999913</c:v>
                </c:pt>
                <c:pt idx="29">
                  <c:v>0.44100000000000872</c:v>
                </c:pt>
                <c:pt idx="30">
                  <c:v>0.23900000000000973</c:v>
                </c:pt>
                <c:pt idx="31">
                  <c:v>-6.6509999999999909</c:v>
                </c:pt>
                <c:pt idx="32">
                  <c:v>-7.2659999999999911</c:v>
                </c:pt>
                <c:pt idx="33">
                  <c:v>-6.7439999999999918</c:v>
                </c:pt>
                <c:pt idx="34">
                  <c:v>-2.5269999999999913</c:v>
                </c:pt>
                <c:pt idx="35">
                  <c:v>-3.419999999999991</c:v>
                </c:pt>
                <c:pt idx="36">
                  <c:v>1.6740000000000093</c:v>
                </c:pt>
                <c:pt idx="37">
                  <c:v>4.5660000000000096</c:v>
                </c:pt>
                <c:pt idx="38">
                  <c:v>5.7910000000000093</c:v>
                </c:pt>
                <c:pt idx="39">
                  <c:v>7.5600000000000094</c:v>
                </c:pt>
                <c:pt idx="40">
                  <c:v>8.9390000000000089</c:v>
                </c:pt>
                <c:pt idx="41">
                  <c:v>10.757000000000009</c:v>
                </c:pt>
                <c:pt idx="42">
                  <c:v>10.039000000000009</c:v>
                </c:pt>
                <c:pt idx="43">
                  <c:v>11.849000000000009</c:v>
                </c:pt>
                <c:pt idx="44">
                  <c:v>11.205000000000011</c:v>
                </c:pt>
                <c:pt idx="45">
                  <c:v>10.128000000000011</c:v>
                </c:pt>
                <c:pt idx="46">
                  <c:v>8.9630000000000205</c:v>
                </c:pt>
                <c:pt idx="47">
                  <c:v>11.37700000000002</c:v>
                </c:pt>
                <c:pt idx="48">
                  <c:v>10.338000000000029</c:v>
                </c:pt>
                <c:pt idx="49">
                  <c:v>12.34000000000003</c:v>
                </c:pt>
                <c:pt idx="50">
                  <c:v>13.947000000000031</c:v>
                </c:pt>
                <c:pt idx="51">
                  <c:v>15.720000000000031</c:v>
                </c:pt>
                <c:pt idx="52">
                  <c:v>15.931000000000031</c:v>
                </c:pt>
                <c:pt idx="53">
                  <c:v>14.113000000000032</c:v>
                </c:pt>
                <c:pt idx="54">
                  <c:v>15.065000000000031</c:v>
                </c:pt>
                <c:pt idx="55">
                  <c:v>16.276000000000032</c:v>
                </c:pt>
                <c:pt idx="56">
                  <c:v>15.818000000000032</c:v>
                </c:pt>
                <c:pt idx="57">
                  <c:v>14.842000000000033</c:v>
                </c:pt>
                <c:pt idx="58">
                  <c:v>12.389000000000031</c:v>
                </c:pt>
                <c:pt idx="59">
                  <c:v>17.65800000000003</c:v>
                </c:pt>
                <c:pt idx="60">
                  <c:v>17.518000000000029</c:v>
                </c:pt>
                <c:pt idx="61">
                  <c:v>18.175000000000029</c:v>
                </c:pt>
                <c:pt idx="62">
                  <c:v>16.291000000000029</c:v>
                </c:pt>
                <c:pt idx="63">
                  <c:v>11.888000000000028</c:v>
                </c:pt>
                <c:pt idx="64">
                  <c:v>7.4870000000000285</c:v>
                </c:pt>
                <c:pt idx="65">
                  <c:v>11.555000000000028</c:v>
                </c:pt>
                <c:pt idx="66">
                  <c:v>12.081000000000028</c:v>
                </c:pt>
                <c:pt idx="67">
                  <c:v>7.4930000000000279</c:v>
                </c:pt>
                <c:pt idx="68">
                  <c:v>12.282000000000028</c:v>
                </c:pt>
                <c:pt idx="69">
                  <c:v>11.657000000000028</c:v>
                </c:pt>
                <c:pt idx="70">
                  <c:v>10.195000000000029</c:v>
                </c:pt>
                <c:pt idx="71">
                  <c:v>9.0810000000000279</c:v>
                </c:pt>
                <c:pt idx="72">
                  <c:v>11.123000000000019</c:v>
                </c:pt>
                <c:pt idx="73">
                  <c:v>12.82800000000001</c:v>
                </c:pt>
                <c:pt idx="74">
                  <c:v>15.48900000000001</c:v>
                </c:pt>
                <c:pt idx="75">
                  <c:v>12.775000000000009</c:v>
                </c:pt>
                <c:pt idx="76">
                  <c:v>15.36000000000001</c:v>
                </c:pt>
                <c:pt idx="77">
                  <c:v>16.656000000000009</c:v>
                </c:pt>
                <c:pt idx="78">
                  <c:v>19.469000000000008</c:v>
                </c:pt>
                <c:pt idx="79">
                  <c:v>18.646000000000008</c:v>
                </c:pt>
                <c:pt idx="80">
                  <c:v>21.080000000000009</c:v>
                </c:pt>
                <c:pt idx="81">
                  <c:v>21.20600000000001</c:v>
                </c:pt>
                <c:pt idx="82">
                  <c:v>21.05500000000001</c:v>
                </c:pt>
                <c:pt idx="83">
                  <c:v>21.705000000000009</c:v>
                </c:pt>
                <c:pt idx="84">
                  <c:v>23.286999999999999</c:v>
                </c:pt>
                <c:pt idx="85">
                  <c:v>26.486999999999998</c:v>
                </c:pt>
                <c:pt idx="86">
                  <c:v>26.816999999999997</c:v>
                </c:pt>
                <c:pt idx="87">
                  <c:v>28.543999999999986</c:v>
                </c:pt>
                <c:pt idx="88">
                  <c:v>29.849999999999977</c:v>
                </c:pt>
                <c:pt idx="89">
                  <c:v>29.599999999999977</c:v>
                </c:pt>
                <c:pt idx="90">
                  <c:v>28.207999999999977</c:v>
                </c:pt>
                <c:pt idx="91">
                  <c:v>27.960999999999977</c:v>
                </c:pt>
                <c:pt idx="92">
                  <c:v>27.603999999999978</c:v>
                </c:pt>
                <c:pt idx="93">
                  <c:v>29.094999999999978</c:v>
                </c:pt>
                <c:pt idx="94">
                  <c:v>30.245999999999977</c:v>
                </c:pt>
                <c:pt idx="95">
                  <c:v>32.005999999999979</c:v>
                </c:pt>
                <c:pt idx="96">
                  <c:v>34.167999999999971</c:v>
                </c:pt>
                <c:pt idx="97">
                  <c:v>34.312999999999974</c:v>
                </c:pt>
                <c:pt idx="98">
                  <c:v>34.531999999999975</c:v>
                </c:pt>
                <c:pt idx="99">
                  <c:v>35.620999999999967</c:v>
                </c:pt>
                <c:pt idx="100">
                  <c:v>37.638999999999967</c:v>
                </c:pt>
                <c:pt idx="101">
                  <c:v>36.254999999999967</c:v>
                </c:pt>
                <c:pt idx="102">
                  <c:v>34.405999999999977</c:v>
                </c:pt>
                <c:pt idx="103">
                  <c:v>35.834999999999965</c:v>
                </c:pt>
                <c:pt idx="104">
                  <c:v>38.364999999999966</c:v>
                </c:pt>
                <c:pt idx="105">
                  <c:v>41.258999999999965</c:v>
                </c:pt>
                <c:pt idx="106">
                  <c:v>40.825999999999965</c:v>
                </c:pt>
                <c:pt idx="107">
                  <c:v>43.994999999999955</c:v>
                </c:pt>
                <c:pt idx="108">
                  <c:v>47.264999999999958</c:v>
                </c:pt>
                <c:pt idx="109">
                  <c:v>49.192999999999955</c:v>
                </c:pt>
                <c:pt idx="110">
                  <c:v>49.972999999999956</c:v>
                </c:pt>
                <c:pt idx="111">
                  <c:v>51.761999999999944</c:v>
                </c:pt>
                <c:pt idx="112">
                  <c:v>53.811999999999941</c:v>
                </c:pt>
                <c:pt idx="113">
                  <c:v>54.556999999999938</c:v>
                </c:pt>
                <c:pt idx="114">
                  <c:v>53.109999999999935</c:v>
                </c:pt>
                <c:pt idx="115">
                  <c:v>51.089999999999947</c:v>
                </c:pt>
                <c:pt idx="116">
                  <c:v>54.754999999999946</c:v>
                </c:pt>
                <c:pt idx="117">
                  <c:v>54.710999999999949</c:v>
                </c:pt>
                <c:pt idx="118">
                  <c:v>55.794999999999952</c:v>
                </c:pt>
                <c:pt idx="119">
                  <c:v>56.534999999999954</c:v>
                </c:pt>
                <c:pt idx="120">
                  <c:v>56.840999999999951</c:v>
                </c:pt>
                <c:pt idx="121">
                  <c:v>57.583999999999953</c:v>
                </c:pt>
                <c:pt idx="122">
                  <c:v>56.31299999999996</c:v>
                </c:pt>
                <c:pt idx="123">
                  <c:v>60.283999999999963</c:v>
                </c:pt>
                <c:pt idx="124">
                  <c:v>59.813999999999965</c:v>
                </c:pt>
                <c:pt idx="125">
                  <c:v>60.532999999999966</c:v>
                </c:pt>
                <c:pt idx="126">
                  <c:v>60.551999999999964</c:v>
                </c:pt>
                <c:pt idx="127">
                  <c:v>57.743999999999964</c:v>
                </c:pt>
                <c:pt idx="128">
                  <c:v>61.291999999999966</c:v>
                </c:pt>
                <c:pt idx="129">
                  <c:v>62.219999999999963</c:v>
                </c:pt>
                <c:pt idx="130">
                  <c:v>60.381999999999962</c:v>
                </c:pt>
                <c:pt idx="131">
                  <c:v>63.30999999999996</c:v>
                </c:pt>
                <c:pt idx="132">
                  <c:v>64.750999999999962</c:v>
                </c:pt>
                <c:pt idx="133">
                  <c:v>61.289999999999964</c:v>
                </c:pt>
                <c:pt idx="134">
                  <c:v>66.665999999999968</c:v>
                </c:pt>
                <c:pt idx="135">
                  <c:v>70.410999999999973</c:v>
                </c:pt>
                <c:pt idx="136">
                  <c:v>71.069999999999979</c:v>
                </c:pt>
                <c:pt idx="137">
                  <c:v>73.041999999999973</c:v>
                </c:pt>
                <c:pt idx="138">
                  <c:v>74.051999999999978</c:v>
                </c:pt>
                <c:pt idx="139">
                  <c:v>73.21299999999998</c:v>
                </c:pt>
                <c:pt idx="140">
                  <c:v>71.390999999999977</c:v>
                </c:pt>
                <c:pt idx="141">
                  <c:v>75.703999999999979</c:v>
                </c:pt>
                <c:pt idx="142">
                  <c:v>75.139999999999986</c:v>
                </c:pt>
                <c:pt idx="143">
                  <c:v>73.889999999999986</c:v>
                </c:pt>
                <c:pt idx="144">
                  <c:v>73.966999999999985</c:v>
                </c:pt>
                <c:pt idx="145">
                  <c:v>76.746999999999986</c:v>
                </c:pt>
                <c:pt idx="146">
                  <c:v>78.48399999999998</c:v>
                </c:pt>
                <c:pt idx="147">
                  <c:v>77.314999999999984</c:v>
                </c:pt>
                <c:pt idx="148">
                  <c:v>77.592999999999989</c:v>
                </c:pt>
                <c:pt idx="149">
                  <c:v>77.046999999999983</c:v>
                </c:pt>
                <c:pt idx="150">
                  <c:v>80.408999999999978</c:v>
                </c:pt>
                <c:pt idx="151">
                  <c:v>76.104999999999976</c:v>
                </c:pt>
                <c:pt idx="152">
                  <c:v>75.82099999999997</c:v>
                </c:pt>
                <c:pt idx="153">
                  <c:v>74.033999999999963</c:v>
                </c:pt>
                <c:pt idx="154">
                  <c:v>69.241999999999962</c:v>
                </c:pt>
                <c:pt idx="155">
                  <c:v>72.861999999999952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5-264C-A8B0-CEB4C1DB22CB}"/>
            </c:ext>
          </c:extLst>
        </c:ser>
        <c:ser>
          <c:idx val="3"/>
          <c:order val="3"/>
          <c:tx>
            <c:strRef>
              <c:f>'Sheet1 (3)'!$AH$1</c:f>
              <c:strCache>
                <c:ptCount val="1"/>
                <c:pt idx="0">
                  <c:v>fno 91-100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(3)'!$AH$2:$AH$157</c:f>
              <c:numCache>
                <c:formatCode>0.0</c:formatCode>
                <c:ptCount val="156"/>
                <c:pt idx="0">
                  <c:v>1.784</c:v>
                </c:pt>
                <c:pt idx="1">
                  <c:v>-1.8099999999999998</c:v>
                </c:pt>
                <c:pt idx="2">
                  <c:v>-8.9329999999999909</c:v>
                </c:pt>
                <c:pt idx="3">
                  <c:v>-7.4739999999999913</c:v>
                </c:pt>
                <c:pt idx="4">
                  <c:v>-4.3119999999999905</c:v>
                </c:pt>
                <c:pt idx="5">
                  <c:v>-6.4229999999999912</c:v>
                </c:pt>
                <c:pt idx="6">
                  <c:v>-7.0079999999999902</c:v>
                </c:pt>
                <c:pt idx="7">
                  <c:v>-3.8109999999999902</c:v>
                </c:pt>
                <c:pt idx="8">
                  <c:v>-1.1259999999999897</c:v>
                </c:pt>
                <c:pt idx="9">
                  <c:v>-0.34899999999999065</c:v>
                </c:pt>
                <c:pt idx="10">
                  <c:v>-3.2099999999999911</c:v>
                </c:pt>
                <c:pt idx="11">
                  <c:v>-5.2219999999999818</c:v>
                </c:pt>
                <c:pt idx="12">
                  <c:v>-2.9699999999999815</c:v>
                </c:pt>
                <c:pt idx="13">
                  <c:v>-4.745999999999972</c:v>
                </c:pt>
                <c:pt idx="14">
                  <c:v>-4.963999999999972</c:v>
                </c:pt>
                <c:pt idx="15">
                  <c:v>-7.6299999999999724</c:v>
                </c:pt>
                <c:pt idx="16">
                  <c:v>-10.921999999999972</c:v>
                </c:pt>
                <c:pt idx="17">
                  <c:v>-7.3629999999999711</c:v>
                </c:pt>
                <c:pt idx="18">
                  <c:v>-5.3799999999999715</c:v>
                </c:pt>
                <c:pt idx="19">
                  <c:v>-6.6619999999999715</c:v>
                </c:pt>
                <c:pt idx="20">
                  <c:v>-3.7169999999999712</c:v>
                </c:pt>
                <c:pt idx="21">
                  <c:v>-2.1859999999999813</c:v>
                </c:pt>
                <c:pt idx="22">
                  <c:v>-3.8529999999999713</c:v>
                </c:pt>
                <c:pt idx="23">
                  <c:v>-4.891999999999971</c:v>
                </c:pt>
                <c:pt idx="24">
                  <c:v>-4.827999999999971</c:v>
                </c:pt>
                <c:pt idx="25">
                  <c:v>-9.4819999999999602</c:v>
                </c:pt>
                <c:pt idx="26">
                  <c:v>-15.690999999999949</c:v>
                </c:pt>
                <c:pt idx="27">
                  <c:v>-13.338999999999949</c:v>
                </c:pt>
                <c:pt idx="28">
                  <c:v>-12.377999999999949</c:v>
                </c:pt>
                <c:pt idx="29">
                  <c:v>-9.8969999999999487</c:v>
                </c:pt>
                <c:pt idx="30">
                  <c:v>-12.603999999999939</c:v>
                </c:pt>
                <c:pt idx="31">
                  <c:v>-19.405999999999938</c:v>
                </c:pt>
                <c:pt idx="32">
                  <c:v>-15.715999999999939</c:v>
                </c:pt>
                <c:pt idx="33">
                  <c:v>-14.721999999999939</c:v>
                </c:pt>
                <c:pt idx="34">
                  <c:v>-8.4099999999999397</c:v>
                </c:pt>
                <c:pt idx="35">
                  <c:v>-9.47999999999994</c:v>
                </c:pt>
                <c:pt idx="36">
                  <c:v>-5.4739999999999398</c:v>
                </c:pt>
                <c:pt idx="37">
                  <c:v>-3.4389999999999397</c:v>
                </c:pt>
                <c:pt idx="38">
                  <c:v>-2.7209999999999397</c:v>
                </c:pt>
                <c:pt idx="39">
                  <c:v>-1.5829999999999498</c:v>
                </c:pt>
                <c:pt idx="40">
                  <c:v>0.71200000000005015</c:v>
                </c:pt>
                <c:pt idx="41">
                  <c:v>1.7460000000000502</c:v>
                </c:pt>
                <c:pt idx="42">
                  <c:v>2.6220000000000501</c:v>
                </c:pt>
                <c:pt idx="43">
                  <c:v>3.0960000000000489</c:v>
                </c:pt>
                <c:pt idx="44">
                  <c:v>3.0780000000000491</c:v>
                </c:pt>
                <c:pt idx="45">
                  <c:v>3.1620000000000492</c:v>
                </c:pt>
                <c:pt idx="46">
                  <c:v>1.6040000000000592</c:v>
                </c:pt>
                <c:pt idx="47">
                  <c:v>3.3080000000000593</c:v>
                </c:pt>
                <c:pt idx="48">
                  <c:v>1.5600000000000591</c:v>
                </c:pt>
                <c:pt idx="49">
                  <c:v>1.7520000000000582</c:v>
                </c:pt>
                <c:pt idx="50">
                  <c:v>5.2660000000000586</c:v>
                </c:pt>
                <c:pt idx="51">
                  <c:v>9.5230000000000601</c:v>
                </c:pt>
                <c:pt idx="52">
                  <c:v>10.050000000000059</c:v>
                </c:pt>
                <c:pt idx="53">
                  <c:v>7.7800000000000686</c:v>
                </c:pt>
                <c:pt idx="54">
                  <c:v>11.592000000000068</c:v>
                </c:pt>
                <c:pt idx="55">
                  <c:v>13.158000000000058</c:v>
                </c:pt>
                <c:pt idx="56">
                  <c:v>13.511000000000058</c:v>
                </c:pt>
                <c:pt idx="57">
                  <c:v>11.154000000000057</c:v>
                </c:pt>
                <c:pt idx="58">
                  <c:v>8.8790000000000564</c:v>
                </c:pt>
                <c:pt idx="59">
                  <c:v>11.618000000000057</c:v>
                </c:pt>
                <c:pt idx="60">
                  <c:v>12.566000000000056</c:v>
                </c:pt>
                <c:pt idx="61">
                  <c:v>12.593000000000055</c:v>
                </c:pt>
                <c:pt idx="62">
                  <c:v>11.353000000000055</c:v>
                </c:pt>
                <c:pt idx="63">
                  <c:v>8.0600000000000644</c:v>
                </c:pt>
                <c:pt idx="64">
                  <c:v>10.150000000000064</c:v>
                </c:pt>
                <c:pt idx="65">
                  <c:v>10.692000000000064</c:v>
                </c:pt>
                <c:pt idx="66">
                  <c:v>9.2120000000000637</c:v>
                </c:pt>
                <c:pt idx="67">
                  <c:v>8.0470000000000645</c:v>
                </c:pt>
                <c:pt idx="68">
                  <c:v>9.5900000000000638</c:v>
                </c:pt>
                <c:pt idx="69">
                  <c:v>10.253000000000062</c:v>
                </c:pt>
                <c:pt idx="70">
                  <c:v>8.8440000000000722</c:v>
                </c:pt>
                <c:pt idx="71">
                  <c:v>7.4640000000000821</c:v>
                </c:pt>
                <c:pt idx="72">
                  <c:v>8.6090000000000817</c:v>
                </c:pt>
                <c:pt idx="73">
                  <c:v>9.3820000000000814</c:v>
                </c:pt>
                <c:pt idx="74">
                  <c:v>10.023000000000081</c:v>
                </c:pt>
                <c:pt idx="75">
                  <c:v>10.235000000000081</c:v>
                </c:pt>
                <c:pt idx="76">
                  <c:v>14.242000000000083</c:v>
                </c:pt>
                <c:pt idx="77">
                  <c:v>15.511000000000083</c:v>
                </c:pt>
                <c:pt idx="78">
                  <c:v>14.946000000000083</c:v>
                </c:pt>
                <c:pt idx="79">
                  <c:v>15.381000000000084</c:v>
                </c:pt>
                <c:pt idx="80">
                  <c:v>17.321000000000083</c:v>
                </c:pt>
                <c:pt idx="81">
                  <c:v>20.037000000000084</c:v>
                </c:pt>
                <c:pt idx="82">
                  <c:v>20.691000000000084</c:v>
                </c:pt>
                <c:pt idx="83">
                  <c:v>23.032000000000075</c:v>
                </c:pt>
                <c:pt idx="84">
                  <c:v>21.465000000000074</c:v>
                </c:pt>
                <c:pt idx="85">
                  <c:v>23.006000000000075</c:v>
                </c:pt>
                <c:pt idx="86">
                  <c:v>23.077000000000076</c:v>
                </c:pt>
                <c:pt idx="87">
                  <c:v>24.459000000000078</c:v>
                </c:pt>
                <c:pt idx="88">
                  <c:v>24.658000000000079</c:v>
                </c:pt>
                <c:pt idx="89">
                  <c:v>28.974000000000078</c:v>
                </c:pt>
                <c:pt idx="90">
                  <c:v>28.456000000000078</c:v>
                </c:pt>
                <c:pt idx="91">
                  <c:v>27.719000000000079</c:v>
                </c:pt>
                <c:pt idx="92">
                  <c:v>26.570000000000078</c:v>
                </c:pt>
                <c:pt idx="93">
                  <c:v>25.905000000000079</c:v>
                </c:pt>
                <c:pt idx="94">
                  <c:v>26.572000000000081</c:v>
                </c:pt>
                <c:pt idx="95">
                  <c:v>29.36200000000008</c:v>
                </c:pt>
                <c:pt idx="96">
                  <c:v>31.572000000000081</c:v>
                </c:pt>
                <c:pt idx="97">
                  <c:v>29.38500000000009</c:v>
                </c:pt>
                <c:pt idx="98">
                  <c:v>28.66100000000009</c:v>
                </c:pt>
                <c:pt idx="99">
                  <c:v>29.619000000000089</c:v>
                </c:pt>
                <c:pt idx="100">
                  <c:v>29.84100000000009</c:v>
                </c:pt>
                <c:pt idx="101">
                  <c:v>29.265000000000089</c:v>
                </c:pt>
                <c:pt idx="102">
                  <c:v>26.188000000000088</c:v>
                </c:pt>
                <c:pt idx="103">
                  <c:v>30.382000000000087</c:v>
                </c:pt>
                <c:pt idx="104">
                  <c:v>33.63500000000009</c:v>
                </c:pt>
                <c:pt idx="105">
                  <c:v>35.683000000000092</c:v>
                </c:pt>
                <c:pt idx="106">
                  <c:v>37.095000000000091</c:v>
                </c:pt>
                <c:pt idx="107">
                  <c:v>39.162000000000091</c:v>
                </c:pt>
                <c:pt idx="108">
                  <c:v>40.32400000000009</c:v>
                </c:pt>
                <c:pt idx="109">
                  <c:v>41.311000000000092</c:v>
                </c:pt>
                <c:pt idx="110">
                  <c:v>40.778000000000091</c:v>
                </c:pt>
                <c:pt idx="111">
                  <c:v>43.111000000000089</c:v>
                </c:pt>
                <c:pt idx="112">
                  <c:v>42.974000000000089</c:v>
                </c:pt>
                <c:pt idx="113">
                  <c:v>41.357000000000099</c:v>
                </c:pt>
                <c:pt idx="114">
                  <c:v>39.751000000000097</c:v>
                </c:pt>
                <c:pt idx="115">
                  <c:v>38.755000000000095</c:v>
                </c:pt>
                <c:pt idx="116">
                  <c:v>43.029000000000096</c:v>
                </c:pt>
                <c:pt idx="117">
                  <c:v>42.597000000000094</c:v>
                </c:pt>
                <c:pt idx="118">
                  <c:v>45.373000000000083</c:v>
                </c:pt>
                <c:pt idx="119">
                  <c:v>45.992000000000083</c:v>
                </c:pt>
                <c:pt idx="120">
                  <c:v>45.755000000000081</c:v>
                </c:pt>
                <c:pt idx="121">
                  <c:v>47.815000000000069</c:v>
                </c:pt>
                <c:pt idx="122">
                  <c:v>44.309000000000076</c:v>
                </c:pt>
                <c:pt idx="123">
                  <c:v>45.772000000000077</c:v>
                </c:pt>
                <c:pt idx="124">
                  <c:v>47.177000000000078</c:v>
                </c:pt>
                <c:pt idx="125">
                  <c:v>51.746000000000066</c:v>
                </c:pt>
                <c:pt idx="126">
                  <c:v>52.456000000000067</c:v>
                </c:pt>
                <c:pt idx="127">
                  <c:v>50.399000000000065</c:v>
                </c:pt>
                <c:pt idx="128">
                  <c:v>53.012000000000064</c:v>
                </c:pt>
                <c:pt idx="129">
                  <c:v>53.45600000000006</c:v>
                </c:pt>
                <c:pt idx="130">
                  <c:v>51.984000000000059</c:v>
                </c:pt>
                <c:pt idx="131">
                  <c:v>54.95900000000006</c:v>
                </c:pt>
                <c:pt idx="132">
                  <c:v>56.231000000000051</c:v>
                </c:pt>
                <c:pt idx="133">
                  <c:v>52.582000000000065</c:v>
                </c:pt>
                <c:pt idx="134">
                  <c:v>56.576000000000064</c:v>
                </c:pt>
                <c:pt idx="135">
                  <c:v>59.642000000000067</c:v>
                </c:pt>
                <c:pt idx="136">
                  <c:v>59.850000000000065</c:v>
                </c:pt>
                <c:pt idx="137">
                  <c:v>61.109000000000066</c:v>
                </c:pt>
                <c:pt idx="138">
                  <c:v>62.931000000000068</c:v>
                </c:pt>
                <c:pt idx="139">
                  <c:v>62.728000000000073</c:v>
                </c:pt>
                <c:pt idx="140">
                  <c:v>61.513000000000069</c:v>
                </c:pt>
                <c:pt idx="141">
                  <c:v>61.937000000000069</c:v>
                </c:pt>
                <c:pt idx="142">
                  <c:v>62.71100000000007</c:v>
                </c:pt>
                <c:pt idx="143">
                  <c:v>61.771000000000072</c:v>
                </c:pt>
                <c:pt idx="144">
                  <c:v>63.407000000000075</c:v>
                </c:pt>
                <c:pt idx="145">
                  <c:v>65.72000000000007</c:v>
                </c:pt>
                <c:pt idx="146">
                  <c:v>67.987000000000066</c:v>
                </c:pt>
                <c:pt idx="147">
                  <c:v>67.591000000000065</c:v>
                </c:pt>
                <c:pt idx="148">
                  <c:v>69.201000000000064</c:v>
                </c:pt>
                <c:pt idx="149">
                  <c:v>68.637000000000072</c:v>
                </c:pt>
                <c:pt idx="150">
                  <c:v>68.952000000000069</c:v>
                </c:pt>
                <c:pt idx="151">
                  <c:v>65.363000000000071</c:v>
                </c:pt>
                <c:pt idx="152">
                  <c:v>65.752000000000066</c:v>
                </c:pt>
                <c:pt idx="153">
                  <c:v>66.040000000000063</c:v>
                </c:pt>
                <c:pt idx="154">
                  <c:v>61.552000000000064</c:v>
                </c:pt>
                <c:pt idx="155">
                  <c:v>61.795000000000066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5-264C-A8B0-CEB4C1DB2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880191"/>
        <c:axId val="2016093359"/>
      </c:lineChart>
      <c:catAx>
        <c:axId val="2015880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093359"/>
        <c:crosses val="autoZero"/>
        <c:auto val="1"/>
        <c:lblAlgn val="ctr"/>
        <c:lblOffset val="100"/>
        <c:noMultiLvlLbl val="0"/>
      </c:catAx>
      <c:valAx>
        <c:axId val="201609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88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'25Jan2025'!$C$1</c:f>
              <c:strCache>
                <c:ptCount val="1"/>
                <c:pt idx="0">
                  <c:v>50 41-50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'25Jan2025'!$C$2:$C$157</c:f>
              <c:numCache>
                <c:formatCode>0.0</c:formatCode>
                <c:ptCount val="156"/>
                <c:pt idx="0">
                  <c:v>-3.6850000000000005</c:v>
                </c:pt>
                <c:pt idx="1">
                  <c:v>1.4249999999999901</c:v>
                </c:pt>
                <c:pt idx="2">
                  <c:v>1.3659999999999901</c:v>
                </c:pt>
                <c:pt idx="3">
                  <c:v>1.9409999999999901</c:v>
                </c:pt>
                <c:pt idx="4">
                  <c:v>-0.87500000000001021</c:v>
                </c:pt>
                <c:pt idx="5">
                  <c:v>-4.0650000000000102</c:v>
                </c:pt>
                <c:pt idx="6">
                  <c:v>-2.3540000000000099</c:v>
                </c:pt>
                <c:pt idx="7">
                  <c:v>0.3519999999999901</c:v>
                </c:pt>
                <c:pt idx="8">
                  <c:v>0.63699999999998913</c:v>
                </c:pt>
                <c:pt idx="9">
                  <c:v>4.2279999999999891</c:v>
                </c:pt>
                <c:pt idx="10">
                  <c:v>5.530999999999989</c:v>
                </c:pt>
                <c:pt idx="11">
                  <c:v>3.0859999999999888</c:v>
                </c:pt>
                <c:pt idx="12">
                  <c:v>1.9529999999999987</c:v>
                </c:pt>
                <c:pt idx="13">
                  <c:v>2.1909999999999989</c:v>
                </c:pt>
                <c:pt idx="14">
                  <c:v>-3.0000000000000009</c:v>
                </c:pt>
                <c:pt idx="15">
                  <c:v>-8.1499999999999915</c:v>
                </c:pt>
                <c:pt idx="16">
                  <c:v>-1.2619999999999916</c:v>
                </c:pt>
                <c:pt idx="17">
                  <c:v>-1.1779999999999917</c:v>
                </c:pt>
                <c:pt idx="18">
                  <c:v>0.57200000000000828</c:v>
                </c:pt>
                <c:pt idx="19">
                  <c:v>0.37000000000000932</c:v>
                </c:pt>
                <c:pt idx="20">
                  <c:v>-6.5199999999999916</c:v>
                </c:pt>
                <c:pt idx="21">
                  <c:v>-7.1219999999999919</c:v>
                </c:pt>
                <c:pt idx="22">
                  <c:v>-6.5779999999999932</c:v>
                </c:pt>
                <c:pt idx="23">
                  <c:v>-2.2319999999999931</c:v>
                </c:pt>
                <c:pt idx="24">
                  <c:v>-3.1499999999999932</c:v>
                </c:pt>
                <c:pt idx="25">
                  <c:v>1.9440000000000071</c:v>
                </c:pt>
                <c:pt idx="26">
                  <c:v>4.8360000000000074</c:v>
                </c:pt>
                <c:pt idx="27">
                  <c:v>6.1610000000000076</c:v>
                </c:pt>
                <c:pt idx="28">
                  <c:v>7.9300000000000077</c:v>
                </c:pt>
                <c:pt idx="29">
                  <c:v>9.3080000000000069</c:v>
                </c:pt>
                <c:pt idx="30">
                  <c:v>11.120000000000008</c:v>
                </c:pt>
                <c:pt idx="31">
                  <c:v>10.403000000000009</c:v>
                </c:pt>
                <c:pt idx="32">
                  <c:v>12.21000000000001</c:v>
                </c:pt>
                <c:pt idx="33">
                  <c:v>11.566000000000011</c:v>
                </c:pt>
                <c:pt idx="34">
                  <c:v>10.489000000000011</c:v>
                </c:pt>
                <c:pt idx="35">
                  <c:v>9.3230000000000111</c:v>
                </c:pt>
                <c:pt idx="36">
                  <c:v>11.737000000000011</c:v>
                </c:pt>
                <c:pt idx="37">
                  <c:v>10.698000000000022</c:v>
                </c:pt>
                <c:pt idx="38">
                  <c:v>12.687000000000012</c:v>
                </c:pt>
                <c:pt idx="39">
                  <c:v>14.294000000000011</c:v>
                </c:pt>
                <c:pt idx="40">
                  <c:v>16.067000000000011</c:v>
                </c:pt>
                <c:pt idx="41">
                  <c:v>16.278000000000009</c:v>
                </c:pt>
                <c:pt idx="42">
                  <c:v>14.46000000000001</c:v>
                </c:pt>
                <c:pt idx="43">
                  <c:v>15.41200000000001</c:v>
                </c:pt>
                <c:pt idx="44">
                  <c:v>16.623000000000008</c:v>
                </c:pt>
                <c:pt idx="45">
                  <c:v>16.16500000000001</c:v>
                </c:pt>
                <c:pt idx="46">
                  <c:v>15.191000000000011</c:v>
                </c:pt>
                <c:pt idx="47">
                  <c:v>12.73800000000001</c:v>
                </c:pt>
                <c:pt idx="48">
                  <c:v>18.007000000000012</c:v>
                </c:pt>
                <c:pt idx="49">
                  <c:v>17.867000000000012</c:v>
                </c:pt>
                <c:pt idx="50">
                  <c:v>18.52300000000001</c:v>
                </c:pt>
                <c:pt idx="51">
                  <c:v>16.63900000000001</c:v>
                </c:pt>
                <c:pt idx="52">
                  <c:v>12.23600000000001</c:v>
                </c:pt>
                <c:pt idx="53">
                  <c:v>7.8350000000000097</c:v>
                </c:pt>
                <c:pt idx="54">
                  <c:v>11.898</c:v>
                </c:pt>
                <c:pt idx="55">
                  <c:v>12.423999999999999</c:v>
                </c:pt>
                <c:pt idx="56">
                  <c:v>7.8369999999999997</c:v>
                </c:pt>
                <c:pt idx="57">
                  <c:v>12.626000000000001</c:v>
                </c:pt>
                <c:pt idx="58">
                  <c:v>12.001000000000001</c:v>
                </c:pt>
                <c:pt idx="59">
                  <c:v>10.539000000000001</c:v>
                </c:pt>
                <c:pt idx="60">
                  <c:v>9.4250000000000007</c:v>
                </c:pt>
                <c:pt idx="61">
                  <c:v>11.466999999999992</c:v>
                </c:pt>
                <c:pt idx="62">
                  <c:v>13.171999999999983</c:v>
                </c:pt>
                <c:pt idx="63">
                  <c:v>15.812999999999974</c:v>
                </c:pt>
                <c:pt idx="64">
                  <c:v>13.098999999999974</c:v>
                </c:pt>
                <c:pt idx="65">
                  <c:v>15.683999999999974</c:v>
                </c:pt>
                <c:pt idx="66">
                  <c:v>16.974999999999973</c:v>
                </c:pt>
                <c:pt idx="67">
                  <c:v>19.787999999999972</c:v>
                </c:pt>
                <c:pt idx="68">
                  <c:v>18.964999999999971</c:v>
                </c:pt>
                <c:pt idx="69">
                  <c:v>21.398999999999972</c:v>
                </c:pt>
                <c:pt idx="70">
                  <c:v>21.543999999999972</c:v>
                </c:pt>
                <c:pt idx="71">
                  <c:v>21.391999999999971</c:v>
                </c:pt>
                <c:pt idx="72">
                  <c:v>22.04199999999997</c:v>
                </c:pt>
                <c:pt idx="73">
                  <c:v>23.625999999999969</c:v>
                </c:pt>
                <c:pt idx="74">
                  <c:v>26.825999999999969</c:v>
                </c:pt>
                <c:pt idx="75">
                  <c:v>27.155999999999967</c:v>
                </c:pt>
                <c:pt idx="76">
                  <c:v>28.883999999999958</c:v>
                </c:pt>
                <c:pt idx="77">
                  <c:v>30.189999999999959</c:v>
                </c:pt>
                <c:pt idx="78">
                  <c:v>29.939999999999959</c:v>
                </c:pt>
                <c:pt idx="79">
                  <c:v>28.547999999999959</c:v>
                </c:pt>
                <c:pt idx="80">
                  <c:v>28.300999999999959</c:v>
                </c:pt>
                <c:pt idx="81">
                  <c:v>27.94399999999996</c:v>
                </c:pt>
                <c:pt idx="82">
                  <c:v>29.433999999999962</c:v>
                </c:pt>
                <c:pt idx="83">
                  <c:v>30.584999999999962</c:v>
                </c:pt>
                <c:pt idx="84">
                  <c:v>32.344999999999963</c:v>
                </c:pt>
                <c:pt idx="85">
                  <c:v>34.506999999999955</c:v>
                </c:pt>
                <c:pt idx="86">
                  <c:v>34.651999999999958</c:v>
                </c:pt>
                <c:pt idx="87">
                  <c:v>34.868999999999957</c:v>
                </c:pt>
                <c:pt idx="88">
                  <c:v>35.957999999999949</c:v>
                </c:pt>
                <c:pt idx="89">
                  <c:v>37.968999999999951</c:v>
                </c:pt>
                <c:pt idx="90">
                  <c:v>36.584999999999951</c:v>
                </c:pt>
                <c:pt idx="91">
                  <c:v>34.737999999999964</c:v>
                </c:pt>
                <c:pt idx="92">
                  <c:v>36.166999999999952</c:v>
                </c:pt>
                <c:pt idx="93">
                  <c:v>38.696999999999953</c:v>
                </c:pt>
                <c:pt idx="94">
                  <c:v>41.590999999999951</c:v>
                </c:pt>
                <c:pt idx="95">
                  <c:v>41.155999999999949</c:v>
                </c:pt>
                <c:pt idx="96">
                  <c:v>44.323999999999948</c:v>
                </c:pt>
                <c:pt idx="97">
                  <c:v>47.593999999999951</c:v>
                </c:pt>
                <c:pt idx="98">
                  <c:v>49.521999999999949</c:v>
                </c:pt>
                <c:pt idx="99">
                  <c:v>50.30199999999995</c:v>
                </c:pt>
                <c:pt idx="100">
                  <c:v>52.090999999999937</c:v>
                </c:pt>
                <c:pt idx="101">
                  <c:v>54.140999999999934</c:v>
                </c:pt>
                <c:pt idx="102">
                  <c:v>54.884999999999934</c:v>
                </c:pt>
                <c:pt idx="103">
                  <c:v>53.437999999999931</c:v>
                </c:pt>
                <c:pt idx="104">
                  <c:v>51.41899999999994</c:v>
                </c:pt>
                <c:pt idx="105">
                  <c:v>55.083999999999939</c:v>
                </c:pt>
                <c:pt idx="106">
                  <c:v>55.039999999999942</c:v>
                </c:pt>
                <c:pt idx="107">
                  <c:v>56.124999999999943</c:v>
                </c:pt>
                <c:pt idx="108">
                  <c:v>56.864999999999945</c:v>
                </c:pt>
                <c:pt idx="109">
                  <c:v>57.169999999999945</c:v>
                </c:pt>
                <c:pt idx="110">
                  <c:v>57.912999999999947</c:v>
                </c:pt>
                <c:pt idx="111">
                  <c:v>56.641999999999953</c:v>
                </c:pt>
                <c:pt idx="112">
                  <c:v>60.612999999999957</c:v>
                </c:pt>
                <c:pt idx="113">
                  <c:v>60.142999999999958</c:v>
                </c:pt>
                <c:pt idx="114">
                  <c:v>60.860999999999962</c:v>
                </c:pt>
                <c:pt idx="115">
                  <c:v>60.87999999999996</c:v>
                </c:pt>
                <c:pt idx="116">
                  <c:v>58.07199999999996</c:v>
                </c:pt>
                <c:pt idx="117">
                  <c:v>61.619999999999962</c:v>
                </c:pt>
                <c:pt idx="118">
                  <c:v>62.547999999999959</c:v>
                </c:pt>
                <c:pt idx="119">
                  <c:v>60.709999999999958</c:v>
                </c:pt>
                <c:pt idx="120">
                  <c:v>63.636999999999958</c:v>
                </c:pt>
                <c:pt idx="121">
                  <c:v>65.07799999999996</c:v>
                </c:pt>
                <c:pt idx="122">
                  <c:v>61.617999999999959</c:v>
                </c:pt>
                <c:pt idx="123">
                  <c:v>66.994999999999962</c:v>
                </c:pt>
                <c:pt idx="124">
                  <c:v>70.739999999999966</c:v>
                </c:pt>
                <c:pt idx="125">
                  <c:v>71.399999999999963</c:v>
                </c:pt>
                <c:pt idx="126">
                  <c:v>73.371999999999957</c:v>
                </c:pt>
                <c:pt idx="127">
                  <c:v>74.381999999999962</c:v>
                </c:pt>
                <c:pt idx="128">
                  <c:v>73.542999999999964</c:v>
                </c:pt>
                <c:pt idx="129">
                  <c:v>71.71999999999997</c:v>
                </c:pt>
                <c:pt idx="130">
                  <c:v>76.032999999999973</c:v>
                </c:pt>
                <c:pt idx="131">
                  <c:v>75.46899999999998</c:v>
                </c:pt>
                <c:pt idx="132">
                  <c:v>74.217999999999975</c:v>
                </c:pt>
                <c:pt idx="133">
                  <c:v>74.294999999999973</c:v>
                </c:pt>
                <c:pt idx="134">
                  <c:v>77.074999999999974</c:v>
                </c:pt>
                <c:pt idx="135">
                  <c:v>78.812999999999974</c:v>
                </c:pt>
                <c:pt idx="136">
                  <c:v>77.643999999999977</c:v>
                </c:pt>
                <c:pt idx="137">
                  <c:v>77.921999999999983</c:v>
                </c:pt>
                <c:pt idx="138">
                  <c:v>77.375999999999976</c:v>
                </c:pt>
                <c:pt idx="139">
                  <c:v>80.737999999999971</c:v>
                </c:pt>
                <c:pt idx="140">
                  <c:v>76.433999999999969</c:v>
                </c:pt>
                <c:pt idx="141">
                  <c:v>76.149999999999963</c:v>
                </c:pt>
                <c:pt idx="142">
                  <c:v>74.362999999999957</c:v>
                </c:pt>
                <c:pt idx="143">
                  <c:v>69.570999999999955</c:v>
                </c:pt>
                <c:pt idx="144">
                  <c:v>73.189999999999941</c:v>
                </c:pt>
                <c:pt idx="145">
                  <c:v>73.40399999999994</c:v>
                </c:pt>
                <c:pt idx="146">
                  <c:v>70.264999999999944</c:v>
                </c:pt>
                <c:pt idx="147">
                  <c:v>70.340999999999937</c:v>
                </c:pt>
                <c:pt idx="148">
                  <c:v>71.713999999999942</c:v>
                </c:pt>
                <c:pt idx="149">
                  <c:v>73.826999999999941</c:v>
                </c:pt>
                <c:pt idx="150">
                  <c:v>73.232999999999947</c:v>
                </c:pt>
                <c:pt idx="151">
                  <c:v>68.470999999999947</c:v>
                </c:pt>
                <c:pt idx="152">
                  <c:v>69.209999999999951</c:v>
                </c:pt>
                <c:pt idx="153">
                  <c:v>70.121999999999957</c:v>
                </c:pt>
                <c:pt idx="154">
                  <c:v>68.19999999999996</c:v>
                </c:pt>
                <c:pt idx="155">
                  <c:v>69.697999999999951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28-4E40-9397-75AD7E1E0691}"/>
            </c:ext>
          </c:extLst>
        </c:ser>
        <c:ser>
          <c:idx val="1"/>
          <c:order val="1"/>
          <c:tx>
            <c:strRef>
              <c:f>'25Jan2025'!$H$1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'25Jan2025'!$H$2:$H$157</c:f>
              <c:numCache>
                <c:formatCode>0.0</c:formatCode>
                <c:ptCount val="156"/>
                <c:pt idx="0">
                  <c:v>-2.2694000000000001</c:v>
                </c:pt>
                <c:pt idx="1">
                  <c:v>0.15459999999997986</c:v>
                </c:pt>
                <c:pt idx="2">
                  <c:v>-0.39960000000002016</c:v>
                </c:pt>
                <c:pt idx="3">
                  <c:v>-1.08060000000002</c:v>
                </c:pt>
                <c:pt idx="4">
                  <c:v>-4.6555999999999997</c:v>
                </c:pt>
                <c:pt idx="5">
                  <c:v>-6.2126000000000001</c:v>
                </c:pt>
                <c:pt idx="6">
                  <c:v>-3.7562000000000002</c:v>
                </c:pt>
                <c:pt idx="7">
                  <c:v>-0.41259999999999986</c:v>
                </c:pt>
                <c:pt idx="8">
                  <c:v>-1.260199999999998</c:v>
                </c:pt>
                <c:pt idx="9">
                  <c:v>1.4598000000000022</c:v>
                </c:pt>
                <c:pt idx="10">
                  <c:v>3.7489999999999823</c:v>
                </c:pt>
                <c:pt idx="11">
                  <c:v>2.4175999999999824</c:v>
                </c:pt>
                <c:pt idx="12">
                  <c:v>1.7885999999999844</c:v>
                </c:pt>
                <c:pt idx="13">
                  <c:v>0.71479999999998634</c:v>
                </c:pt>
                <c:pt idx="14">
                  <c:v>-3.2824000000000142</c:v>
                </c:pt>
                <c:pt idx="15">
                  <c:v>-7.7902000000000138</c:v>
                </c:pt>
                <c:pt idx="16">
                  <c:v>-4.2762000000000135</c:v>
                </c:pt>
                <c:pt idx="17">
                  <c:v>-4.5240000000000133</c:v>
                </c:pt>
                <c:pt idx="18">
                  <c:v>-3.5038000000000133</c:v>
                </c:pt>
                <c:pt idx="19">
                  <c:v>-4.6624000000000132</c:v>
                </c:pt>
                <c:pt idx="20">
                  <c:v>-10.790600000000014</c:v>
                </c:pt>
                <c:pt idx="21">
                  <c:v>-8.0402000000000129</c:v>
                </c:pt>
                <c:pt idx="22">
                  <c:v>-7.1942000000000128</c:v>
                </c:pt>
                <c:pt idx="23">
                  <c:v>-3.8092000000000126</c:v>
                </c:pt>
                <c:pt idx="24">
                  <c:v>-3.8068000000000124</c:v>
                </c:pt>
                <c:pt idx="25">
                  <c:v>0.35879999999998802</c:v>
                </c:pt>
                <c:pt idx="26">
                  <c:v>3.3077999999999879</c:v>
                </c:pt>
                <c:pt idx="27">
                  <c:v>4.7533999999999876</c:v>
                </c:pt>
                <c:pt idx="28">
                  <c:v>6.1459999999999875</c:v>
                </c:pt>
                <c:pt idx="29">
                  <c:v>6.8135999999999877</c:v>
                </c:pt>
                <c:pt idx="30">
                  <c:v>6.5693999999999875</c:v>
                </c:pt>
                <c:pt idx="31">
                  <c:v>6.9713999999999876</c:v>
                </c:pt>
                <c:pt idx="32">
                  <c:v>8.5365999999999875</c:v>
                </c:pt>
                <c:pt idx="33">
                  <c:v>7.3075999999999874</c:v>
                </c:pt>
                <c:pt idx="34">
                  <c:v>6.4073999999999875</c:v>
                </c:pt>
                <c:pt idx="35">
                  <c:v>5.0049999999999892</c:v>
                </c:pt>
                <c:pt idx="36">
                  <c:v>6.2749999999999897</c:v>
                </c:pt>
                <c:pt idx="37">
                  <c:v>4.8069999999999897</c:v>
                </c:pt>
                <c:pt idx="38">
                  <c:v>6.71999999999999</c:v>
                </c:pt>
                <c:pt idx="39">
                  <c:v>8.3497999999999877</c:v>
                </c:pt>
                <c:pt idx="40">
                  <c:v>10.289599999999986</c:v>
                </c:pt>
                <c:pt idx="41">
                  <c:v>10.431799999999987</c:v>
                </c:pt>
                <c:pt idx="42">
                  <c:v>9.5037999999999876</c:v>
                </c:pt>
                <c:pt idx="43">
                  <c:v>10.989199999999988</c:v>
                </c:pt>
                <c:pt idx="44">
                  <c:v>12.360799999999987</c:v>
                </c:pt>
                <c:pt idx="45">
                  <c:v>11.405199999999988</c:v>
                </c:pt>
                <c:pt idx="46">
                  <c:v>10.283599999999989</c:v>
                </c:pt>
                <c:pt idx="47">
                  <c:v>7.261599999999989</c:v>
                </c:pt>
                <c:pt idx="48">
                  <c:v>9.5067999999999895</c:v>
                </c:pt>
                <c:pt idx="49">
                  <c:v>8.36939999999999</c:v>
                </c:pt>
                <c:pt idx="50">
                  <c:v>9.0535999999999905</c:v>
                </c:pt>
                <c:pt idx="51">
                  <c:v>8.7657999999999898</c:v>
                </c:pt>
                <c:pt idx="52">
                  <c:v>6.6553999999999895</c:v>
                </c:pt>
                <c:pt idx="53">
                  <c:v>6.2107999999999919</c:v>
                </c:pt>
                <c:pt idx="54">
                  <c:v>7.084999999999992</c:v>
                </c:pt>
                <c:pt idx="55">
                  <c:v>7.3051999999999921</c:v>
                </c:pt>
                <c:pt idx="56">
                  <c:v>4.4711999999999925</c:v>
                </c:pt>
                <c:pt idx="57">
                  <c:v>5.8123999999999905</c:v>
                </c:pt>
                <c:pt idx="58">
                  <c:v>5.57059999999999</c:v>
                </c:pt>
                <c:pt idx="59">
                  <c:v>4.4135999999999918</c:v>
                </c:pt>
                <c:pt idx="60">
                  <c:v>2.973599999999994</c:v>
                </c:pt>
                <c:pt idx="61">
                  <c:v>4.9569999999999936</c:v>
                </c:pt>
                <c:pt idx="62">
                  <c:v>6.1341999999999937</c:v>
                </c:pt>
                <c:pt idx="63">
                  <c:v>7.8891999999999936</c:v>
                </c:pt>
                <c:pt idx="64">
                  <c:v>7.4251999999999931</c:v>
                </c:pt>
                <c:pt idx="65">
                  <c:v>10.062599999999993</c:v>
                </c:pt>
                <c:pt idx="66">
                  <c:v>10.759599999999992</c:v>
                </c:pt>
                <c:pt idx="67">
                  <c:v>12.203999999999992</c:v>
                </c:pt>
                <c:pt idx="68">
                  <c:v>11.637199999999991</c:v>
                </c:pt>
                <c:pt idx="69">
                  <c:v>14.225799999999991</c:v>
                </c:pt>
                <c:pt idx="70">
                  <c:v>15.182999999999991</c:v>
                </c:pt>
                <c:pt idx="71">
                  <c:v>15.77019999999999</c:v>
                </c:pt>
                <c:pt idx="72">
                  <c:v>17.805399999999992</c:v>
                </c:pt>
                <c:pt idx="73">
                  <c:v>16.779999999999994</c:v>
                </c:pt>
                <c:pt idx="74">
                  <c:v>19.715999999999973</c:v>
                </c:pt>
                <c:pt idx="75">
                  <c:v>20.508999999999972</c:v>
                </c:pt>
                <c:pt idx="76">
                  <c:v>21.459799999999973</c:v>
                </c:pt>
                <c:pt idx="77">
                  <c:v>21.80859999999997</c:v>
                </c:pt>
                <c:pt idx="78">
                  <c:v>22.270799999999969</c:v>
                </c:pt>
                <c:pt idx="79">
                  <c:v>21.505799999999969</c:v>
                </c:pt>
                <c:pt idx="80">
                  <c:v>21.840799999999966</c:v>
                </c:pt>
                <c:pt idx="81">
                  <c:v>21.217599999999969</c:v>
                </c:pt>
                <c:pt idx="82">
                  <c:v>21.426999999999968</c:v>
                </c:pt>
                <c:pt idx="83">
                  <c:v>22.987799999999968</c:v>
                </c:pt>
                <c:pt idx="84">
                  <c:v>25.282399999999949</c:v>
                </c:pt>
                <c:pt idx="85">
                  <c:v>26.75939999999995</c:v>
                </c:pt>
                <c:pt idx="86">
                  <c:v>25.282799999999948</c:v>
                </c:pt>
                <c:pt idx="87">
                  <c:v>25.415199999999949</c:v>
                </c:pt>
                <c:pt idx="88">
                  <c:v>25.022399999999951</c:v>
                </c:pt>
                <c:pt idx="89">
                  <c:v>26.03659999999995</c:v>
                </c:pt>
                <c:pt idx="90">
                  <c:v>25.60519999999995</c:v>
                </c:pt>
                <c:pt idx="91">
                  <c:v>23.305599999999949</c:v>
                </c:pt>
                <c:pt idx="92">
                  <c:v>24.546599999999948</c:v>
                </c:pt>
                <c:pt idx="93">
                  <c:v>26.31739999999995</c:v>
                </c:pt>
                <c:pt idx="94">
                  <c:v>28.683399999999949</c:v>
                </c:pt>
                <c:pt idx="95">
                  <c:v>28.785799999999949</c:v>
                </c:pt>
                <c:pt idx="96">
                  <c:v>31.830599999999947</c:v>
                </c:pt>
                <c:pt idx="97">
                  <c:v>34.972999999999949</c:v>
                </c:pt>
                <c:pt idx="98">
                  <c:v>37.517199999999946</c:v>
                </c:pt>
                <c:pt idx="99">
                  <c:v>37.053799999999946</c:v>
                </c:pt>
                <c:pt idx="100">
                  <c:v>39.639199999999924</c:v>
                </c:pt>
                <c:pt idx="101">
                  <c:v>39.910199999999925</c:v>
                </c:pt>
                <c:pt idx="102">
                  <c:v>40.907999999999923</c:v>
                </c:pt>
                <c:pt idx="103">
                  <c:v>40.79359999999992</c:v>
                </c:pt>
                <c:pt idx="104">
                  <c:v>39.927999999999919</c:v>
                </c:pt>
                <c:pt idx="105">
                  <c:v>42.964599999999898</c:v>
                </c:pt>
                <c:pt idx="106">
                  <c:v>43.8141999999999</c:v>
                </c:pt>
                <c:pt idx="107">
                  <c:v>45.579199999999901</c:v>
                </c:pt>
                <c:pt idx="108">
                  <c:v>46.223799999999898</c:v>
                </c:pt>
                <c:pt idx="109">
                  <c:v>46.438399999999895</c:v>
                </c:pt>
                <c:pt idx="110">
                  <c:v>47.495999999999896</c:v>
                </c:pt>
                <c:pt idx="111">
                  <c:v>44.731999999999914</c:v>
                </c:pt>
                <c:pt idx="112">
                  <c:v>45.756199999999914</c:v>
                </c:pt>
                <c:pt idx="113">
                  <c:v>46.962199999999918</c:v>
                </c:pt>
                <c:pt idx="114">
                  <c:v>47.692199999999914</c:v>
                </c:pt>
                <c:pt idx="115">
                  <c:v>47.847199999999916</c:v>
                </c:pt>
                <c:pt idx="116">
                  <c:v>45.983399999999918</c:v>
                </c:pt>
                <c:pt idx="117">
                  <c:v>47.866199999999914</c:v>
                </c:pt>
                <c:pt idx="118">
                  <c:v>48.32539999999991</c:v>
                </c:pt>
                <c:pt idx="119">
                  <c:v>46.580199999999913</c:v>
                </c:pt>
                <c:pt idx="120">
                  <c:v>48.777199999999894</c:v>
                </c:pt>
                <c:pt idx="121">
                  <c:v>51.259999999999877</c:v>
                </c:pt>
                <c:pt idx="122">
                  <c:v>48.9819999999999</c:v>
                </c:pt>
                <c:pt idx="123">
                  <c:v>52.575599999999902</c:v>
                </c:pt>
                <c:pt idx="124">
                  <c:v>54.426799999999901</c:v>
                </c:pt>
                <c:pt idx="125">
                  <c:v>53.708199999999906</c:v>
                </c:pt>
                <c:pt idx="126">
                  <c:v>55.244399999999906</c:v>
                </c:pt>
                <c:pt idx="127">
                  <c:v>56.794399999999904</c:v>
                </c:pt>
                <c:pt idx="128">
                  <c:v>57.747999999999905</c:v>
                </c:pt>
                <c:pt idx="129">
                  <c:v>57.248999999999903</c:v>
                </c:pt>
                <c:pt idx="130">
                  <c:v>59.680399999999906</c:v>
                </c:pt>
                <c:pt idx="131">
                  <c:v>59.355399999999904</c:v>
                </c:pt>
                <c:pt idx="132">
                  <c:v>58.372199999999907</c:v>
                </c:pt>
                <c:pt idx="133">
                  <c:v>58.866399999999906</c:v>
                </c:pt>
                <c:pt idx="134">
                  <c:v>60.826199999999908</c:v>
                </c:pt>
                <c:pt idx="135">
                  <c:v>62.400599999999905</c:v>
                </c:pt>
                <c:pt idx="136">
                  <c:v>61.062399999999904</c:v>
                </c:pt>
                <c:pt idx="137">
                  <c:v>62.843399999999903</c:v>
                </c:pt>
                <c:pt idx="138">
                  <c:v>63.829999999999899</c:v>
                </c:pt>
                <c:pt idx="139">
                  <c:v>66.327799999999897</c:v>
                </c:pt>
                <c:pt idx="140">
                  <c:v>62.360199999999899</c:v>
                </c:pt>
                <c:pt idx="141">
                  <c:v>62.185399999999902</c:v>
                </c:pt>
                <c:pt idx="142">
                  <c:v>61.047999999999902</c:v>
                </c:pt>
                <c:pt idx="143">
                  <c:v>56.588399999999901</c:v>
                </c:pt>
                <c:pt idx="144">
                  <c:v>57.687799999999903</c:v>
                </c:pt>
                <c:pt idx="145">
                  <c:v>56.821399999999905</c:v>
                </c:pt>
                <c:pt idx="146">
                  <c:v>53.365599999999901</c:v>
                </c:pt>
                <c:pt idx="147">
                  <c:v>54.177399999999899</c:v>
                </c:pt>
                <c:pt idx="148">
                  <c:v>54.784999999999897</c:v>
                </c:pt>
                <c:pt idx="149">
                  <c:v>56.809999999999896</c:v>
                </c:pt>
                <c:pt idx="150">
                  <c:v>56.824999999999896</c:v>
                </c:pt>
                <c:pt idx="151">
                  <c:v>52.367999999999896</c:v>
                </c:pt>
                <c:pt idx="152">
                  <c:v>53.252599999999894</c:v>
                </c:pt>
                <c:pt idx="153">
                  <c:v>55.157799999999895</c:v>
                </c:pt>
                <c:pt idx="154">
                  <c:v>52.253199999999914</c:v>
                </c:pt>
                <c:pt idx="155">
                  <c:v>51.825199999999917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28-4E40-9397-75AD7E1E0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286015"/>
        <c:axId val="380150911"/>
      </c:lineChart>
      <c:catAx>
        <c:axId val="380286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150911"/>
        <c:crosses val="autoZero"/>
        <c:auto val="1"/>
        <c:lblAlgn val="ctr"/>
        <c:lblOffset val="100"/>
        <c:noMultiLvlLbl val="0"/>
      </c:catAx>
      <c:valAx>
        <c:axId val="38015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28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Sheet1!$U$1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Sheet1!$U$2:$U$54</c:f>
              <c:numCache>
                <c:formatCode>0.0</c:formatCode>
                <c:ptCount val="53"/>
                <c:pt idx="0">
                  <c:v>0.44399999999999801</c:v>
                </c:pt>
                <c:pt idx="1">
                  <c:v>3.6339999999999981</c:v>
                </c:pt>
                <c:pt idx="2">
                  <c:v>3.4219999999999979</c:v>
                </c:pt>
                <c:pt idx="3">
                  <c:v>2.3739999999999997</c:v>
                </c:pt>
                <c:pt idx="4">
                  <c:v>3.9119999999999999</c:v>
                </c:pt>
                <c:pt idx="5">
                  <c:v>5.6280000000000001</c:v>
                </c:pt>
                <c:pt idx="6">
                  <c:v>9.8839999999999808</c:v>
                </c:pt>
                <c:pt idx="7">
                  <c:v>10.049999999999981</c:v>
                </c:pt>
                <c:pt idx="8">
                  <c:v>12.139999999999981</c:v>
                </c:pt>
                <c:pt idx="9">
                  <c:v>14.35599999999998</c:v>
                </c:pt>
                <c:pt idx="10">
                  <c:v>19.26599999999998</c:v>
                </c:pt>
                <c:pt idx="11">
                  <c:v>18.67799999999998</c:v>
                </c:pt>
                <c:pt idx="12">
                  <c:v>21.17799999999998</c:v>
                </c:pt>
                <c:pt idx="13">
                  <c:v>23.045999999999978</c:v>
                </c:pt>
                <c:pt idx="14">
                  <c:v>22.585999999999977</c:v>
                </c:pt>
                <c:pt idx="15">
                  <c:v>22.809999999999977</c:v>
                </c:pt>
                <c:pt idx="16">
                  <c:v>24.627999999999979</c:v>
                </c:pt>
                <c:pt idx="17">
                  <c:v>28.705999999999978</c:v>
                </c:pt>
                <c:pt idx="18">
                  <c:v>29.731999999999978</c:v>
                </c:pt>
                <c:pt idx="19">
                  <c:v>34.033999999999956</c:v>
                </c:pt>
                <c:pt idx="20">
                  <c:v>39.371999999999957</c:v>
                </c:pt>
                <c:pt idx="21">
                  <c:v>31.343999999999959</c:v>
                </c:pt>
                <c:pt idx="22">
                  <c:v>29.291999999999959</c:v>
                </c:pt>
                <c:pt idx="23">
                  <c:v>32.319999999999936</c:v>
                </c:pt>
                <c:pt idx="24">
                  <c:v>34.871999999999936</c:v>
                </c:pt>
                <c:pt idx="25">
                  <c:v>37.939999999999934</c:v>
                </c:pt>
                <c:pt idx="26">
                  <c:v>41.169999999999931</c:v>
                </c:pt>
                <c:pt idx="27">
                  <c:v>44.623999999999931</c:v>
                </c:pt>
                <c:pt idx="28">
                  <c:v>43.615999999999936</c:v>
                </c:pt>
                <c:pt idx="29">
                  <c:v>33.787999999999933</c:v>
                </c:pt>
                <c:pt idx="30">
                  <c:v>33.423999999999936</c:v>
                </c:pt>
                <c:pt idx="31">
                  <c:v>31.641999999999936</c:v>
                </c:pt>
                <c:pt idx="32">
                  <c:v>29.507999999999935</c:v>
                </c:pt>
                <c:pt idx="33">
                  <c:v>32.613999999999919</c:v>
                </c:pt>
                <c:pt idx="34">
                  <c:v>38.261999999999915</c:v>
                </c:pt>
                <c:pt idx="35">
                  <c:v>38.709999999999916</c:v>
                </c:pt>
                <c:pt idx="36">
                  <c:v>35.611999999999917</c:v>
                </c:pt>
                <c:pt idx="37">
                  <c:v>35.911999999999914</c:v>
                </c:pt>
                <c:pt idx="38">
                  <c:v>36.497999999999912</c:v>
                </c:pt>
                <c:pt idx="39">
                  <c:v>38.209999999999916</c:v>
                </c:pt>
                <c:pt idx="40">
                  <c:v>43.961999999999918</c:v>
                </c:pt>
                <c:pt idx="41">
                  <c:v>44.275999999999918</c:v>
                </c:pt>
                <c:pt idx="42">
                  <c:v>51.507999999999917</c:v>
                </c:pt>
                <c:pt idx="43">
                  <c:v>55.685999999999915</c:v>
                </c:pt>
                <c:pt idx="44">
                  <c:v>61.457999999999913</c:v>
                </c:pt>
                <c:pt idx="45">
                  <c:v>63.55999999999991</c:v>
                </c:pt>
                <c:pt idx="46">
                  <c:v>66.169999999999916</c:v>
                </c:pt>
                <c:pt idx="47">
                  <c:v>68.105999999999909</c:v>
                </c:pt>
                <c:pt idx="48">
                  <c:v>70.223999999999904</c:v>
                </c:pt>
                <c:pt idx="49">
                  <c:v>67.259999999999906</c:v>
                </c:pt>
                <c:pt idx="50">
                  <c:v>65.951999999999899</c:v>
                </c:pt>
                <c:pt idx="51">
                  <c:v>68.287999999999897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B-E144-B5E5-3334C19F50B6}"/>
            </c:ext>
          </c:extLst>
        </c:ser>
        <c:ser>
          <c:idx val="1"/>
          <c:order val="1"/>
          <c:tx>
            <c:strRef>
              <c:f>Sheet1!$Y$1</c:f>
              <c:strCache>
                <c:ptCount val="1"/>
                <c:pt idx="0">
                  <c:v>fno 1-10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Sheet1!$Y$2:$Y$54</c:f>
              <c:numCache>
                <c:formatCode>0.0</c:formatCode>
                <c:ptCount val="53"/>
                <c:pt idx="0">
                  <c:v>-2.0349999999999899</c:v>
                </c:pt>
                <c:pt idx="1">
                  <c:v>-1.0859999999999899</c:v>
                </c:pt>
                <c:pt idx="2">
                  <c:v>-1.5879999999999899</c:v>
                </c:pt>
                <c:pt idx="3">
                  <c:v>-0.37199999999998967</c:v>
                </c:pt>
                <c:pt idx="4">
                  <c:v>0.56000000000001038</c:v>
                </c:pt>
                <c:pt idx="5">
                  <c:v>2.3900000000000006</c:v>
                </c:pt>
                <c:pt idx="6">
                  <c:v>5.6880000000000006</c:v>
                </c:pt>
                <c:pt idx="7">
                  <c:v>5.7420000000000009</c:v>
                </c:pt>
                <c:pt idx="8">
                  <c:v>5.8210000000000006</c:v>
                </c:pt>
                <c:pt idx="9">
                  <c:v>6.8600000000000012</c:v>
                </c:pt>
                <c:pt idx="10">
                  <c:v>9.9710000000000019</c:v>
                </c:pt>
                <c:pt idx="11">
                  <c:v>9.2010000000000023</c:v>
                </c:pt>
                <c:pt idx="12">
                  <c:v>11.306000000000003</c:v>
                </c:pt>
                <c:pt idx="13">
                  <c:v>14.185000000000002</c:v>
                </c:pt>
                <c:pt idx="14">
                  <c:v>14.479000000000003</c:v>
                </c:pt>
                <c:pt idx="15">
                  <c:v>14.686000000000003</c:v>
                </c:pt>
                <c:pt idx="16">
                  <c:v>15.582000000000004</c:v>
                </c:pt>
                <c:pt idx="17">
                  <c:v>18.586999999999996</c:v>
                </c:pt>
                <c:pt idx="18">
                  <c:v>18.648999999999997</c:v>
                </c:pt>
                <c:pt idx="19">
                  <c:v>21.213999999999988</c:v>
                </c:pt>
                <c:pt idx="20">
                  <c:v>25.541999999999987</c:v>
                </c:pt>
                <c:pt idx="21">
                  <c:v>20.590999999999987</c:v>
                </c:pt>
                <c:pt idx="22">
                  <c:v>18.164999999999996</c:v>
                </c:pt>
                <c:pt idx="23">
                  <c:v>20.992999999999995</c:v>
                </c:pt>
                <c:pt idx="24">
                  <c:v>21.312999999999995</c:v>
                </c:pt>
                <c:pt idx="25">
                  <c:v>24.709999999999994</c:v>
                </c:pt>
                <c:pt idx="26">
                  <c:v>26.707999999999995</c:v>
                </c:pt>
                <c:pt idx="27">
                  <c:v>29.796999999999997</c:v>
                </c:pt>
                <c:pt idx="28">
                  <c:v>29.121999999999996</c:v>
                </c:pt>
                <c:pt idx="29">
                  <c:v>23.678999999999995</c:v>
                </c:pt>
                <c:pt idx="30">
                  <c:v>24.938999999999997</c:v>
                </c:pt>
                <c:pt idx="31">
                  <c:v>23.787999999999997</c:v>
                </c:pt>
                <c:pt idx="32">
                  <c:v>23.110999999999997</c:v>
                </c:pt>
                <c:pt idx="33">
                  <c:v>26.165999999999986</c:v>
                </c:pt>
                <c:pt idx="34">
                  <c:v>30.117999999999988</c:v>
                </c:pt>
                <c:pt idx="35">
                  <c:v>32.21899999999998</c:v>
                </c:pt>
                <c:pt idx="36">
                  <c:v>30.839999999999979</c:v>
                </c:pt>
                <c:pt idx="37">
                  <c:v>31.301999999999978</c:v>
                </c:pt>
                <c:pt idx="38">
                  <c:v>30.347999999999978</c:v>
                </c:pt>
                <c:pt idx="39">
                  <c:v>31.401999999999976</c:v>
                </c:pt>
                <c:pt idx="40">
                  <c:v>35.062999999999974</c:v>
                </c:pt>
                <c:pt idx="41">
                  <c:v>34.628999999999976</c:v>
                </c:pt>
                <c:pt idx="42">
                  <c:v>39.881999999999977</c:v>
                </c:pt>
                <c:pt idx="43">
                  <c:v>42.845999999999975</c:v>
                </c:pt>
                <c:pt idx="44">
                  <c:v>47.824999999999974</c:v>
                </c:pt>
                <c:pt idx="45">
                  <c:v>48.671999999999976</c:v>
                </c:pt>
                <c:pt idx="46">
                  <c:v>51.982999999999976</c:v>
                </c:pt>
                <c:pt idx="47">
                  <c:v>55.355999999999973</c:v>
                </c:pt>
                <c:pt idx="48">
                  <c:v>55.977999999999973</c:v>
                </c:pt>
                <c:pt idx="49">
                  <c:v>52.735999999999976</c:v>
                </c:pt>
                <c:pt idx="50">
                  <c:v>51.803999999999974</c:v>
                </c:pt>
                <c:pt idx="51">
                  <c:v>52.550999999999974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CB-E144-B5E5-3334C19F50B6}"/>
            </c:ext>
          </c:extLst>
        </c:ser>
        <c:ser>
          <c:idx val="2"/>
          <c:order val="2"/>
          <c:tx>
            <c:strRef>
              <c:f>Sheet1!$AC$1</c:f>
              <c:strCache>
                <c:ptCount val="1"/>
                <c:pt idx="0">
                  <c:v>fno 1-20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Sheet1!$AC$2:$AC$54</c:f>
              <c:numCache>
                <c:formatCode>0.0</c:formatCode>
                <c:ptCount val="53"/>
                <c:pt idx="0">
                  <c:v>-2.6020000000000003</c:v>
                </c:pt>
                <c:pt idx="1">
                  <c:v>-1.0410000000000004</c:v>
                </c:pt>
                <c:pt idx="2">
                  <c:v>-1.4410000000000003</c:v>
                </c:pt>
                <c:pt idx="3">
                  <c:v>0.48949999999999982</c:v>
                </c:pt>
                <c:pt idx="4">
                  <c:v>0.62099999999999977</c:v>
                </c:pt>
                <c:pt idx="5">
                  <c:v>2.8754999999999997</c:v>
                </c:pt>
                <c:pt idx="6">
                  <c:v>4.6094999999999997</c:v>
                </c:pt>
                <c:pt idx="7">
                  <c:v>5.1219999999999999</c:v>
                </c:pt>
                <c:pt idx="8">
                  <c:v>5.1449999999999996</c:v>
                </c:pt>
                <c:pt idx="9">
                  <c:v>5.5544999999999991</c:v>
                </c:pt>
                <c:pt idx="10">
                  <c:v>7.9709999999999992</c:v>
                </c:pt>
                <c:pt idx="11">
                  <c:v>7.9269999999999987</c:v>
                </c:pt>
                <c:pt idx="12">
                  <c:v>9.0314999999999941</c:v>
                </c:pt>
                <c:pt idx="13">
                  <c:v>10.728999999999994</c:v>
                </c:pt>
                <c:pt idx="14">
                  <c:v>11.246499999999994</c:v>
                </c:pt>
                <c:pt idx="15">
                  <c:v>11.738999999999994</c:v>
                </c:pt>
                <c:pt idx="16">
                  <c:v>12.595999999999993</c:v>
                </c:pt>
                <c:pt idx="17">
                  <c:v>15.422499999999989</c:v>
                </c:pt>
                <c:pt idx="18">
                  <c:v>14.828499999999989</c:v>
                </c:pt>
                <c:pt idx="19">
                  <c:v>19.053499999999989</c:v>
                </c:pt>
                <c:pt idx="20">
                  <c:v>22.428999999999988</c:v>
                </c:pt>
                <c:pt idx="21">
                  <c:v>19.72699999999999</c:v>
                </c:pt>
                <c:pt idx="22">
                  <c:v>19.593499999999992</c:v>
                </c:pt>
                <c:pt idx="23">
                  <c:v>22.443499999999993</c:v>
                </c:pt>
                <c:pt idx="24">
                  <c:v>21.140499999999992</c:v>
                </c:pt>
                <c:pt idx="25">
                  <c:v>23.356999999999992</c:v>
                </c:pt>
                <c:pt idx="26">
                  <c:v>25.757999999999992</c:v>
                </c:pt>
                <c:pt idx="27">
                  <c:v>28.161999999999992</c:v>
                </c:pt>
                <c:pt idx="28">
                  <c:v>26.876499999999993</c:v>
                </c:pt>
                <c:pt idx="29">
                  <c:v>21.803999999999991</c:v>
                </c:pt>
                <c:pt idx="30">
                  <c:v>23.847499999999989</c:v>
                </c:pt>
                <c:pt idx="31">
                  <c:v>23.900999999999989</c:v>
                </c:pt>
                <c:pt idx="32">
                  <c:v>23.409999999999989</c:v>
                </c:pt>
                <c:pt idx="33">
                  <c:v>26.933999999999983</c:v>
                </c:pt>
                <c:pt idx="34">
                  <c:v>30.201999999999984</c:v>
                </c:pt>
                <c:pt idx="35">
                  <c:v>32.989499999999985</c:v>
                </c:pt>
                <c:pt idx="36">
                  <c:v>32.682999999999986</c:v>
                </c:pt>
                <c:pt idx="37">
                  <c:v>32.499999999999986</c:v>
                </c:pt>
                <c:pt idx="38">
                  <c:v>31.920499999999986</c:v>
                </c:pt>
                <c:pt idx="39">
                  <c:v>33.852499999999985</c:v>
                </c:pt>
                <c:pt idx="40">
                  <c:v>38.001999999999981</c:v>
                </c:pt>
                <c:pt idx="41">
                  <c:v>36.848999999999982</c:v>
                </c:pt>
                <c:pt idx="42">
                  <c:v>40.553499999999985</c:v>
                </c:pt>
                <c:pt idx="43">
                  <c:v>45.163999999999987</c:v>
                </c:pt>
                <c:pt idx="44">
                  <c:v>50.04499999999998</c:v>
                </c:pt>
                <c:pt idx="45">
                  <c:v>50.514499999999984</c:v>
                </c:pt>
                <c:pt idx="46">
                  <c:v>53.275999999999982</c:v>
                </c:pt>
                <c:pt idx="47">
                  <c:v>57.228999999999978</c:v>
                </c:pt>
                <c:pt idx="48">
                  <c:v>58.630999999999979</c:v>
                </c:pt>
                <c:pt idx="49">
                  <c:v>56.247499999999981</c:v>
                </c:pt>
                <c:pt idx="50">
                  <c:v>54.96749999999998</c:v>
                </c:pt>
                <c:pt idx="51">
                  <c:v>55.03599999999998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CB-E144-B5E5-3334C19F50B6}"/>
            </c:ext>
          </c:extLst>
        </c:ser>
        <c:ser>
          <c:idx val="3"/>
          <c:order val="3"/>
          <c:tx>
            <c:strRef>
              <c:f>Sheet1!$AG$1</c:f>
              <c:strCache>
                <c:ptCount val="1"/>
                <c:pt idx="0">
                  <c:v>fno 10-20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Sheet1!$AG$2:$AG$54</c:f>
              <c:numCache>
                <c:formatCode>0.0</c:formatCode>
                <c:ptCount val="53"/>
                <c:pt idx="0">
                  <c:v>-3.5569999999999902</c:v>
                </c:pt>
                <c:pt idx="1">
                  <c:v>-2.4689999999999901</c:v>
                </c:pt>
                <c:pt idx="2">
                  <c:v>-3.2149999999999901</c:v>
                </c:pt>
                <c:pt idx="3">
                  <c:v>-0.47899999999998988</c:v>
                </c:pt>
                <c:pt idx="4">
                  <c:v>-1.6589999999999798</c:v>
                </c:pt>
                <c:pt idx="5">
                  <c:v>1.1530000000000205</c:v>
                </c:pt>
                <c:pt idx="6">
                  <c:v>1.2820000000000205</c:v>
                </c:pt>
                <c:pt idx="7">
                  <c:v>2.5690000000000204</c:v>
                </c:pt>
                <c:pt idx="8">
                  <c:v>1.9230000000000205</c:v>
                </c:pt>
                <c:pt idx="9">
                  <c:v>1.6750000000000205</c:v>
                </c:pt>
                <c:pt idx="10">
                  <c:v>3.5390000000000206</c:v>
                </c:pt>
                <c:pt idx="11">
                  <c:v>4.2270000000000199</c:v>
                </c:pt>
                <c:pt idx="12">
                  <c:v>4.6540000000000195</c:v>
                </c:pt>
                <c:pt idx="13">
                  <c:v>6.4190000000000191</c:v>
                </c:pt>
                <c:pt idx="14">
                  <c:v>7.0840000000000192</c:v>
                </c:pt>
                <c:pt idx="15">
                  <c:v>7.570000000000018</c:v>
                </c:pt>
                <c:pt idx="16">
                  <c:v>8.1870000000000172</c:v>
                </c:pt>
                <c:pt idx="17">
                  <c:v>11.571000000000007</c:v>
                </c:pt>
                <c:pt idx="18">
                  <c:v>10.125000000000018</c:v>
                </c:pt>
                <c:pt idx="19">
                  <c:v>16.15000000000002</c:v>
                </c:pt>
                <c:pt idx="20">
                  <c:v>19.175000000000018</c:v>
                </c:pt>
                <c:pt idx="21">
                  <c:v>18.244000000000021</c:v>
                </c:pt>
                <c:pt idx="22">
                  <c:v>20.37100000000002</c:v>
                </c:pt>
                <c:pt idx="23">
                  <c:v>23.542000000000019</c:v>
                </c:pt>
                <c:pt idx="24">
                  <c:v>20.552000000000021</c:v>
                </c:pt>
                <c:pt idx="25">
                  <c:v>21.65100000000001</c:v>
                </c:pt>
                <c:pt idx="26">
                  <c:v>24.396000000000011</c:v>
                </c:pt>
                <c:pt idx="27">
                  <c:v>26.388000000000002</c:v>
                </c:pt>
                <c:pt idx="28">
                  <c:v>24.610000000000003</c:v>
                </c:pt>
                <c:pt idx="29">
                  <c:v>19.641000000000002</c:v>
                </c:pt>
                <c:pt idx="30">
                  <c:v>22.570999999999991</c:v>
                </c:pt>
                <c:pt idx="31">
                  <c:v>23.81799999999998</c:v>
                </c:pt>
                <c:pt idx="32">
                  <c:v>23.751999999999981</c:v>
                </c:pt>
                <c:pt idx="33">
                  <c:v>28.423999999999971</c:v>
                </c:pt>
                <c:pt idx="34">
                  <c:v>31.26099999999996</c:v>
                </c:pt>
                <c:pt idx="35">
                  <c:v>35.506999999999948</c:v>
                </c:pt>
                <c:pt idx="36">
                  <c:v>36.24099999999995</c:v>
                </c:pt>
                <c:pt idx="37">
                  <c:v>35.225999999999949</c:v>
                </c:pt>
                <c:pt idx="38">
                  <c:v>34.497999999999948</c:v>
                </c:pt>
                <c:pt idx="39">
                  <c:v>37.423999999999936</c:v>
                </c:pt>
                <c:pt idx="40">
                  <c:v>41.877999999999936</c:v>
                </c:pt>
                <c:pt idx="41">
                  <c:v>39.321999999999939</c:v>
                </c:pt>
                <c:pt idx="42">
                  <c:v>42.044999999999938</c:v>
                </c:pt>
                <c:pt idx="43">
                  <c:v>48.486999999999938</c:v>
                </c:pt>
                <c:pt idx="44">
                  <c:v>53.699999999999939</c:v>
                </c:pt>
                <c:pt idx="45">
                  <c:v>53.73899999999994</c:v>
                </c:pt>
                <c:pt idx="46">
                  <c:v>56.23899999999994</c:v>
                </c:pt>
                <c:pt idx="47">
                  <c:v>61.088999999999942</c:v>
                </c:pt>
                <c:pt idx="48">
                  <c:v>63.251999999999938</c:v>
                </c:pt>
                <c:pt idx="49">
                  <c:v>61.288999999999952</c:v>
                </c:pt>
                <c:pt idx="50">
                  <c:v>59.632999999999953</c:v>
                </c:pt>
                <c:pt idx="51">
                  <c:v>59.511999999999951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CB-E144-B5E5-3334C19F5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91855"/>
        <c:axId val="905673855"/>
      </c:lineChart>
      <c:catAx>
        <c:axId val="905491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73855"/>
        <c:crosses val="autoZero"/>
        <c:auto val="1"/>
        <c:lblAlgn val="ctr"/>
        <c:lblOffset val="100"/>
        <c:noMultiLvlLbl val="0"/>
      </c:catAx>
      <c:valAx>
        <c:axId val="90567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9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Sheet1!$D$2:$D$54</c:f>
              <c:numCache>
                <c:formatCode>0.0</c:formatCode>
                <c:ptCount val="53"/>
                <c:pt idx="0">
                  <c:v>-3.79</c:v>
                </c:pt>
                <c:pt idx="1">
                  <c:v>-2.2020000000000017</c:v>
                </c:pt>
                <c:pt idx="2">
                  <c:v>-0.62200000000000166</c:v>
                </c:pt>
                <c:pt idx="3">
                  <c:v>0.3379999999999983</c:v>
                </c:pt>
                <c:pt idx="4">
                  <c:v>0.22599999999999848</c:v>
                </c:pt>
                <c:pt idx="5">
                  <c:v>1.8899999999999986</c:v>
                </c:pt>
                <c:pt idx="6">
                  <c:v>2.0739999999999985</c:v>
                </c:pt>
                <c:pt idx="7">
                  <c:v>3.0859999999999985</c:v>
                </c:pt>
                <c:pt idx="8">
                  <c:v>1.2459999999999987</c:v>
                </c:pt>
                <c:pt idx="9">
                  <c:v>3.5079999999999987</c:v>
                </c:pt>
                <c:pt idx="10">
                  <c:v>6.1659999999999986</c:v>
                </c:pt>
                <c:pt idx="11">
                  <c:v>8.513999999999978</c:v>
                </c:pt>
                <c:pt idx="12">
                  <c:v>11.615999999999978</c:v>
                </c:pt>
                <c:pt idx="13">
                  <c:v>12.973999999999979</c:v>
                </c:pt>
                <c:pt idx="14">
                  <c:v>14.547999999999977</c:v>
                </c:pt>
                <c:pt idx="15">
                  <c:v>12.461999999999977</c:v>
                </c:pt>
                <c:pt idx="16">
                  <c:v>11.235999999999976</c:v>
                </c:pt>
                <c:pt idx="17">
                  <c:v>10.927999999999976</c:v>
                </c:pt>
                <c:pt idx="18">
                  <c:v>10.379999999999976</c:v>
                </c:pt>
                <c:pt idx="19">
                  <c:v>18.007999999999974</c:v>
                </c:pt>
                <c:pt idx="20">
                  <c:v>15.973999999999974</c:v>
                </c:pt>
                <c:pt idx="21">
                  <c:v>13.383999999999974</c:v>
                </c:pt>
                <c:pt idx="22">
                  <c:v>14.145999999999974</c:v>
                </c:pt>
                <c:pt idx="23">
                  <c:v>16.717999999999975</c:v>
                </c:pt>
                <c:pt idx="24">
                  <c:v>18.985999999999976</c:v>
                </c:pt>
                <c:pt idx="25">
                  <c:v>19.553999999999977</c:v>
                </c:pt>
                <c:pt idx="26">
                  <c:v>20.619999999999976</c:v>
                </c:pt>
                <c:pt idx="27">
                  <c:v>22.139999999999976</c:v>
                </c:pt>
                <c:pt idx="28">
                  <c:v>19.701999999999995</c:v>
                </c:pt>
                <c:pt idx="29">
                  <c:v>16.601999999999993</c:v>
                </c:pt>
                <c:pt idx="30">
                  <c:v>20.219999999999992</c:v>
                </c:pt>
                <c:pt idx="31">
                  <c:v>21.903999999999993</c:v>
                </c:pt>
                <c:pt idx="32">
                  <c:v>21.101999999999993</c:v>
                </c:pt>
                <c:pt idx="33">
                  <c:v>25.401999999999973</c:v>
                </c:pt>
                <c:pt idx="34">
                  <c:v>28.537999999999972</c:v>
                </c:pt>
                <c:pt idx="35">
                  <c:v>33.077999999999975</c:v>
                </c:pt>
                <c:pt idx="36">
                  <c:v>32.009999999999977</c:v>
                </c:pt>
                <c:pt idx="37">
                  <c:v>33.045999999999978</c:v>
                </c:pt>
                <c:pt idx="38">
                  <c:v>36.229999999999976</c:v>
                </c:pt>
                <c:pt idx="39">
                  <c:v>35.795999999999978</c:v>
                </c:pt>
                <c:pt idx="40">
                  <c:v>40.409999999999975</c:v>
                </c:pt>
                <c:pt idx="41">
                  <c:v>40.037999999999975</c:v>
                </c:pt>
                <c:pt idx="42">
                  <c:v>43.601999999999975</c:v>
                </c:pt>
                <c:pt idx="43">
                  <c:v>46.559999999999974</c:v>
                </c:pt>
                <c:pt idx="44">
                  <c:v>52.421999999999976</c:v>
                </c:pt>
                <c:pt idx="45">
                  <c:v>52.727999999999973</c:v>
                </c:pt>
                <c:pt idx="46">
                  <c:v>54.787999999999975</c:v>
                </c:pt>
                <c:pt idx="47">
                  <c:v>56.217999999999975</c:v>
                </c:pt>
                <c:pt idx="48">
                  <c:v>57.28399999999997</c:v>
                </c:pt>
                <c:pt idx="49">
                  <c:v>54.733999999999973</c:v>
                </c:pt>
                <c:pt idx="50">
                  <c:v>54.235999999999976</c:v>
                </c:pt>
                <c:pt idx="51">
                  <c:v>53.103999999999978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9-6D42-926A-30B087855661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50 1-10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Sheet1!$H$2:$H$54</c:f>
              <c:numCache>
                <c:formatCode>0.0</c:formatCode>
                <c:ptCount val="53"/>
                <c:pt idx="0">
                  <c:v>-4.3440000000000003</c:v>
                </c:pt>
                <c:pt idx="1">
                  <c:v>-3.3600000000000003</c:v>
                </c:pt>
                <c:pt idx="2">
                  <c:v>-1.8740000000000003</c:v>
                </c:pt>
                <c:pt idx="3">
                  <c:v>9.3999999999989869E-2</c:v>
                </c:pt>
                <c:pt idx="4">
                  <c:v>-0.75700000000001011</c:v>
                </c:pt>
                <c:pt idx="5">
                  <c:v>1.4419999999999897</c:v>
                </c:pt>
                <c:pt idx="6">
                  <c:v>2.97999999999998</c:v>
                </c:pt>
                <c:pt idx="7">
                  <c:v>3.0349999999999802</c:v>
                </c:pt>
                <c:pt idx="8">
                  <c:v>2.8999999999999813</c:v>
                </c:pt>
                <c:pt idx="9">
                  <c:v>3.6199999999999815</c:v>
                </c:pt>
                <c:pt idx="10">
                  <c:v>5.8969999999999816</c:v>
                </c:pt>
                <c:pt idx="11">
                  <c:v>7.0029999999999815</c:v>
                </c:pt>
                <c:pt idx="12">
                  <c:v>10.071999999999981</c:v>
                </c:pt>
                <c:pt idx="13">
                  <c:v>11.485999999999981</c:v>
                </c:pt>
                <c:pt idx="14">
                  <c:v>13.472999999999981</c:v>
                </c:pt>
                <c:pt idx="15">
                  <c:v>11.48599999999999</c:v>
                </c:pt>
                <c:pt idx="16">
                  <c:v>11.46699999999999</c:v>
                </c:pt>
                <c:pt idx="17">
                  <c:v>12.237999999999989</c:v>
                </c:pt>
                <c:pt idx="18">
                  <c:v>11.153999999999989</c:v>
                </c:pt>
                <c:pt idx="19">
                  <c:v>16.88199999999998</c:v>
                </c:pt>
                <c:pt idx="20">
                  <c:v>16.514999999999979</c:v>
                </c:pt>
                <c:pt idx="21">
                  <c:v>13.748999999999979</c:v>
                </c:pt>
                <c:pt idx="22">
                  <c:v>15.13499999999998</c:v>
                </c:pt>
                <c:pt idx="23">
                  <c:v>17.23699999999997</c:v>
                </c:pt>
                <c:pt idx="24">
                  <c:v>17.237999999999971</c:v>
                </c:pt>
                <c:pt idx="25">
                  <c:v>18.470999999999961</c:v>
                </c:pt>
                <c:pt idx="26">
                  <c:v>19.959999999999962</c:v>
                </c:pt>
                <c:pt idx="27">
                  <c:v>21.335999999999963</c:v>
                </c:pt>
                <c:pt idx="28">
                  <c:v>18.798999999999964</c:v>
                </c:pt>
                <c:pt idx="29">
                  <c:v>14.385999999999964</c:v>
                </c:pt>
                <c:pt idx="30">
                  <c:v>16.491999999999955</c:v>
                </c:pt>
                <c:pt idx="31">
                  <c:v>16.510999999999953</c:v>
                </c:pt>
                <c:pt idx="32">
                  <c:v>15.523999999999953</c:v>
                </c:pt>
                <c:pt idx="33">
                  <c:v>18.130999999999943</c:v>
                </c:pt>
                <c:pt idx="34">
                  <c:v>21.474999999999945</c:v>
                </c:pt>
                <c:pt idx="35">
                  <c:v>24.880999999999943</c:v>
                </c:pt>
                <c:pt idx="36">
                  <c:v>23.740999999999943</c:v>
                </c:pt>
                <c:pt idx="37">
                  <c:v>24.365999999999943</c:v>
                </c:pt>
                <c:pt idx="38">
                  <c:v>26.823999999999941</c:v>
                </c:pt>
                <c:pt idx="39">
                  <c:v>25.233999999999952</c:v>
                </c:pt>
                <c:pt idx="40">
                  <c:v>29.364999999999952</c:v>
                </c:pt>
                <c:pt idx="41">
                  <c:v>28.926999999999953</c:v>
                </c:pt>
                <c:pt idx="42">
                  <c:v>32.701999999999956</c:v>
                </c:pt>
                <c:pt idx="43">
                  <c:v>35.718999999999959</c:v>
                </c:pt>
                <c:pt idx="44">
                  <c:v>40.099999999999952</c:v>
                </c:pt>
                <c:pt idx="45">
                  <c:v>40.114999999999952</c:v>
                </c:pt>
                <c:pt idx="46">
                  <c:v>41.830999999999939</c:v>
                </c:pt>
                <c:pt idx="47">
                  <c:v>43.149999999999942</c:v>
                </c:pt>
                <c:pt idx="48">
                  <c:v>44.814999999999941</c:v>
                </c:pt>
                <c:pt idx="49">
                  <c:v>42.402999999999942</c:v>
                </c:pt>
                <c:pt idx="50">
                  <c:v>42.008999999999943</c:v>
                </c:pt>
                <c:pt idx="51">
                  <c:v>41.726999999999947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99-6D42-926A-30B087855661}"/>
            </c:ext>
          </c:extLst>
        </c:ser>
        <c:ser>
          <c:idx val="2"/>
          <c:order val="2"/>
          <c:tx>
            <c:strRef>
              <c:f>Sheet1!$L$1</c:f>
              <c:strCache>
                <c:ptCount val="1"/>
                <c:pt idx="0">
                  <c:v>50 1-20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Sheet1!$L$2:$L$54</c:f>
              <c:numCache>
                <c:formatCode>0.0</c:formatCode>
                <c:ptCount val="53"/>
                <c:pt idx="0">
                  <c:v>-3.5725000000000002</c:v>
                </c:pt>
                <c:pt idx="1">
                  <c:v>-1.2555000000000054</c:v>
                </c:pt>
                <c:pt idx="2">
                  <c:v>-0.33450000000001046</c:v>
                </c:pt>
                <c:pt idx="3">
                  <c:v>1.9314999999999896</c:v>
                </c:pt>
                <c:pt idx="4">
                  <c:v>0.29649999999998933</c:v>
                </c:pt>
                <c:pt idx="5">
                  <c:v>1.7024999999999895</c:v>
                </c:pt>
                <c:pt idx="6">
                  <c:v>3.6999999999999895</c:v>
                </c:pt>
                <c:pt idx="7">
                  <c:v>4.2144999999999895</c:v>
                </c:pt>
                <c:pt idx="8">
                  <c:v>3.8474999999999899</c:v>
                </c:pt>
                <c:pt idx="9">
                  <c:v>3.7224999999999904</c:v>
                </c:pt>
                <c:pt idx="10">
                  <c:v>6.7204999999999906</c:v>
                </c:pt>
                <c:pt idx="11">
                  <c:v>7.4404999999999903</c:v>
                </c:pt>
                <c:pt idx="12">
                  <c:v>9.7204999999999906</c:v>
                </c:pt>
                <c:pt idx="13">
                  <c:v>11.45399999999999</c:v>
                </c:pt>
                <c:pt idx="14">
                  <c:v>13.399999999999984</c:v>
                </c:pt>
                <c:pt idx="15">
                  <c:v>11.756499999999985</c:v>
                </c:pt>
                <c:pt idx="16">
                  <c:v>12.994499999999984</c:v>
                </c:pt>
                <c:pt idx="17">
                  <c:v>15.033999999999979</c:v>
                </c:pt>
                <c:pt idx="18">
                  <c:v>13.14049999999998</c:v>
                </c:pt>
                <c:pt idx="19">
                  <c:v>16.874999999999975</c:v>
                </c:pt>
                <c:pt idx="20">
                  <c:v>17.974499999999971</c:v>
                </c:pt>
                <c:pt idx="21">
                  <c:v>14.796999999999976</c:v>
                </c:pt>
                <c:pt idx="22">
                  <c:v>16.505499999999977</c:v>
                </c:pt>
                <c:pt idx="23">
                  <c:v>17.063999999999972</c:v>
                </c:pt>
                <c:pt idx="24">
                  <c:v>15.781999999999977</c:v>
                </c:pt>
                <c:pt idx="25">
                  <c:v>16.360499999999973</c:v>
                </c:pt>
                <c:pt idx="26">
                  <c:v>17.187999999999974</c:v>
                </c:pt>
                <c:pt idx="27">
                  <c:v>19.046499999999973</c:v>
                </c:pt>
                <c:pt idx="28">
                  <c:v>18.647499999999972</c:v>
                </c:pt>
                <c:pt idx="29">
                  <c:v>13.857999999999972</c:v>
                </c:pt>
                <c:pt idx="30">
                  <c:v>14.877499999999973</c:v>
                </c:pt>
                <c:pt idx="31">
                  <c:v>14.969499999999972</c:v>
                </c:pt>
                <c:pt idx="32">
                  <c:v>15.021999999999972</c:v>
                </c:pt>
                <c:pt idx="33">
                  <c:v>16.996999999999968</c:v>
                </c:pt>
                <c:pt idx="34">
                  <c:v>19.986499999999964</c:v>
                </c:pt>
                <c:pt idx="35">
                  <c:v>22.473499999999959</c:v>
                </c:pt>
                <c:pt idx="36">
                  <c:v>21.76999999999996</c:v>
                </c:pt>
                <c:pt idx="37">
                  <c:v>22.294499999999957</c:v>
                </c:pt>
                <c:pt idx="38">
                  <c:v>23.819499999999952</c:v>
                </c:pt>
                <c:pt idx="39">
                  <c:v>22.354499999999955</c:v>
                </c:pt>
                <c:pt idx="40">
                  <c:v>25.807499999999955</c:v>
                </c:pt>
                <c:pt idx="41">
                  <c:v>25.014499999999956</c:v>
                </c:pt>
                <c:pt idx="42">
                  <c:v>28.285999999999955</c:v>
                </c:pt>
                <c:pt idx="43">
                  <c:v>31.643499999999957</c:v>
                </c:pt>
                <c:pt idx="44">
                  <c:v>35.310999999999957</c:v>
                </c:pt>
                <c:pt idx="45">
                  <c:v>35.88599999999996</c:v>
                </c:pt>
                <c:pt idx="46">
                  <c:v>38.105999999999959</c:v>
                </c:pt>
                <c:pt idx="47">
                  <c:v>40.153499999999958</c:v>
                </c:pt>
                <c:pt idx="48">
                  <c:v>41.184499999999957</c:v>
                </c:pt>
                <c:pt idx="49">
                  <c:v>38.938999999999957</c:v>
                </c:pt>
                <c:pt idx="50">
                  <c:v>39.437499999999957</c:v>
                </c:pt>
                <c:pt idx="51">
                  <c:v>39.746499999999955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99-6D42-926A-30B087855661}"/>
            </c:ext>
          </c:extLst>
        </c:ser>
        <c:ser>
          <c:idx val="3"/>
          <c:order val="3"/>
          <c:tx>
            <c:strRef>
              <c:f>Sheet1!$P$1</c:f>
              <c:strCache>
                <c:ptCount val="1"/>
                <c:pt idx="0">
                  <c:v>50 10-20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Sheet1!$P$2:$P$54</c:f>
              <c:numCache>
                <c:formatCode>0.0</c:formatCode>
                <c:ptCount val="53"/>
                <c:pt idx="0">
                  <c:v>-3.4279999999999902</c:v>
                </c:pt>
                <c:pt idx="1">
                  <c:v>5.400000000000027E-2</c:v>
                </c:pt>
                <c:pt idx="2">
                  <c:v>0.69300000000000028</c:v>
                </c:pt>
                <c:pt idx="3">
                  <c:v>3.3699999999999903</c:v>
                </c:pt>
                <c:pt idx="4">
                  <c:v>1.1999999999999904</c:v>
                </c:pt>
                <c:pt idx="5">
                  <c:v>1.9679999999999904</c:v>
                </c:pt>
                <c:pt idx="6">
                  <c:v>5.2279999999999909</c:v>
                </c:pt>
                <c:pt idx="7">
                  <c:v>6.280999999999981</c:v>
                </c:pt>
                <c:pt idx="8">
                  <c:v>5.7829999999999808</c:v>
                </c:pt>
                <c:pt idx="9">
                  <c:v>5.0819999999999812</c:v>
                </c:pt>
                <c:pt idx="10">
                  <c:v>8.9999999999999822</c:v>
                </c:pt>
                <c:pt idx="11">
                  <c:v>9.2099999999999813</c:v>
                </c:pt>
                <c:pt idx="12">
                  <c:v>10.757999999999971</c:v>
                </c:pt>
                <c:pt idx="13">
                  <c:v>12.653999999999971</c:v>
                </c:pt>
                <c:pt idx="14">
                  <c:v>14.781999999999972</c:v>
                </c:pt>
                <c:pt idx="15">
                  <c:v>13.461999999999971</c:v>
                </c:pt>
                <c:pt idx="16">
                  <c:v>16.116999999999972</c:v>
                </c:pt>
                <c:pt idx="17">
                  <c:v>19.017999999999972</c:v>
                </c:pt>
                <c:pt idx="18">
                  <c:v>15.899999999999972</c:v>
                </c:pt>
                <c:pt idx="19">
                  <c:v>17.985999999999972</c:v>
                </c:pt>
                <c:pt idx="20">
                  <c:v>20.628999999999973</c:v>
                </c:pt>
                <c:pt idx="21">
                  <c:v>16.682999999999982</c:v>
                </c:pt>
                <c:pt idx="22">
                  <c:v>19.125999999999983</c:v>
                </c:pt>
                <c:pt idx="23">
                  <c:v>17.958999999999982</c:v>
                </c:pt>
                <c:pt idx="24">
                  <c:v>14.947999999999983</c:v>
                </c:pt>
                <c:pt idx="25">
                  <c:v>15.175999999999982</c:v>
                </c:pt>
                <c:pt idx="26">
                  <c:v>15.834999999999983</c:v>
                </c:pt>
                <c:pt idx="27">
                  <c:v>18.225999999999985</c:v>
                </c:pt>
                <c:pt idx="28">
                  <c:v>19.386999999999986</c:v>
                </c:pt>
                <c:pt idx="29">
                  <c:v>13.524999999999986</c:v>
                </c:pt>
                <c:pt idx="30">
                  <c:v>13.075999999999986</c:v>
                </c:pt>
                <c:pt idx="31">
                  <c:v>12.223999999999986</c:v>
                </c:pt>
                <c:pt idx="32">
                  <c:v>13.452999999999976</c:v>
                </c:pt>
                <c:pt idx="33">
                  <c:v>14.802999999999976</c:v>
                </c:pt>
                <c:pt idx="34">
                  <c:v>17.852999999999977</c:v>
                </c:pt>
                <c:pt idx="35">
                  <c:v>20.054999999999978</c:v>
                </c:pt>
                <c:pt idx="36">
                  <c:v>19.66699999999998</c:v>
                </c:pt>
                <c:pt idx="37">
                  <c:v>20.245999999999981</c:v>
                </c:pt>
                <c:pt idx="38">
                  <c:v>21.001999999999981</c:v>
                </c:pt>
                <c:pt idx="39">
                  <c:v>19.34999999999998</c:v>
                </c:pt>
                <c:pt idx="40">
                  <c:v>22.662999999999972</c:v>
                </c:pt>
                <c:pt idx="41">
                  <c:v>20.901999999999973</c:v>
                </c:pt>
                <c:pt idx="42">
                  <c:v>24.372999999999973</c:v>
                </c:pt>
                <c:pt idx="43">
                  <c:v>28.214999999999975</c:v>
                </c:pt>
                <c:pt idx="44">
                  <c:v>31.536999999999974</c:v>
                </c:pt>
                <c:pt idx="45">
                  <c:v>32.670999999999971</c:v>
                </c:pt>
                <c:pt idx="46">
                  <c:v>35.316999999999972</c:v>
                </c:pt>
                <c:pt idx="47">
                  <c:v>38.115999999999971</c:v>
                </c:pt>
                <c:pt idx="48">
                  <c:v>38.766999999999975</c:v>
                </c:pt>
                <c:pt idx="49">
                  <c:v>36.198999999999977</c:v>
                </c:pt>
                <c:pt idx="50">
                  <c:v>37.562999999999967</c:v>
                </c:pt>
                <c:pt idx="51">
                  <c:v>38.766999999999967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99-6D42-926A-30B087855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491455"/>
        <c:axId val="473461791"/>
      </c:lineChart>
      <c:catAx>
        <c:axId val="473491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61791"/>
        <c:crosses val="autoZero"/>
        <c:auto val="1"/>
        <c:lblAlgn val="ctr"/>
        <c:lblOffset val="100"/>
        <c:noMultiLvlLbl val="0"/>
      </c:catAx>
      <c:valAx>
        <c:axId val="47346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9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Sheet1!$D$2:$D$54</c:f>
              <c:numCache>
                <c:formatCode>0.0</c:formatCode>
                <c:ptCount val="53"/>
                <c:pt idx="0">
                  <c:v>-3.79</c:v>
                </c:pt>
                <c:pt idx="1">
                  <c:v>-2.2020000000000017</c:v>
                </c:pt>
                <c:pt idx="2">
                  <c:v>-0.62200000000000166</c:v>
                </c:pt>
                <c:pt idx="3">
                  <c:v>0.3379999999999983</c:v>
                </c:pt>
                <c:pt idx="4">
                  <c:v>0.22599999999999848</c:v>
                </c:pt>
                <c:pt idx="5">
                  <c:v>1.8899999999999986</c:v>
                </c:pt>
                <c:pt idx="6">
                  <c:v>2.0739999999999985</c:v>
                </c:pt>
                <c:pt idx="7">
                  <c:v>3.0859999999999985</c:v>
                </c:pt>
                <c:pt idx="8">
                  <c:v>1.2459999999999987</c:v>
                </c:pt>
                <c:pt idx="9">
                  <c:v>3.5079999999999987</c:v>
                </c:pt>
                <c:pt idx="10">
                  <c:v>6.1659999999999986</c:v>
                </c:pt>
                <c:pt idx="11">
                  <c:v>8.513999999999978</c:v>
                </c:pt>
                <c:pt idx="12">
                  <c:v>11.615999999999978</c:v>
                </c:pt>
                <c:pt idx="13">
                  <c:v>12.973999999999979</c:v>
                </c:pt>
                <c:pt idx="14">
                  <c:v>14.547999999999977</c:v>
                </c:pt>
                <c:pt idx="15">
                  <c:v>12.461999999999977</c:v>
                </c:pt>
                <c:pt idx="16">
                  <c:v>11.235999999999976</c:v>
                </c:pt>
                <c:pt idx="17">
                  <c:v>10.927999999999976</c:v>
                </c:pt>
                <c:pt idx="18">
                  <c:v>10.379999999999976</c:v>
                </c:pt>
                <c:pt idx="19">
                  <c:v>18.007999999999974</c:v>
                </c:pt>
                <c:pt idx="20">
                  <c:v>15.973999999999974</c:v>
                </c:pt>
                <c:pt idx="21">
                  <c:v>13.383999999999974</c:v>
                </c:pt>
                <c:pt idx="22">
                  <c:v>14.145999999999974</c:v>
                </c:pt>
                <c:pt idx="23">
                  <c:v>16.717999999999975</c:v>
                </c:pt>
                <c:pt idx="24">
                  <c:v>18.985999999999976</c:v>
                </c:pt>
                <c:pt idx="25">
                  <c:v>19.553999999999977</c:v>
                </c:pt>
                <c:pt idx="26">
                  <c:v>20.619999999999976</c:v>
                </c:pt>
                <c:pt idx="27">
                  <c:v>22.139999999999976</c:v>
                </c:pt>
                <c:pt idx="28">
                  <c:v>19.701999999999995</c:v>
                </c:pt>
                <c:pt idx="29">
                  <c:v>16.601999999999993</c:v>
                </c:pt>
                <c:pt idx="30">
                  <c:v>20.219999999999992</c:v>
                </c:pt>
                <c:pt idx="31">
                  <c:v>21.903999999999993</c:v>
                </c:pt>
                <c:pt idx="32">
                  <c:v>21.101999999999993</c:v>
                </c:pt>
                <c:pt idx="33">
                  <c:v>25.401999999999973</c:v>
                </c:pt>
                <c:pt idx="34">
                  <c:v>28.537999999999972</c:v>
                </c:pt>
                <c:pt idx="35">
                  <c:v>33.077999999999975</c:v>
                </c:pt>
                <c:pt idx="36">
                  <c:v>32.009999999999977</c:v>
                </c:pt>
                <c:pt idx="37">
                  <c:v>33.045999999999978</c:v>
                </c:pt>
                <c:pt idx="38">
                  <c:v>36.229999999999976</c:v>
                </c:pt>
                <c:pt idx="39">
                  <c:v>35.795999999999978</c:v>
                </c:pt>
                <c:pt idx="40">
                  <c:v>40.409999999999975</c:v>
                </c:pt>
                <c:pt idx="41">
                  <c:v>40.037999999999975</c:v>
                </c:pt>
                <c:pt idx="42">
                  <c:v>43.601999999999975</c:v>
                </c:pt>
                <c:pt idx="43">
                  <c:v>46.559999999999974</c:v>
                </c:pt>
                <c:pt idx="44">
                  <c:v>52.421999999999976</c:v>
                </c:pt>
                <c:pt idx="45">
                  <c:v>52.727999999999973</c:v>
                </c:pt>
                <c:pt idx="46">
                  <c:v>54.787999999999975</c:v>
                </c:pt>
                <c:pt idx="47">
                  <c:v>56.217999999999975</c:v>
                </c:pt>
                <c:pt idx="48">
                  <c:v>57.28399999999997</c:v>
                </c:pt>
                <c:pt idx="49">
                  <c:v>54.733999999999973</c:v>
                </c:pt>
                <c:pt idx="50">
                  <c:v>54.235999999999976</c:v>
                </c:pt>
                <c:pt idx="51">
                  <c:v>53.103999999999978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C-EF49-BA44-EB55260B7D75}"/>
            </c:ext>
          </c:extLst>
        </c:ser>
        <c:ser>
          <c:idx val="1"/>
          <c:order val="1"/>
          <c:tx>
            <c:strRef>
              <c:f>Sheet1!$U$1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Sheet1!$U$2:$U$54</c:f>
              <c:numCache>
                <c:formatCode>0.0</c:formatCode>
                <c:ptCount val="53"/>
                <c:pt idx="0">
                  <c:v>0.44399999999999801</c:v>
                </c:pt>
                <c:pt idx="1">
                  <c:v>3.6339999999999981</c:v>
                </c:pt>
                <c:pt idx="2">
                  <c:v>3.4219999999999979</c:v>
                </c:pt>
                <c:pt idx="3">
                  <c:v>2.3739999999999997</c:v>
                </c:pt>
                <c:pt idx="4">
                  <c:v>3.9119999999999999</c:v>
                </c:pt>
                <c:pt idx="5">
                  <c:v>5.6280000000000001</c:v>
                </c:pt>
                <c:pt idx="6">
                  <c:v>9.8839999999999808</c:v>
                </c:pt>
                <c:pt idx="7">
                  <c:v>10.049999999999981</c:v>
                </c:pt>
                <c:pt idx="8">
                  <c:v>12.139999999999981</c:v>
                </c:pt>
                <c:pt idx="9">
                  <c:v>14.35599999999998</c:v>
                </c:pt>
                <c:pt idx="10">
                  <c:v>19.26599999999998</c:v>
                </c:pt>
                <c:pt idx="11">
                  <c:v>18.67799999999998</c:v>
                </c:pt>
                <c:pt idx="12">
                  <c:v>21.17799999999998</c:v>
                </c:pt>
                <c:pt idx="13">
                  <c:v>23.045999999999978</c:v>
                </c:pt>
                <c:pt idx="14">
                  <c:v>22.585999999999977</c:v>
                </c:pt>
                <c:pt idx="15">
                  <c:v>22.809999999999977</c:v>
                </c:pt>
                <c:pt idx="16">
                  <c:v>24.627999999999979</c:v>
                </c:pt>
                <c:pt idx="17">
                  <c:v>28.705999999999978</c:v>
                </c:pt>
                <c:pt idx="18">
                  <c:v>29.731999999999978</c:v>
                </c:pt>
                <c:pt idx="19">
                  <c:v>34.033999999999956</c:v>
                </c:pt>
                <c:pt idx="20">
                  <c:v>39.371999999999957</c:v>
                </c:pt>
                <c:pt idx="21">
                  <c:v>31.343999999999959</c:v>
                </c:pt>
                <c:pt idx="22">
                  <c:v>29.291999999999959</c:v>
                </c:pt>
                <c:pt idx="23">
                  <c:v>32.319999999999936</c:v>
                </c:pt>
                <c:pt idx="24">
                  <c:v>34.871999999999936</c:v>
                </c:pt>
                <c:pt idx="25">
                  <c:v>37.939999999999934</c:v>
                </c:pt>
                <c:pt idx="26">
                  <c:v>41.169999999999931</c:v>
                </c:pt>
                <c:pt idx="27">
                  <c:v>44.623999999999931</c:v>
                </c:pt>
                <c:pt idx="28">
                  <c:v>43.615999999999936</c:v>
                </c:pt>
                <c:pt idx="29">
                  <c:v>33.787999999999933</c:v>
                </c:pt>
                <c:pt idx="30">
                  <c:v>33.423999999999936</c:v>
                </c:pt>
                <c:pt idx="31">
                  <c:v>31.641999999999936</c:v>
                </c:pt>
                <c:pt idx="32">
                  <c:v>29.507999999999935</c:v>
                </c:pt>
                <c:pt idx="33">
                  <c:v>32.613999999999919</c:v>
                </c:pt>
                <c:pt idx="34">
                  <c:v>38.261999999999915</c:v>
                </c:pt>
                <c:pt idx="35">
                  <c:v>38.709999999999916</c:v>
                </c:pt>
                <c:pt idx="36">
                  <c:v>35.611999999999917</c:v>
                </c:pt>
                <c:pt idx="37">
                  <c:v>35.911999999999914</c:v>
                </c:pt>
                <c:pt idx="38">
                  <c:v>36.497999999999912</c:v>
                </c:pt>
                <c:pt idx="39">
                  <c:v>38.209999999999916</c:v>
                </c:pt>
                <c:pt idx="40">
                  <c:v>43.961999999999918</c:v>
                </c:pt>
                <c:pt idx="41">
                  <c:v>44.275999999999918</c:v>
                </c:pt>
                <c:pt idx="42">
                  <c:v>51.507999999999917</c:v>
                </c:pt>
                <c:pt idx="43">
                  <c:v>55.685999999999915</c:v>
                </c:pt>
                <c:pt idx="44">
                  <c:v>61.457999999999913</c:v>
                </c:pt>
                <c:pt idx="45">
                  <c:v>63.55999999999991</c:v>
                </c:pt>
                <c:pt idx="46">
                  <c:v>66.169999999999916</c:v>
                </c:pt>
                <c:pt idx="47">
                  <c:v>68.105999999999909</c:v>
                </c:pt>
                <c:pt idx="48">
                  <c:v>70.223999999999904</c:v>
                </c:pt>
                <c:pt idx="49">
                  <c:v>67.259999999999906</c:v>
                </c:pt>
                <c:pt idx="50">
                  <c:v>65.951999999999899</c:v>
                </c:pt>
                <c:pt idx="51">
                  <c:v>68.287999999999897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AC-EF49-BA44-EB55260B7D75}"/>
            </c:ext>
          </c:extLst>
        </c:ser>
        <c:ser>
          <c:idx val="2"/>
          <c:order val="2"/>
          <c:tx>
            <c:strRef>
              <c:f>Sheet1!$Y$1</c:f>
              <c:strCache>
                <c:ptCount val="1"/>
                <c:pt idx="0">
                  <c:v>fno 1-10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Sheet1!$Y$2:$Y$54</c:f>
              <c:numCache>
                <c:formatCode>0.0</c:formatCode>
                <c:ptCount val="53"/>
                <c:pt idx="0">
                  <c:v>-2.0349999999999899</c:v>
                </c:pt>
                <c:pt idx="1">
                  <c:v>-1.0859999999999899</c:v>
                </c:pt>
                <c:pt idx="2">
                  <c:v>-1.5879999999999899</c:v>
                </c:pt>
                <c:pt idx="3">
                  <c:v>-0.37199999999998967</c:v>
                </c:pt>
                <c:pt idx="4">
                  <c:v>0.56000000000001038</c:v>
                </c:pt>
                <c:pt idx="5">
                  <c:v>2.3900000000000006</c:v>
                </c:pt>
                <c:pt idx="6">
                  <c:v>5.6880000000000006</c:v>
                </c:pt>
                <c:pt idx="7">
                  <c:v>5.7420000000000009</c:v>
                </c:pt>
                <c:pt idx="8">
                  <c:v>5.8210000000000006</c:v>
                </c:pt>
                <c:pt idx="9">
                  <c:v>6.8600000000000012</c:v>
                </c:pt>
                <c:pt idx="10">
                  <c:v>9.9710000000000019</c:v>
                </c:pt>
                <c:pt idx="11">
                  <c:v>9.2010000000000023</c:v>
                </c:pt>
                <c:pt idx="12">
                  <c:v>11.306000000000003</c:v>
                </c:pt>
                <c:pt idx="13">
                  <c:v>14.185000000000002</c:v>
                </c:pt>
                <c:pt idx="14">
                  <c:v>14.479000000000003</c:v>
                </c:pt>
                <c:pt idx="15">
                  <c:v>14.686000000000003</c:v>
                </c:pt>
                <c:pt idx="16">
                  <c:v>15.582000000000004</c:v>
                </c:pt>
                <c:pt idx="17">
                  <c:v>18.586999999999996</c:v>
                </c:pt>
                <c:pt idx="18">
                  <c:v>18.648999999999997</c:v>
                </c:pt>
                <c:pt idx="19">
                  <c:v>21.213999999999988</c:v>
                </c:pt>
                <c:pt idx="20">
                  <c:v>25.541999999999987</c:v>
                </c:pt>
                <c:pt idx="21">
                  <c:v>20.590999999999987</c:v>
                </c:pt>
                <c:pt idx="22">
                  <c:v>18.164999999999996</c:v>
                </c:pt>
                <c:pt idx="23">
                  <c:v>20.992999999999995</c:v>
                </c:pt>
                <c:pt idx="24">
                  <c:v>21.312999999999995</c:v>
                </c:pt>
                <c:pt idx="25">
                  <c:v>24.709999999999994</c:v>
                </c:pt>
                <c:pt idx="26">
                  <c:v>26.707999999999995</c:v>
                </c:pt>
                <c:pt idx="27">
                  <c:v>29.796999999999997</c:v>
                </c:pt>
                <c:pt idx="28">
                  <c:v>29.121999999999996</c:v>
                </c:pt>
                <c:pt idx="29">
                  <c:v>23.678999999999995</c:v>
                </c:pt>
                <c:pt idx="30">
                  <c:v>24.938999999999997</c:v>
                </c:pt>
                <c:pt idx="31">
                  <c:v>23.787999999999997</c:v>
                </c:pt>
                <c:pt idx="32">
                  <c:v>23.110999999999997</c:v>
                </c:pt>
                <c:pt idx="33">
                  <c:v>26.165999999999986</c:v>
                </c:pt>
                <c:pt idx="34">
                  <c:v>30.117999999999988</c:v>
                </c:pt>
                <c:pt idx="35">
                  <c:v>32.21899999999998</c:v>
                </c:pt>
                <c:pt idx="36">
                  <c:v>30.839999999999979</c:v>
                </c:pt>
                <c:pt idx="37">
                  <c:v>31.301999999999978</c:v>
                </c:pt>
                <c:pt idx="38">
                  <c:v>30.347999999999978</c:v>
                </c:pt>
                <c:pt idx="39">
                  <c:v>31.401999999999976</c:v>
                </c:pt>
                <c:pt idx="40">
                  <c:v>35.062999999999974</c:v>
                </c:pt>
                <c:pt idx="41">
                  <c:v>34.628999999999976</c:v>
                </c:pt>
                <c:pt idx="42">
                  <c:v>39.881999999999977</c:v>
                </c:pt>
                <c:pt idx="43">
                  <c:v>42.845999999999975</c:v>
                </c:pt>
                <c:pt idx="44">
                  <c:v>47.824999999999974</c:v>
                </c:pt>
                <c:pt idx="45">
                  <c:v>48.671999999999976</c:v>
                </c:pt>
                <c:pt idx="46">
                  <c:v>51.982999999999976</c:v>
                </c:pt>
                <c:pt idx="47">
                  <c:v>55.355999999999973</c:v>
                </c:pt>
                <c:pt idx="48">
                  <c:v>55.977999999999973</c:v>
                </c:pt>
                <c:pt idx="49">
                  <c:v>52.735999999999976</c:v>
                </c:pt>
                <c:pt idx="50">
                  <c:v>51.803999999999974</c:v>
                </c:pt>
                <c:pt idx="51">
                  <c:v>52.550999999999974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AC-EF49-BA44-EB55260B7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415647"/>
        <c:axId val="473417359"/>
      </c:lineChart>
      <c:catAx>
        <c:axId val="473415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17359"/>
        <c:crosses val="autoZero"/>
        <c:auto val="1"/>
        <c:lblAlgn val="ctr"/>
        <c:lblOffset val="100"/>
        <c:noMultiLvlLbl val="0"/>
      </c:catAx>
      <c:valAx>
        <c:axId val="47341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1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463550</xdr:colOff>
      <xdr:row>2</xdr:row>
      <xdr:rowOff>158750</xdr:rowOff>
    </xdr:from>
    <xdr:to>
      <xdr:col>14</xdr:col>
      <xdr:colOff>152400</xdr:colOff>
      <xdr:row>44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F423CE-D98D-29ED-C3B5-B008BA290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2</xdr:row>
      <xdr:rowOff>133350</xdr:rowOff>
    </xdr:from>
    <xdr:to>
      <xdr:col>25</xdr:col>
      <xdr:colOff>711200</xdr:colOff>
      <xdr:row>47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0CD5A1-1090-834E-C2B7-17172166B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603250</xdr:colOff>
      <xdr:row>2</xdr:row>
      <xdr:rowOff>95250</xdr:rowOff>
    </xdr:from>
    <xdr:to>
      <xdr:col>14</xdr:col>
      <xdr:colOff>0</xdr:colOff>
      <xdr:row>21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A0B363-3867-A344-85F7-D7FA3F53D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4</xdr:row>
      <xdr:rowOff>146050</xdr:rowOff>
    </xdr:from>
    <xdr:to>
      <xdr:col>23</xdr:col>
      <xdr:colOff>317500</xdr:colOff>
      <xdr:row>41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29D5B6-009E-BEC2-E989-B7EFDC832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552450</xdr:colOff>
      <xdr:row>10</xdr:row>
      <xdr:rowOff>63500</xdr:rowOff>
    </xdr:from>
    <xdr:to>
      <xdr:col>34</xdr:col>
      <xdr:colOff>546100</xdr:colOff>
      <xdr:row>53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45D90-6E64-FEE2-D67A-9301096F4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158750</xdr:colOff>
      <xdr:row>10</xdr:row>
      <xdr:rowOff>76200</xdr:rowOff>
    </xdr:from>
    <xdr:to>
      <xdr:col>16</xdr:col>
      <xdr:colOff>698500</xdr:colOff>
      <xdr:row>53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AE725A5-297C-7435-BEE8-6132F5EA8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57150</xdr:colOff>
      <xdr:row>3</xdr:row>
      <xdr:rowOff>0</xdr:rowOff>
    </xdr:from>
    <xdr:to>
      <xdr:col>11</xdr:col>
      <xdr:colOff>723900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252204-98F4-D76D-DBAE-A09EFB1F3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55</xdr:row>
      <xdr:rowOff>71322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27</xdr:row>
      <xdr:rowOff>63500</xdr:rowOff>
    </xdr:from>
    <xdr:to>
      <xdr:col>24</xdr:col>
      <xdr:colOff>43732</xdr:colOff>
      <xdr:row>56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549900"/>
          <a:ext cx="12642133" cy="5943600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22</xdr:row>
      <xdr:rowOff>127000</xdr:rowOff>
    </xdr:from>
    <xdr:to>
      <xdr:col>33</xdr:col>
      <xdr:colOff>571500</xdr:colOff>
      <xdr:row>54</xdr:row>
      <xdr:rowOff>153416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82869-4C9B-BDA1-E0F4-9627968C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2100" y="4597400"/>
          <a:ext cx="7772400" cy="652881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165100</xdr:colOff>
      <xdr:row>1</xdr:row>
      <xdr:rowOff>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47600" y="2032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15</xdr:col>
      <xdr:colOff>139700</xdr:colOff>
      <xdr:row>34</xdr:row>
      <xdr:rowOff>101600</xdr:rowOff>
    </xdr:from>
    <xdr:to>
      <xdr:col>24</xdr:col>
      <xdr:colOff>482600</xdr:colOff>
      <xdr:row>62</xdr:row>
      <xdr:rowOff>116596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4400" y="70104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15</xdr:col>
      <xdr:colOff>165100</xdr:colOff>
      <xdr:row>63</xdr:row>
      <xdr:rowOff>38100</xdr:rowOff>
    </xdr:from>
    <xdr:to>
      <xdr:col>24</xdr:col>
      <xdr:colOff>508000</xdr:colOff>
      <xdr:row>90</xdr:row>
      <xdr:rowOff>151074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09800" y="12839700"/>
          <a:ext cx="7772400" cy="559937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Z90"/>
  <sheetViews>
    <sheetView topLeftCell="E1" workbookViewId="0">
      <selection activeCell="R25" sqref="R25"/>
    </sheetView>
  </sheetViews>
  <sheetFormatPr baseColWidth="10" defaultRowHeight="16" x14ac:dyDescent="0.2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1" max="21" width="14.83203125" bestFit="1" customWidth="1"/>
    <col min="22" max="22" width="15.83203125" bestFit="1" customWidth="1"/>
    <col min="23" max="23" width="11.83203125" customWidth="1"/>
    <col min="25" max="25" width="15.83203125" bestFit="1" customWidth="1"/>
    <col min="26" max="26" width="11.6640625" bestFit="1" customWidth="1"/>
  </cols>
  <sheetData>
    <row r="1" spans="1:26" x14ac:dyDescent="0.2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  <c r="V1" s="20">
        <v>45658</v>
      </c>
      <c r="Y1" s="20">
        <v>45689</v>
      </c>
    </row>
    <row r="2" spans="1:26" ht="18" x14ac:dyDescent="0.2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833372</v>
      </c>
      <c r="V2" t="s">
        <v>15</v>
      </c>
      <c r="W2" s="12">
        <v>833372</v>
      </c>
      <c r="Y2" t="s">
        <v>15</v>
      </c>
      <c r="Z2" s="12">
        <v>833372</v>
      </c>
    </row>
    <row r="3" spans="1:26" x14ac:dyDescent="0.2">
      <c r="A3" t="s">
        <v>15</v>
      </c>
      <c r="B3" s="12">
        <v>668528</v>
      </c>
      <c r="D3" t="s">
        <v>15</v>
      </c>
      <c r="E3" s="12">
        <v>668528</v>
      </c>
      <c r="G3" t="s">
        <v>1008</v>
      </c>
      <c r="H3" s="12">
        <v>1000345.654</v>
      </c>
      <c r="J3" t="s">
        <v>1008</v>
      </c>
      <c r="K3" s="12">
        <v>1007126.069</v>
      </c>
      <c r="M3" t="s">
        <v>1008</v>
      </c>
      <c r="N3" s="12">
        <v>1019698.17</v>
      </c>
      <c r="P3" t="s">
        <v>1008</v>
      </c>
      <c r="Q3" s="12">
        <v>1026151</v>
      </c>
      <c r="S3" t="s">
        <v>1008</v>
      </c>
      <c r="T3" s="12">
        <v>1032099.85</v>
      </c>
      <c r="V3" t="s">
        <v>1008</v>
      </c>
      <c r="W3" s="12">
        <v>1038473.06</v>
      </c>
      <c r="Y3" t="s">
        <v>1008</v>
      </c>
      <c r="Z3" s="12">
        <v>1038473.06</v>
      </c>
    </row>
    <row r="4" spans="1:26" x14ac:dyDescent="0.2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  <c r="V4" t="s">
        <v>8</v>
      </c>
      <c r="W4" s="12">
        <v>0</v>
      </c>
      <c r="Y4" t="s">
        <v>8</v>
      </c>
      <c r="Z4" s="12">
        <v>0</v>
      </c>
    </row>
    <row r="5" spans="1:26" x14ac:dyDescent="0.2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  <c r="V5" t="s">
        <v>9</v>
      </c>
      <c r="W5" s="12">
        <v>0</v>
      </c>
      <c r="Y5" t="s">
        <v>9</v>
      </c>
      <c r="Z5" s="12">
        <v>0</v>
      </c>
    </row>
    <row r="6" spans="1:26" x14ac:dyDescent="0.2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3635204.68</v>
      </c>
      <c r="V6" t="s">
        <v>10</v>
      </c>
      <c r="W6" s="12">
        <v>3657159.72</v>
      </c>
      <c r="Y6" t="s">
        <v>10</v>
      </c>
      <c r="Z6" s="12">
        <v>3657159.72</v>
      </c>
    </row>
    <row r="7" spans="1:26" x14ac:dyDescent="0.2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4325818.8899999997</v>
      </c>
      <c r="V7" t="s">
        <v>11</v>
      </c>
      <c r="W7" s="12">
        <v>4351589.07</v>
      </c>
      <c r="Y7" t="s">
        <v>11</v>
      </c>
      <c r="Z7" s="12">
        <v>4351589.07</v>
      </c>
    </row>
    <row r="8" spans="1:26" x14ac:dyDescent="0.2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2613122.67</v>
      </c>
      <c r="V8" t="s">
        <v>30</v>
      </c>
      <c r="W8" s="12">
        <v>2629100.35</v>
      </c>
      <c r="Y8" t="s">
        <v>30</v>
      </c>
      <c r="Z8" s="12">
        <v>2629100.35</v>
      </c>
    </row>
    <row r="9" spans="1:26" x14ac:dyDescent="0.2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12439618.09</v>
      </c>
      <c r="V9" t="s">
        <v>7</v>
      </c>
      <c r="W9" s="12">
        <f>SUM(W2:W8)</f>
        <v>12509694.200000001</v>
      </c>
      <c r="X9" s="12"/>
      <c r="Y9" t="s">
        <v>7</v>
      </c>
      <c r="Z9" s="12">
        <f>SUM(Z2:Z8)</f>
        <v>12509694.200000001</v>
      </c>
    </row>
    <row r="11" spans="1:26" x14ac:dyDescent="0.2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9729093.4700000007</v>
      </c>
      <c r="V11" t="s">
        <v>1258</v>
      </c>
      <c r="W11" s="12">
        <f>W12+W13+W14</f>
        <v>9512605.0299999993</v>
      </c>
      <c r="X11" s="12"/>
      <c r="Y11" t="s">
        <v>1258</v>
      </c>
      <c r="Z11" s="12">
        <f>Z12+Z13+Z14</f>
        <v>9512605.0299999993</v>
      </c>
    </row>
    <row r="12" spans="1:26" x14ac:dyDescent="0.2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1134</v>
      </c>
      <c r="N12" s="24">
        <f>1306484.96+32731.3+425646</f>
        <v>1764862.26</v>
      </c>
      <c r="P12" t="s">
        <v>1134</v>
      </c>
      <c r="Q12" s="24">
        <v>1647170.34</v>
      </c>
      <c r="R12" s="12"/>
      <c r="S12" t="s">
        <v>1243</v>
      </c>
      <c r="T12" s="24">
        <v>1846333.56</v>
      </c>
      <c r="V12" t="s">
        <v>1243</v>
      </c>
      <c r="W12" s="24">
        <f>1204333.68+585861.5</f>
        <v>1790195.18</v>
      </c>
      <c r="Y12" t="s">
        <v>1243</v>
      </c>
      <c r="Z12" s="24">
        <f>1204333.68+585861.5</f>
        <v>1790195.18</v>
      </c>
    </row>
    <row r="13" spans="1:26" x14ac:dyDescent="0.2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4241222.8499999996</v>
      </c>
      <c r="V13" t="s">
        <v>180</v>
      </c>
      <c r="W13" s="24">
        <v>4154869.62</v>
      </c>
      <c r="Y13" t="s">
        <v>180</v>
      </c>
      <c r="Z13" s="24">
        <v>4154869.62</v>
      </c>
    </row>
    <row r="14" spans="1:26" x14ac:dyDescent="0.2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3641537.06</v>
      </c>
      <c r="V14" t="s">
        <v>181</v>
      </c>
      <c r="W14" s="24">
        <v>3567540.23</v>
      </c>
      <c r="Y14" t="s">
        <v>181</v>
      </c>
      <c r="Z14" s="24">
        <v>3567540.23</v>
      </c>
    </row>
    <row r="15" spans="1:26" x14ac:dyDescent="0.2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238126</v>
      </c>
      <c r="V15" t="s">
        <v>4</v>
      </c>
      <c r="W15" s="12">
        <v>437579.32</v>
      </c>
      <c r="Y15" t="s">
        <v>4</v>
      </c>
      <c r="Z15" s="12">
        <v>437579.32</v>
      </c>
    </row>
    <row r="16" spans="1:26" x14ac:dyDescent="0.2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724365</v>
      </c>
      <c r="V16" t="s">
        <v>2</v>
      </c>
      <c r="W16" s="12">
        <v>688648.09</v>
      </c>
      <c r="Y16" t="s">
        <v>2</v>
      </c>
      <c r="Z16" s="12">
        <v>688648.09</v>
      </c>
    </row>
    <row r="17" spans="1:26" x14ac:dyDescent="0.2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706</v>
      </c>
      <c r="V17" t="s">
        <v>6</v>
      </c>
      <c r="W17" s="12">
        <v>1006</v>
      </c>
      <c r="Y17" t="s">
        <v>6</v>
      </c>
      <c r="Z17" s="12">
        <v>1006</v>
      </c>
    </row>
    <row r="18" spans="1:26" x14ac:dyDescent="0.2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1007</v>
      </c>
      <c r="K18" s="12">
        <v>102484</v>
      </c>
      <c r="M18" t="s">
        <v>1007</v>
      </c>
      <c r="N18" s="12">
        <v>102245</v>
      </c>
      <c r="P18" t="s">
        <v>1007</v>
      </c>
      <c r="Q18" s="12">
        <v>101998</v>
      </c>
      <c r="S18" t="s">
        <v>1007</v>
      </c>
      <c r="T18" s="12">
        <v>101998</v>
      </c>
      <c r="V18" t="s">
        <v>1007</v>
      </c>
      <c r="W18" s="12">
        <v>102759</v>
      </c>
      <c r="Y18" t="s">
        <v>1007</v>
      </c>
      <c r="Z18" s="12">
        <v>102759</v>
      </c>
    </row>
    <row r="19" spans="1:26" x14ac:dyDescent="0.2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  <c r="V19" t="s">
        <v>3</v>
      </c>
      <c r="W19" s="12">
        <v>0</v>
      </c>
      <c r="Y19" t="s">
        <v>3</v>
      </c>
      <c r="Z19" s="12">
        <v>0</v>
      </c>
    </row>
    <row r="20" spans="1:26" x14ac:dyDescent="0.2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1137</v>
      </c>
      <c r="N20" s="12">
        <f>8075000+70000+3700000+1550000-2000000-1550000</f>
        <v>9845000</v>
      </c>
      <c r="O20" s="12"/>
      <c r="P20" t="s">
        <v>1137</v>
      </c>
      <c r="Q20" s="12">
        <f>8075000+70000+3700000+1550000-2000000-1550000</f>
        <v>9845000</v>
      </c>
      <c r="S20" t="s">
        <v>1137</v>
      </c>
      <c r="T20" s="12">
        <f>8075000+70000+3700000+1550000-2000000-1550000</f>
        <v>9845000</v>
      </c>
      <c r="V20" t="s">
        <v>1137</v>
      </c>
      <c r="W20" s="12">
        <f>8075000+70000+3700000+1550000-2000000-1550000</f>
        <v>9845000</v>
      </c>
      <c r="Y20" t="s">
        <v>1137</v>
      </c>
      <c r="Z20" s="12">
        <f>8075000+70000+3700000+1550000-2000000-1550000</f>
        <v>9845000</v>
      </c>
    </row>
    <row r="21" spans="1:26" x14ac:dyDescent="0.2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13388906.559999997</v>
      </c>
      <c r="V21" t="s">
        <v>13</v>
      </c>
      <c r="W21" s="12">
        <f>SUM(W9:W19)-W20-W12-W13-W14</f>
        <v>13407291.640000001</v>
      </c>
      <c r="Y21" t="s">
        <v>13</v>
      </c>
      <c r="Z21" s="12">
        <f>SUM(Z9:Z19)-Z20-Z12-Z13-Z14</f>
        <v>13407291.640000001</v>
      </c>
    </row>
    <row r="23" spans="1:26" x14ac:dyDescent="0.2">
      <c r="A23" t="s">
        <v>126</v>
      </c>
      <c r="B23" s="12">
        <v>568613</v>
      </c>
      <c r="C23" t="s">
        <v>127</v>
      </c>
      <c r="D23" s="12">
        <v>264759</v>
      </c>
      <c r="E23" s="20">
        <v>45627</v>
      </c>
      <c r="F23" t="s">
        <v>24</v>
      </c>
      <c r="G23" s="3">
        <f>B23+D23</f>
        <v>833372</v>
      </c>
      <c r="L23" t="s">
        <v>1135</v>
      </c>
      <c r="N23" s="12">
        <v>3330645</v>
      </c>
      <c r="Y23" t="s">
        <v>5</v>
      </c>
      <c r="Z23" s="12">
        <f>Z11</f>
        <v>9512605.0299999993</v>
      </c>
    </row>
    <row r="24" spans="1:26" ht="18" x14ac:dyDescent="0.2">
      <c r="E24" s="1"/>
      <c r="Y24" t="s">
        <v>1260</v>
      </c>
      <c r="Z24" s="12">
        <f>Z9-Z20</f>
        <v>2664694.2000000011</v>
      </c>
    </row>
    <row r="25" spans="1:26" x14ac:dyDescent="0.2">
      <c r="A25" t="s">
        <v>893</v>
      </c>
      <c r="Y25" t="s">
        <v>1261</v>
      </c>
      <c r="Z25" s="12">
        <f>Z15+Z16+Z17+Z18</f>
        <v>1229992.4099999999</v>
      </c>
    </row>
    <row r="26" spans="1:26" x14ac:dyDescent="0.2">
      <c r="A26" t="s">
        <v>929</v>
      </c>
      <c r="Q26" s="6"/>
      <c r="S26" s="2"/>
      <c r="Y26" t="s">
        <v>1262</v>
      </c>
      <c r="Z26" s="12">
        <v>3330645</v>
      </c>
    </row>
    <row r="27" spans="1:26" x14ac:dyDescent="0.2">
      <c r="P27" s="7"/>
      <c r="Z27" s="12"/>
    </row>
    <row r="28" spans="1:26" x14ac:dyDescent="0.2">
      <c r="A28" t="s">
        <v>14</v>
      </c>
      <c r="B28" t="s">
        <v>7</v>
      </c>
      <c r="C28" t="s">
        <v>1008</v>
      </c>
      <c r="D28" t="s">
        <v>8</v>
      </c>
      <c r="E28" t="s">
        <v>9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26" x14ac:dyDescent="0.2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1171</v>
      </c>
    </row>
    <row r="30" spans="1:26" x14ac:dyDescent="0.2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1164</v>
      </c>
      <c r="N30">
        <v>1451566</v>
      </c>
    </row>
    <row r="31" spans="1:26" x14ac:dyDescent="0.2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1165</v>
      </c>
      <c r="N31">
        <v>41328</v>
      </c>
    </row>
    <row r="32" spans="1:26" x14ac:dyDescent="0.2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1166</v>
      </c>
      <c r="N32">
        <v>16566</v>
      </c>
    </row>
    <row r="33" spans="1:17" x14ac:dyDescent="0.2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1167</v>
      </c>
      <c r="N33">
        <f>N30-N31-N32</f>
        <v>1393672</v>
      </c>
      <c r="P33">
        <f>N33-1200000</f>
        <v>193672</v>
      </c>
      <c r="Q33">
        <f>287000</f>
        <v>287000</v>
      </c>
    </row>
    <row r="34" spans="1:17" x14ac:dyDescent="0.2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1163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17" x14ac:dyDescent="0.2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1168</v>
      </c>
      <c r="N35" s="3">
        <f>N33-N34</f>
        <v>1264937.6000000001</v>
      </c>
      <c r="Q35">
        <f>Q34-Q33</f>
        <v>57400</v>
      </c>
    </row>
    <row r="36" spans="1:17" x14ac:dyDescent="0.2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1169</v>
      </c>
      <c r="N36" s="3">
        <f>N35/12</f>
        <v>105411.46666666667</v>
      </c>
      <c r="Q36">
        <f>Q35/12</f>
        <v>4783.333333333333</v>
      </c>
    </row>
    <row r="37" spans="1:17" ht="68" x14ac:dyDescent="0.2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5" t="s">
        <v>1170</v>
      </c>
      <c r="N37" s="46">
        <f>N36+Q36</f>
        <v>110194.8</v>
      </c>
    </row>
    <row r="38" spans="1:17" x14ac:dyDescent="0.2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17" x14ac:dyDescent="0.2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</row>
    <row r="40" spans="1:17" x14ac:dyDescent="0.2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</row>
    <row r="41" spans="1:17" x14ac:dyDescent="0.2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</row>
    <row r="42" spans="1:17" x14ac:dyDescent="0.2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</row>
    <row r="43" spans="1:17" x14ac:dyDescent="0.2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</row>
    <row r="44" spans="1:17" x14ac:dyDescent="0.2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</row>
    <row r="45" spans="1:17" x14ac:dyDescent="0.2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</row>
    <row r="46" spans="1:17" x14ac:dyDescent="0.2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</row>
    <row r="47" spans="1:17" x14ac:dyDescent="0.2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</row>
    <row r="48" spans="1:17" x14ac:dyDescent="0.2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3" x14ac:dyDescent="0.2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3" x14ac:dyDescent="0.2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3" x14ac:dyDescent="0.2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3" x14ac:dyDescent="0.2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3" x14ac:dyDescent="0.2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3" x14ac:dyDescent="0.2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3" x14ac:dyDescent="0.2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3" x14ac:dyDescent="0.2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M56" s="12"/>
    </row>
    <row r="57" spans="1:13" x14ac:dyDescent="0.2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M57" s="12"/>
    </row>
    <row r="58" spans="1:13" x14ac:dyDescent="0.2">
      <c r="A58" s="9">
        <v>45627</v>
      </c>
      <c r="B58">
        <f t="shared" si="0"/>
        <v>11606246.09</v>
      </c>
      <c r="C58" s="12">
        <v>1032099.85</v>
      </c>
      <c r="D58" s="12">
        <v>0</v>
      </c>
      <c r="E58" s="12">
        <v>0</v>
      </c>
      <c r="F58" s="12">
        <v>3635204.68</v>
      </c>
      <c r="G58" s="12">
        <v>4325818.8899999997</v>
      </c>
      <c r="H58" s="12">
        <v>2613122.67</v>
      </c>
      <c r="I58" s="3">
        <f t="shared" ref="I58:I69" si="2">(B58-B57)/(A58-A57)</f>
        <v>2025.9696666666616</v>
      </c>
      <c r="J58">
        <f t="shared" ref="J58:J69" si="3">B58-B57</f>
        <v>60779.089999999851</v>
      </c>
      <c r="M58" s="12"/>
    </row>
    <row r="59" spans="1:13" x14ac:dyDescent="0.2">
      <c r="A59" s="9">
        <v>45658</v>
      </c>
      <c r="B59">
        <f t="shared" ref="B59:B69" si="4">SUM(C59:H59)</f>
        <v>11676322.200000001</v>
      </c>
      <c r="C59" s="12">
        <v>1038473.06</v>
      </c>
      <c r="D59" s="12">
        <v>0</v>
      </c>
      <c r="E59" s="12">
        <v>0</v>
      </c>
      <c r="F59" s="12">
        <v>3657159.72</v>
      </c>
      <c r="G59" s="12">
        <v>4351589.07</v>
      </c>
      <c r="H59" s="12">
        <v>2629100.35</v>
      </c>
      <c r="I59" s="3">
        <f t="shared" si="2"/>
        <v>2260.5196774193955</v>
      </c>
      <c r="J59">
        <f t="shared" si="3"/>
        <v>70076.110000001267</v>
      </c>
      <c r="M59" s="12"/>
    </row>
    <row r="60" spans="1:13" x14ac:dyDescent="0.2">
      <c r="B60">
        <f t="shared" si="4"/>
        <v>12244759.396</v>
      </c>
      <c r="C60" s="12">
        <v>1000350</v>
      </c>
      <c r="D60" s="12">
        <v>0</v>
      </c>
      <c r="E60" s="12">
        <v>0</v>
      </c>
      <c r="F60" s="12">
        <v>3530497.6170000001</v>
      </c>
      <c r="G60" s="12">
        <v>5179527.017</v>
      </c>
      <c r="H60" s="12">
        <v>2534384.7620000001</v>
      </c>
      <c r="I60" s="3">
        <f t="shared" si="2"/>
        <v>-12.449892592754798</v>
      </c>
      <c r="J60">
        <f t="shared" si="3"/>
        <v>568437.1959999986</v>
      </c>
      <c r="M60" s="12"/>
    </row>
    <row r="61" spans="1:13" x14ac:dyDescent="0.2">
      <c r="B61">
        <f t="shared" si="4"/>
        <v>12244759.396</v>
      </c>
      <c r="C61" s="12">
        <v>1000350</v>
      </c>
      <c r="D61" s="12">
        <v>0</v>
      </c>
      <c r="E61" s="12">
        <v>0</v>
      </c>
      <c r="F61" s="12">
        <v>3530497.6170000001</v>
      </c>
      <c r="G61" s="12">
        <v>5179527.017</v>
      </c>
      <c r="H61" s="12">
        <v>2534384.7620000001</v>
      </c>
      <c r="I61" s="3" t="e">
        <f t="shared" si="2"/>
        <v>#DIV/0!</v>
      </c>
      <c r="J61">
        <f t="shared" si="3"/>
        <v>0</v>
      </c>
      <c r="M61" s="12"/>
    </row>
    <row r="62" spans="1:13" x14ac:dyDescent="0.2">
      <c r="B62">
        <f t="shared" si="4"/>
        <v>12244759.396</v>
      </c>
      <c r="C62" s="12">
        <v>1000350</v>
      </c>
      <c r="D62" s="12">
        <v>0</v>
      </c>
      <c r="E62" s="12">
        <v>0</v>
      </c>
      <c r="F62" s="12">
        <v>3530497.6170000001</v>
      </c>
      <c r="G62" s="12">
        <v>5179527.017</v>
      </c>
      <c r="H62" s="12">
        <v>2534384.7620000001</v>
      </c>
      <c r="I62" s="3" t="e">
        <f t="shared" si="2"/>
        <v>#DIV/0!</v>
      </c>
      <c r="J62">
        <f t="shared" si="3"/>
        <v>0</v>
      </c>
      <c r="L62" s="12"/>
    </row>
    <row r="63" spans="1:13" x14ac:dyDescent="0.2">
      <c r="B63">
        <f t="shared" si="4"/>
        <v>12244759.396</v>
      </c>
      <c r="C63" s="12">
        <v>1000350</v>
      </c>
      <c r="D63" s="12">
        <v>0</v>
      </c>
      <c r="E63" s="12">
        <v>0</v>
      </c>
      <c r="F63" s="12">
        <v>3530497.6170000001</v>
      </c>
      <c r="G63" s="12">
        <v>5179527.017</v>
      </c>
      <c r="H63" s="12">
        <v>2534384.7620000001</v>
      </c>
      <c r="I63" s="3" t="e">
        <f t="shared" si="2"/>
        <v>#DIV/0!</v>
      </c>
      <c r="J63">
        <f t="shared" si="3"/>
        <v>0</v>
      </c>
      <c r="L63" s="12"/>
    </row>
    <row r="64" spans="1:13" x14ac:dyDescent="0.2">
      <c r="B64">
        <f t="shared" si="4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 t="e">
        <f t="shared" si="2"/>
        <v>#DIV/0!</v>
      </c>
      <c r="J64">
        <f t="shared" si="3"/>
        <v>0</v>
      </c>
      <c r="L64" s="12"/>
    </row>
    <row r="65" spans="2:12" x14ac:dyDescent="0.2">
      <c r="B65">
        <f t="shared" si="4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2"/>
        <v>#DIV/0!</v>
      </c>
      <c r="J65">
        <f t="shared" si="3"/>
        <v>0</v>
      </c>
      <c r="L65" s="12"/>
    </row>
    <row r="66" spans="2:12" x14ac:dyDescent="0.2">
      <c r="B66">
        <f t="shared" si="4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2"/>
        <v>#DIV/0!</v>
      </c>
      <c r="J66">
        <f t="shared" si="3"/>
        <v>0</v>
      </c>
    </row>
    <row r="67" spans="2:12" x14ac:dyDescent="0.2">
      <c r="B67">
        <f t="shared" si="4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2"/>
        <v>#DIV/0!</v>
      </c>
      <c r="J67">
        <f t="shared" si="3"/>
        <v>0</v>
      </c>
    </row>
    <row r="68" spans="2:12" x14ac:dyDescent="0.2">
      <c r="B68">
        <f t="shared" si="4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2"/>
        <v>#DIV/0!</v>
      </c>
      <c r="J68">
        <f t="shared" si="3"/>
        <v>0</v>
      </c>
    </row>
    <row r="69" spans="2:12" x14ac:dyDescent="0.2">
      <c r="B69">
        <f t="shared" si="4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2"/>
        <v>#DIV/0!</v>
      </c>
      <c r="J69">
        <f t="shared" si="3"/>
        <v>0</v>
      </c>
    </row>
    <row r="77" spans="2:12" x14ac:dyDescent="0.2">
      <c r="C77" s="12"/>
      <c r="D77" s="12"/>
      <c r="E77" s="12"/>
      <c r="F77" s="12"/>
      <c r="G77" s="12"/>
    </row>
    <row r="78" spans="2:12" x14ac:dyDescent="0.2">
      <c r="C78" s="12"/>
      <c r="D78" s="12"/>
      <c r="E78" s="12"/>
      <c r="F78" s="12"/>
      <c r="G78" s="12"/>
    </row>
    <row r="79" spans="2:12" x14ac:dyDescent="0.2">
      <c r="C79" s="12"/>
      <c r="D79" s="12"/>
      <c r="E79" s="12"/>
      <c r="F79" s="12"/>
      <c r="G79" s="12"/>
    </row>
    <row r="80" spans="2:12" x14ac:dyDescent="0.2">
      <c r="C80" s="12"/>
      <c r="D80" s="12"/>
      <c r="E80" s="12"/>
      <c r="F80" s="12"/>
      <c r="G80" s="12"/>
    </row>
    <row r="81" spans="3:7" x14ac:dyDescent="0.2">
      <c r="C81" s="12"/>
      <c r="D81" s="12"/>
      <c r="E81" s="12"/>
      <c r="F81" s="12"/>
      <c r="G81" s="12"/>
    </row>
    <row r="82" spans="3:7" x14ac:dyDescent="0.2">
      <c r="C82" s="12"/>
      <c r="D82" s="12"/>
      <c r="E82" s="12"/>
      <c r="F82" s="12"/>
      <c r="G82" s="12"/>
    </row>
    <row r="83" spans="3:7" x14ac:dyDescent="0.2">
      <c r="C83" s="12"/>
      <c r="D83" s="12"/>
      <c r="E83" s="12"/>
      <c r="F83" s="12"/>
      <c r="G83" s="12"/>
    </row>
    <row r="84" spans="3:7" x14ac:dyDescent="0.2">
      <c r="C84" s="12"/>
      <c r="D84" s="12"/>
      <c r="E84" s="12"/>
      <c r="F84" s="12"/>
      <c r="G84" s="12"/>
    </row>
    <row r="85" spans="3:7" x14ac:dyDescent="0.2">
      <c r="C85" s="12"/>
      <c r="D85" s="12"/>
      <c r="E85" s="12"/>
      <c r="F85" s="12"/>
      <c r="G85" s="12"/>
    </row>
    <row r="86" spans="3:7" x14ac:dyDescent="0.2">
      <c r="C86" s="12"/>
      <c r="D86" s="12"/>
      <c r="E86" s="12"/>
      <c r="F86" s="12"/>
      <c r="G86" s="12"/>
    </row>
    <row r="87" spans="3:7" x14ac:dyDescent="0.2">
      <c r="C87" s="12"/>
      <c r="D87" s="24"/>
      <c r="E87" s="12"/>
      <c r="F87" s="12"/>
      <c r="G87" s="3"/>
    </row>
    <row r="88" spans="3:7" x14ac:dyDescent="0.2">
      <c r="C88" s="12"/>
      <c r="D88" s="12"/>
      <c r="E88" s="12"/>
      <c r="F88" s="12"/>
      <c r="G88" s="12"/>
    </row>
    <row r="89" spans="3:7" x14ac:dyDescent="0.2">
      <c r="C89" s="12"/>
      <c r="D89" s="12"/>
      <c r="E89" s="12"/>
      <c r="F89" s="12"/>
      <c r="G89" s="12"/>
    </row>
    <row r="90" spans="3:7" x14ac:dyDescent="0.2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tabSelected="1" topLeftCell="AF19" workbookViewId="0">
      <selection activeCell="AW59" sqref="AW59"/>
    </sheetView>
  </sheetViews>
  <sheetFormatPr baseColWidth="10" defaultRowHeight="16" x14ac:dyDescent="0.2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 x14ac:dyDescent="0.2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 x14ac:dyDescent="0.2">
      <c r="B2" s="49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49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49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49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49" t="s">
        <v>17</v>
      </c>
      <c r="AS2" s="17">
        <f>AR2*100/AS$1</f>
        <v>0</v>
      </c>
      <c r="AT2">
        <f>SUM(AR2:AR6)</f>
        <v>12303</v>
      </c>
      <c r="AU2" s="17">
        <f>AT2*100/AS1</f>
        <v>5.8585714285714283E-2</v>
      </c>
      <c r="AV2" t="s">
        <v>25</v>
      </c>
      <c r="AW2">
        <v>194000</v>
      </c>
      <c r="BA2" s="49" t="s">
        <v>17</v>
      </c>
      <c r="BC2" s="17">
        <f>BB2*100/BC$1</f>
        <v>0</v>
      </c>
      <c r="BD2">
        <f>SUM(BB2:BB6)</f>
        <v>0</v>
      </c>
      <c r="BE2" s="17">
        <f>BD2*100/BC1</f>
        <v>0</v>
      </c>
      <c r="BF2" t="s">
        <v>25</v>
      </c>
      <c r="BG2">
        <v>194000</v>
      </c>
    </row>
    <row r="3" spans="2:61" x14ac:dyDescent="0.2">
      <c r="B3" s="49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49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49"/>
      <c r="X3" s="17">
        <f t="shared" ref="X3:X4" si="2">W3*100/X$1</f>
        <v>0</v>
      </c>
      <c r="AA3" t="s">
        <v>22</v>
      </c>
      <c r="AB3">
        <v>70000</v>
      </c>
      <c r="AG3" s="49"/>
      <c r="AH3">
        <v>32543</v>
      </c>
      <c r="AI3" s="17">
        <f>AH3*100/AI$1</f>
        <v>0.15496666666666667</v>
      </c>
      <c r="AL3" t="s">
        <v>22</v>
      </c>
      <c r="AM3">
        <v>145000</v>
      </c>
      <c r="AQ3" s="49"/>
      <c r="AS3" s="17">
        <f>AR3*100/AS$1</f>
        <v>0</v>
      </c>
      <c r="AV3" t="s">
        <v>22</v>
      </c>
      <c r="AW3">
        <v>83000</v>
      </c>
      <c r="BA3" s="49"/>
      <c r="BC3" s="17">
        <f>BB3*100/BC$1</f>
        <v>0</v>
      </c>
      <c r="BF3" t="s">
        <v>22</v>
      </c>
      <c r="BG3">
        <v>83000</v>
      </c>
    </row>
    <row r="4" spans="2:61" x14ac:dyDescent="0.2">
      <c r="B4" s="49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49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49"/>
      <c r="X4" s="17">
        <f t="shared" si="2"/>
        <v>0</v>
      </c>
      <c r="AA4" t="s">
        <v>26</v>
      </c>
      <c r="AB4">
        <f>W29</f>
        <v>117564</v>
      </c>
      <c r="AG4" s="49"/>
      <c r="AI4" s="17">
        <f t="shared" ref="AI4:AI26" si="3">AH4*100/AI$1</f>
        <v>0</v>
      </c>
      <c r="AL4" t="s">
        <v>26</v>
      </c>
      <c r="AM4">
        <f>AH29</f>
        <v>182871</v>
      </c>
      <c r="AQ4" s="49"/>
      <c r="AS4" s="17">
        <f t="shared" ref="AS4" si="4">AR4*100/AS$1</f>
        <v>0</v>
      </c>
      <c r="AV4" t="s">
        <v>26</v>
      </c>
      <c r="AW4">
        <f>AR29</f>
        <v>108694</v>
      </c>
      <c r="BA4" s="49"/>
      <c r="BC4" s="17">
        <f t="shared" ref="BC4" si="5">BB4*100/BC$1</f>
        <v>0</v>
      </c>
      <c r="BF4" t="s">
        <v>26</v>
      </c>
      <c r="BG4">
        <f>BB29</f>
        <v>0</v>
      </c>
    </row>
    <row r="5" spans="2:61" x14ac:dyDescent="0.2">
      <c r="B5" s="49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49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49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49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49"/>
      <c r="AR5">
        <v>-3494</v>
      </c>
      <c r="AS5" s="17">
        <f>AR5*100/AS$1</f>
        <v>-1.6638095238095237E-2</v>
      </c>
      <c r="AV5" t="s">
        <v>178</v>
      </c>
      <c r="AW5">
        <v>0</v>
      </c>
      <c r="BA5" s="49"/>
      <c r="BC5" s="17">
        <f>BB5*100/BC$1</f>
        <v>0</v>
      </c>
      <c r="BF5" t="s">
        <v>178</v>
      </c>
      <c r="BG5">
        <v>0</v>
      </c>
    </row>
    <row r="6" spans="2:61" x14ac:dyDescent="0.2">
      <c r="B6" s="49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49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49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49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49"/>
      <c r="AR6">
        <v>15797</v>
      </c>
      <c r="AS6" s="17">
        <f t="shared" ref="AS6:AS26" si="8">AR6*100/AS$1</f>
        <v>7.5223809523809526E-2</v>
      </c>
      <c r="AV6" t="s">
        <v>23</v>
      </c>
      <c r="AW6">
        <v>70000</v>
      </c>
      <c r="AX6" t="s">
        <v>128</v>
      </c>
      <c r="AY6">
        <f>AW4+AW5+AW6</f>
        <v>178694</v>
      </c>
      <c r="BA6" s="49"/>
      <c r="BC6" s="17">
        <f t="shared" ref="BC6:BC26" si="9">BB6*100/BC$1</f>
        <v>0</v>
      </c>
      <c r="BF6" t="s">
        <v>23</v>
      </c>
      <c r="BG6">
        <v>61000</v>
      </c>
      <c r="BH6" t="s">
        <v>128</v>
      </c>
      <c r="BI6">
        <f>BG4+BG5+BG6</f>
        <v>61000</v>
      </c>
    </row>
    <row r="7" spans="2:61" x14ac:dyDescent="0.2">
      <c r="B7" s="49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49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49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49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49" t="s">
        <v>18</v>
      </c>
      <c r="AS7" s="17">
        <f t="shared" si="8"/>
        <v>0</v>
      </c>
      <c r="AT7">
        <f>SUM(AR7:AR11)</f>
        <v>35341</v>
      </c>
      <c r="AU7" s="17">
        <f>AT7*100/AS1</f>
        <v>0.16829047619047618</v>
      </c>
      <c r="AV7" t="s">
        <v>24</v>
      </c>
      <c r="AW7">
        <f>SUM(AW2:AW6)</f>
        <v>455694</v>
      </c>
      <c r="BA7" s="49" t="s">
        <v>18</v>
      </c>
      <c r="BC7" s="17">
        <f t="shared" si="9"/>
        <v>0</v>
      </c>
      <c r="BD7">
        <f>SUM(BB7:BB11)</f>
        <v>0</v>
      </c>
      <c r="BE7" s="17">
        <f>BD7*100/BC1</f>
        <v>0</v>
      </c>
      <c r="BF7" t="s">
        <v>24</v>
      </c>
      <c r="BG7">
        <f>SUM(BG2:BG6)</f>
        <v>338000</v>
      </c>
    </row>
    <row r="8" spans="2:61" x14ac:dyDescent="0.2">
      <c r="B8" s="49"/>
      <c r="C8">
        <v>1135</v>
      </c>
      <c r="D8" s="17">
        <f t="shared" si="0"/>
        <v>5.1126126126126124E-3</v>
      </c>
      <c r="H8" s="3"/>
      <c r="L8" s="49"/>
      <c r="N8" s="17">
        <f t="shared" si="6"/>
        <v>0</v>
      </c>
      <c r="R8" s="3"/>
      <c r="V8" s="49"/>
      <c r="W8">
        <v>2000</v>
      </c>
      <c r="X8" s="17">
        <f t="shared" si="7"/>
        <v>9.0090090090090089E-3</v>
      </c>
      <c r="AB8" s="3"/>
      <c r="AG8" s="49"/>
      <c r="AI8" s="17">
        <f t="shared" si="3"/>
        <v>0</v>
      </c>
      <c r="AM8" s="3"/>
      <c r="AQ8" s="49"/>
      <c r="AS8" s="17">
        <f t="shared" si="8"/>
        <v>0</v>
      </c>
      <c r="AW8" s="3"/>
      <c r="BA8" s="49"/>
      <c r="BC8" s="17">
        <f t="shared" si="9"/>
        <v>0</v>
      </c>
      <c r="BG8" s="3"/>
    </row>
    <row r="9" spans="2:61" x14ac:dyDescent="0.2">
      <c r="B9" s="49"/>
      <c r="C9">
        <v>27760</v>
      </c>
      <c r="D9" s="17">
        <f t="shared" si="0"/>
        <v>0.12504504504504504</v>
      </c>
      <c r="H9" s="10"/>
      <c r="L9" s="49"/>
      <c r="M9">
        <v>25562</v>
      </c>
      <c r="N9" s="17">
        <f t="shared" si="6"/>
        <v>0.11514414414414414</v>
      </c>
      <c r="R9" s="10"/>
      <c r="V9" s="49"/>
      <c r="W9">
        <v>20000</v>
      </c>
      <c r="X9" s="17">
        <f t="shared" si="7"/>
        <v>9.0090090090090086E-2</v>
      </c>
      <c r="AB9" s="10"/>
      <c r="AG9" s="49"/>
      <c r="AH9">
        <v>28330</v>
      </c>
      <c r="AI9" s="17">
        <f t="shared" si="3"/>
        <v>0.13490476190476192</v>
      </c>
      <c r="AM9" s="10"/>
      <c r="AQ9" s="49"/>
      <c r="AS9" s="17">
        <f t="shared" si="8"/>
        <v>0</v>
      </c>
      <c r="AW9" s="10"/>
      <c r="BA9" s="49"/>
      <c r="BC9" s="17">
        <f t="shared" si="9"/>
        <v>0</v>
      </c>
      <c r="BG9" s="10"/>
    </row>
    <row r="10" spans="2:61" x14ac:dyDescent="0.2">
      <c r="B10" s="49"/>
      <c r="D10" s="17">
        <f t="shared" si="0"/>
        <v>0</v>
      </c>
      <c r="L10" s="49"/>
      <c r="N10" s="17">
        <f t="shared" si="6"/>
        <v>0</v>
      </c>
      <c r="V10" s="49"/>
      <c r="W10">
        <v>7300</v>
      </c>
      <c r="X10" s="17">
        <f t="shared" si="7"/>
        <v>3.288288288288288E-2</v>
      </c>
      <c r="AG10" s="49"/>
      <c r="AH10">
        <v>6666</v>
      </c>
      <c r="AI10" s="17">
        <f t="shared" si="3"/>
        <v>3.1742857142857142E-2</v>
      </c>
      <c r="AQ10" s="49"/>
      <c r="AR10">
        <v>33356</v>
      </c>
      <c r="AS10" s="17">
        <f t="shared" si="8"/>
        <v>0.15883809523809525</v>
      </c>
      <c r="BA10" s="49"/>
      <c r="BC10" s="17">
        <f t="shared" si="9"/>
        <v>0</v>
      </c>
    </row>
    <row r="11" spans="2:61" x14ac:dyDescent="0.2">
      <c r="B11" s="49"/>
      <c r="C11">
        <v>-85944</v>
      </c>
      <c r="D11" s="17">
        <f t="shared" si="0"/>
        <v>-0.38713513513513514</v>
      </c>
      <c r="L11" s="49"/>
      <c r="N11" s="17">
        <f t="shared" si="6"/>
        <v>0</v>
      </c>
      <c r="V11" s="49"/>
      <c r="W11">
        <v>-1400</v>
      </c>
      <c r="X11" s="17">
        <f t="shared" si="7"/>
        <v>-6.3063063063063061E-3</v>
      </c>
      <c r="AG11" s="49"/>
      <c r="AH11">
        <v>7917</v>
      </c>
      <c r="AI11" s="17">
        <f t="shared" si="3"/>
        <v>3.7699999999999997E-2</v>
      </c>
      <c r="AQ11" s="49"/>
      <c r="AR11">
        <v>1985</v>
      </c>
      <c r="AS11" s="17">
        <f t="shared" si="8"/>
        <v>9.4523809523809517E-3</v>
      </c>
      <c r="BA11" s="49"/>
      <c r="BC11" s="17">
        <f t="shared" si="9"/>
        <v>0</v>
      </c>
    </row>
    <row r="12" spans="2:61" x14ac:dyDescent="0.2">
      <c r="B12" s="49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49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49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49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49" t="s">
        <v>19</v>
      </c>
      <c r="AS12" s="17">
        <f t="shared" si="8"/>
        <v>0</v>
      </c>
      <c r="AT12">
        <f>SUM(AR12:AR16)</f>
        <v>32064</v>
      </c>
      <c r="AU12" s="17">
        <f>AT12*100/AS1</f>
        <v>0.15268571428571429</v>
      </c>
      <c r="BA12" s="49" t="s">
        <v>19</v>
      </c>
      <c r="BC12" s="17">
        <f t="shared" si="9"/>
        <v>0</v>
      </c>
      <c r="BD12">
        <f>SUM(BB12:BB16)</f>
        <v>0</v>
      </c>
      <c r="BE12" s="17">
        <f>BD12*100/BC1</f>
        <v>0</v>
      </c>
    </row>
    <row r="13" spans="2:61" x14ac:dyDescent="0.2">
      <c r="B13" s="49"/>
      <c r="C13">
        <v>18486</v>
      </c>
      <c r="D13" s="17">
        <f t="shared" si="0"/>
        <v>8.3270270270270272E-2</v>
      </c>
      <c r="L13" s="49"/>
      <c r="M13">
        <v>16088</v>
      </c>
      <c r="N13" s="17">
        <f t="shared" si="6"/>
        <v>7.2468468468468467E-2</v>
      </c>
      <c r="V13" s="49"/>
      <c r="W13">
        <v>1000</v>
      </c>
      <c r="X13" s="17">
        <f t="shared" si="7"/>
        <v>4.5045045045045045E-3</v>
      </c>
      <c r="AG13" s="49"/>
      <c r="AH13">
        <v>5576</v>
      </c>
      <c r="AI13" s="17">
        <f t="shared" si="3"/>
        <v>2.6552380952380952E-2</v>
      </c>
      <c r="AQ13" s="49"/>
      <c r="AS13" s="17">
        <f t="shared" si="8"/>
        <v>0</v>
      </c>
      <c r="BA13" s="49"/>
      <c r="BC13" s="17">
        <f t="shared" si="9"/>
        <v>0</v>
      </c>
    </row>
    <row r="14" spans="2:61" x14ac:dyDescent="0.2">
      <c r="B14" s="49"/>
      <c r="D14" s="17">
        <f t="shared" si="0"/>
        <v>0</v>
      </c>
      <c r="L14" s="49"/>
      <c r="M14">
        <v>4952</v>
      </c>
      <c r="N14" s="17">
        <f t="shared" si="6"/>
        <v>2.2306306306306305E-2</v>
      </c>
      <c r="V14" s="49"/>
      <c r="W14">
        <v>17124</v>
      </c>
      <c r="X14" s="17">
        <f t="shared" si="7"/>
        <v>7.7135135135135133E-2</v>
      </c>
      <c r="AG14" s="49"/>
      <c r="AH14">
        <v>3261</v>
      </c>
      <c r="AI14" s="17">
        <f t="shared" si="3"/>
        <v>1.5528571428571428E-2</v>
      </c>
      <c r="AQ14" s="49"/>
      <c r="AS14" s="17">
        <f t="shared" si="8"/>
        <v>0</v>
      </c>
      <c r="BA14" s="49"/>
      <c r="BC14" s="17">
        <f t="shared" si="9"/>
        <v>0</v>
      </c>
    </row>
    <row r="15" spans="2:61" x14ac:dyDescent="0.2">
      <c r="B15" s="49"/>
      <c r="C15">
        <v>-7607</v>
      </c>
      <c r="D15" s="17">
        <f t="shared" si="0"/>
        <v>-3.4265765765765767E-2</v>
      </c>
      <c r="L15" s="49"/>
      <c r="M15">
        <v>6295</v>
      </c>
      <c r="N15" s="17">
        <f t="shared" si="6"/>
        <v>2.8355855855855854E-2</v>
      </c>
      <c r="V15" s="49"/>
      <c r="X15" s="17">
        <f t="shared" si="7"/>
        <v>0</v>
      </c>
      <c r="AG15" s="49"/>
      <c r="AH15">
        <v>2782</v>
      </c>
      <c r="AI15" s="17">
        <f t="shared" si="3"/>
        <v>1.3247619047619048E-2</v>
      </c>
      <c r="AQ15" s="49"/>
      <c r="AR15">
        <v>16363</v>
      </c>
      <c r="AS15" s="17">
        <f t="shared" si="8"/>
        <v>7.7919047619047624E-2</v>
      </c>
      <c r="BA15" s="49"/>
      <c r="BC15" s="17">
        <f t="shared" si="9"/>
        <v>0</v>
      </c>
    </row>
    <row r="16" spans="2:61" x14ac:dyDescent="0.2">
      <c r="B16" s="49"/>
      <c r="C16">
        <v>-284</v>
      </c>
      <c r="D16" s="17">
        <f t="shared" si="0"/>
        <v>-1.2792792792792793E-3</v>
      </c>
      <c r="L16" s="49"/>
      <c r="N16" s="17">
        <f t="shared" si="6"/>
        <v>0</v>
      </c>
      <c r="V16" s="49"/>
      <c r="X16" s="17">
        <f t="shared" si="7"/>
        <v>0</v>
      </c>
      <c r="AG16" s="49"/>
      <c r="AH16">
        <v>7502</v>
      </c>
      <c r="AI16" s="17">
        <f t="shared" si="3"/>
        <v>3.5723809523809526E-2</v>
      </c>
      <c r="AQ16" s="49"/>
      <c r="AR16">
        <v>15701</v>
      </c>
      <c r="AS16" s="17">
        <f t="shared" si="8"/>
        <v>7.4766666666666662E-2</v>
      </c>
      <c r="BA16" s="49"/>
      <c r="BC16" s="17">
        <f t="shared" si="9"/>
        <v>0</v>
      </c>
    </row>
    <row r="17" spans="2:58" x14ac:dyDescent="0.2">
      <c r="B17" s="49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49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49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49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49" t="s">
        <v>20</v>
      </c>
      <c r="AS17" s="17">
        <f t="shared" si="8"/>
        <v>0</v>
      </c>
      <c r="AT17">
        <f>SUM(AR17:AR21)</f>
        <v>26108</v>
      </c>
      <c r="AU17" s="17">
        <f>AT17*100/AS1</f>
        <v>0.12432380952380952</v>
      </c>
      <c r="BA17" s="49" t="s">
        <v>20</v>
      </c>
      <c r="BC17" s="17">
        <f t="shared" si="9"/>
        <v>0</v>
      </c>
      <c r="BD17">
        <f>SUM(BB17:BB21)</f>
        <v>0</v>
      </c>
      <c r="BE17" s="17">
        <f>BD17*100/BC1</f>
        <v>0</v>
      </c>
    </row>
    <row r="18" spans="2:58" x14ac:dyDescent="0.2">
      <c r="B18" s="49"/>
      <c r="C18">
        <v>6364</v>
      </c>
      <c r="D18" s="17">
        <f t="shared" si="0"/>
        <v>2.8666666666666667E-2</v>
      </c>
      <c r="L18" s="49"/>
      <c r="N18" s="17">
        <f t="shared" si="6"/>
        <v>0</v>
      </c>
      <c r="V18" s="49"/>
      <c r="W18">
        <v>9271</v>
      </c>
      <c r="X18" s="17">
        <f t="shared" si="7"/>
        <v>4.1761261261261264E-2</v>
      </c>
      <c r="AG18" s="49"/>
      <c r="AI18" s="17">
        <f t="shared" si="3"/>
        <v>0</v>
      </c>
      <c r="AQ18" s="49"/>
      <c r="AR18">
        <v>-23032</v>
      </c>
      <c r="AS18" s="17">
        <f t="shared" si="8"/>
        <v>-0.10967619047619048</v>
      </c>
      <c r="BA18" s="49"/>
      <c r="BC18" s="17">
        <f t="shared" si="9"/>
        <v>0</v>
      </c>
    </row>
    <row r="19" spans="2:58" x14ac:dyDescent="0.2">
      <c r="B19" s="49"/>
      <c r="C19">
        <v>13823</v>
      </c>
      <c r="D19" s="17">
        <f t="shared" si="0"/>
        <v>6.2265765765765764E-2</v>
      </c>
      <c r="L19" s="49"/>
      <c r="M19">
        <v>35029</v>
      </c>
      <c r="N19" s="17">
        <f t="shared" si="6"/>
        <v>0.15778828828828828</v>
      </c>
      <c r="V19" s="49"/>
      <c r="W19">
        <f>11013-5559</f>
        <v>5454</v>
      </c>
      <c r="X19" s="17">
        <f t="shared" si="7"/>
        <v>2.4567567567567568E-2</v>
      </c>
      <c r="AG19" s="49"/>
      <c r="AH19">
        <v>13273</v>
      </c>
      <c r="AI19" s="17">
        <f t="shared" si="3"/>
        <v>6.3204761904761902E-2</v>
      </c>
      <c r="AQ19" s="49"/>
      <c r="AR19">
        <v>26616</v>
      </c>
      <c r="AS19" s="17">
        <f t="shared" si="8"/>
        <v>0.12674285714285713</v>
      </c>
      <c r="BA19" s="49"/>
      <c r="BC19" s="17">
        <f t="shared" si="9"/>
        <v>0</v>
      </c>
    </row>
    <row r="20" spans="2:58" x14ac:dyDescent="0.2">
      <c r="B20" s="49"/>
      <c r="D20" s="17">
        <f t="shared" si="0"/>
        <v>0</v>
      </c>
      <c r="L20" s="49"/>
      <c r="M20">
        <v>43096</v>
      </c>
      <c r="N20" s="17">
        <f t="shared" si="6"/>
        <v>0.19412612612612612</v>
      </c>
      <c r="V20" s="49"/>
      <c r="W20">
        <v>6955</v>
      </c>
      <c r="X20" s="17">
        <f t="shared" si="7"/>
        <v>3.1328828828828828E-2</v>
      </c>
      <c r="AG20" s="49"/>
      <c r="AH20">
        <v>6000</v>
      </c>
      <c r="AI20" s="17">
        <f t="shared" si="3"/>
        <v>2.8571428571428571E-2</v>
      </c>
      <c r="AQ20" s="49"/>
      <c r="AR20">
        <v>13771</v>
      </c>
      <c r="AS20" s="17">
        <f t="shared" si="8"/>
        <v>6.5576190476190482E-2</v>
      </c>
      <c r="BA20" s="49"/>
      <c r="BC20" s="17">
        <f t="shared" si="9"/>
        <v>0</v>
      </c>
    </row>
    <row r="21" spans="2:58" x14ac:dyDescent="0.2">
      <c r="B21" s="49"/>
      <c r="D21" s="17">
        <f t="shared" si="0"/>
        <v>0</v>
      </c>
      <c r="L21" s="49"/>
      <c r="M21">
        <v>6928</v>
      </c>
      <c r="N21" s="17">
        <f t="shared" si="6"/>
        <v>3.1207207207207207E-2</v>
      </c>
      <c r="V21" s="49"/>
      <c r="X21" s="17">
        <f t="shared" si="7"/>
        <v>0</v>
      </c>
      <c r="AG21" s="49"/>
      <c r="AH21">
        <f>3226-5862+5576</f>
        <v>2940</v>
      </c>
      <c r="AI21" s="17">
        <f t="shared" si="3"/>
        <v>1.4E-2</v>
      </c>
      <c r="AQ21" s="49"/>
      <c r="AR21">
        <v>8753</v>
      </c>
      <c r="AS21" s="17">
        <f t="shared" si="8"/>
        <v>4.1680952380952381E-2</v>
      </c>
      <c r="BA21" s="49"/>
      <c r="BC21" s="17">
        <f t="shared" si="9"/>
        <v>0</v>
      </c>
    </row>
    <row r="22" spans="2:58" x14ac:dyDescent="0.2">
      <c r="B22" s="49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49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49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49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49" t="s">
        <v>21</v>
      </c>
      <c r="AR22">
        <v>2353</v>
      </c>
      <c r="AS22" s="17">
        <f t="shared" si="8"/>
        <v>1.1204761904761905E-2</v>
      </c>
      <c r="AT22">
        <f>SUM(AR22:AR26)</f>
        <v>2878</v>
      </c>
      <c r="AU22" s="17">
        <f>AT22*100/AS1</f>
        <v>1.3704761904761905E-2</v>
      </c>
      <c r="BA22" s="49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 x14ac:dyDescent="0.2">
      <c r="B23" s="49"/>
      <c r="C23">
        <v>16934</v>
      </c>
      <c r="D23" s="17">
        <f t="shared" si="0"/>
        <v>7.6279279279279286E-2</v>
      </c>
      <c r="L23" s="49"/>
      <c r="M23">
        <v>-8980</v>
      </c>
      <c r="N23" s="17">
        <f t="shared" si="6"/>
        <v>-4.0450450450450454E-2</v>
      </c>
      <c r="V23" s="49"/>
      <c r="W23">
        <v>1022</v>
      </c>
      <c r="X23" s="17">
        <f t="shared" si="7"/>
        <v>4.6036036036036032E-3</v>
      </c>
      <c r="AG23" s="49"/>
      <c r="AH23">
        <v>5696</v>
      </c>
      <c r="AI23" s="17">
        <f t="shared" si="3"/>
        <v>2.7123809523809522E-2</v>
      </c>
      <c r="AQ23" s="49"/>
      <c r="AR23">
        <v>525</v>
      </c>
      <c r="AS23" s="17">
        <f t="shared" si="8"/>
        <v>2.5000000000000001E-3</v>
      </c>
      <c r="BA23" s="49"/>
      <c r="BC23" s="17">
        <f t="shared" si="9"/>
        <v>0</v>
      </c>
    </row>
    <row r="24" spans="2:58" x14ac:dyDescent="0.2">
      <c r="B24" s="49"/>
      <c r="D24" s="17">
        <f t="shared" si="0"/>
        <v>0</v>
      </c>
      <c r="L24" s="49"/>
      <c r="N24" s="17">
        <f t="shared" si="6"/>
        <v>0</v>
      </c>
      <c r="V24" s="49"/>
      <c r="W24">
        <v>22704</v>
      </c>
      <c r="X24" s="17">
        <f t="shared" si="7"/>
        <v>0.10227027027027027</v>
      </c>
      <c r="AG24" s="49"/>
      <c r="AH24">
        <v>25309</v>
      </c>
      <c r="AI24" s="17">
        <f t="shared" si="3"/>
        <v>0.12051904761904762</v>
      </c>
      <c r="AQ24" s="49"/>
      <c r="AS24" s="17">
        <f t="shared" si="8"/>
        <v>0</v>
      </c>
      <c r="BA24" s="49"/>
      <c r="BC24" s="17">
        <f t="shared" si="9"/>
        <v>0</v>
      </c>
    </row>
    <row r="25" spans="2:58" x14ac:dyDescent="0.2">
      <c r="B25" s="49"/>
      <c r="D25" s="17">
        <f t="shared" si="0"/>
        <v>0</v>
      </c>
      <c r="L25" s="49"/>
      <c r="N25" s="17">
        <f t="shared" si="6"/>
        <v>0</v>
      </c>
      <c r="V25" s="49"/>
      <c r="X25" s="17">
        <f t="shared" si="7"/>
        <v>0</v>
      </c>
      <c r="AG25" s="49"/>
      <c r="AH25">
        <v>7812</v>
      </c>
      <c r="AI25" s="17">
        <f t="shared" si="3"/>
        <v>3.7199999999999997E-2</v>
      </c>
      <c r="AQ25" s="49"/>
      <c r="AS25" s="17">
        <f t="shared" si="8"/>
        <v>0</v>
      </c>
      <c r="BA25" s="49"/>
      <c r="BC25" s="17">
        <f t="shared" si="9"/>
        <v>0</v>
      </c>
    </row>
    <row r="26" spans="2:58" x14ac:dyDescent="0.2">
      <c r="B26" s="49"/>
      <c r="D26" s="17">
        <f t="shared" si="0"/>
        <v>0</v>
      </c>
      <c r="L26" s="49"/>
      <c r="N26" s="17">
        <f t="shared" si="6"/>
        <v>0</v>
      </c>
      <c r="V26" s="49"/>
      <c r="W26">
        <v>10300</v>
      </c>
      <c r="X26" s="17">
        <f t="shared" si="7"/>
        <v>4.6396396396396394E-2</v>
      </c>
      <c r="AG26" s="49"/>
      <c r="AI26" s="17">
        <f t="shared" si="3"/>
        <v>0</v>
      </c>
      <c r="AQ26" s="49"/>
      <c r="AS26" s="17">
        <f t="shared" si="8"/>
        <v>0</v>
      </c>
      <c r="BA26" s="49"/>
      <c r="BC26" s="17">
        <f t="shared" si="9"/>
        <v>0</v>
      </c>
    </row>
    <row r="27" spans="2:58" x14ac:dyDescent="0.2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 x14ac:dyDescent="0.2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108694</v>
      </c>
      <c r="BB29">
        <f>SUM(BB2:BB27)</f>
        <v>0</v>
      </c>
    </row>
    <row r="30" spans="2:58" x14ac:dyDescent="0.2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0.51759047619047616</v>
      </c>
      <c r="AS30" s="17"/>
      <c r="BA30" t="s">
        <v>113</v>
      </c>
      <c r="BB30" s="17">
        <f>BB29*100/BC$1</f>
        <v>0</v>
      </c>
      <c r="BC30" s="17"/>
    </row>
    <row r="31" spans="2:58" x14ac:dyDescent="0.2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0.85092380952380953</v>
      </c>
      <c r="AS31" s="17"/>
      <c r="BA31" t="s">
        <v>179</v>
      </c>
      <c r="BB31" s="17">
        <f>((BB29*100)+(BG5*100)+(BG6*100))/BC$1</f>
        <v>0.2904761904761905</v>
      </c>
      <c r="BC31" s="17"/>
    </row>
    <row r="33" spans="2:61" x14ac:dyDescent="0.2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 x14ac:dyDescent="0.2">
      <c r="B34" s="49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49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49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49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49" t="s">
        <v>17</v>
      </c>
      <c r="AS34" s="17">
        <f>AR34*100/AS$33</f>
        <v>0</v>
      </c>
      <c r="AT34">
        <f>SUM(AR34:AR38)</f>
        <v>31702</v>
      </c>
      <c r="AU34" s="17">
        <f>AT34*100/AS33</f>
        <v>0.15096190476190477</v>
      </c>
      <c r="AV34" t="s">
        <v>25</v>
      </c>
      <c r="AW34">
        <v>194000</v>
      </c>
      <c r="BA34" s="49" t="s">
        <v>17</v>
      </c>
      <c r="BC34" s="17">
        <f>BB34*100/BC$33</f>
        <v>0</v>
      </c>
      <c r="BD34">
        <f>SUM(BB34:BB38)</f>
        <v>0</v>
      </c>
      <c r="BE34" s="17">
        <f>BD34*100/BC33</f>
        <v>0</v>
      </c>
      <c r="BF34" t="s">
        <v>25</v>
      </c>
      <c r="BG34">
        <v>194000</v>
      </c>
    </row>
    <row r="35" spans="2:61" x14ac:dyDescent="0.2">
      <c r="B35" s="49"/>
      <c r="D35" s="17">
        <f t="shared" ref="D35:D58" si="10">C35*100/D$33</f>
        <v>0</v>
      </c>
      <c r="G35" t="s">
        <v>22</v>
      </c>
      <c r="H35">
        <v>70000</v>
      </c>
      <c r="L35" s="49"/>
      <c r="N35" s="17">
        <f t="shared" ref="N35:N58" si="11">M35*100/N$33</f>
        <v>0</v>
      </c>
      <c r="Q35" t="s">
        <v>22</v>
      </c>
      <c r="R35">
        <v>130000</v>
      </c>
      <c r="V35" s="49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49"/>
      <c r="AI35" s="17">
        <f t="shared" ref="AI35:AI58" si="13">AH35*100/AI$33</f>
        <v>0</v>
      </c>
      <c r="AL35" t="s">
        <v>22</v>
      </c>
      <c r="AM35">
        <v>83000</v>
      </c>
      <c r="AQ35" s="49"/>
      <c r="AS35" s="17">
        <f t="shared" ref="AS35:AS58" si="14">AR35*100/AS$33</f>
        <v>0</v>
      </c>
      <c r="AV35" t="s">
        <v>22</v>
      </c>
      <c r="AW35">
        <v>83000</v>
      </c>
      <c r="BA35" s="49"/>
      <c r="BC35" s="17">
        <f t="shared" ref="BC35:BC58" si="15">BB35*100/BC$33</f>
        <v>0</v>
      </c>
      <c r="BF35" t="s">
        <v>22</v>
      </c>
      <c r="BG35">
        <v>83000</v>
      </c>
    </row>
    <row r="36" spans="2:61" x14ac:dyDescent="0.2">
      <c r="B36" s="49"/>
      <c r="D36" s="17">
        <f t="shared" si="10"/>
        <v>0</v>
      </c>
      <c r="G36" t="s">
        <v>26</v>
      </c>
      <c r="H36">
        <f>C61</f>
        <v>205902</v>
      </c>
      <c r="L36" s="49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49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49"/>
      <c r="AH36">
        <v>22000</v>
      </c>
      <c r="AI36" s="17">
        <f t="shared" si="13"/>
        <v>0.10476190476190476</v>
      </c>
      <c r="AL36" t="s">
        <v>26</v>
      </c>
      <c r="AM36">
        <f>AH61</f>
        <v>110459</v>
      </c>
      <c r="AQ36" s="49"/>
      <c r="AS36" s="17">
        <f t="shared" si="14"/>
        <v>0</v>
      </c>
      <c r="AV36" t="s">
        <v>26</v>
      </c>
      <c r="AW36">
        <f>AR61</f>
        <v>94097</v>
      </c>
      <c r="BA36" s="49"/>
      <c r="BC36" s="17">
        <f t="shared" si="15"/>
        <v>0</v>
      </c>
      <c r="BF36" t="s">
        <v>26</v>
      </c>
      <c r="BG36">
        <f>BB61</f>
        <v>0</v>
      </c>
    </row>
    <row r="37" spans="2:61" x14ac:dyDescent="0.2">
      <c r="B37" s="49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49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49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49"/>
      <c r="AH37">
        <v>13318</v>
      </c>
      <c r="AI37" s="17">
        <f t="shared" si="13"/>
        <v>6.3419047619047625E-2</v>
      </c>
      <c r="AL37" t="s">
        <v>178</v>
      </c>
      <c r="AM37">
        <v>1815</v>
      </c>
      <c r="AQ37" s="49"/>
      <c r="AR37">
        <v>17948</v>
      </c>
      <c r="AS37" s="17">
        <f t="shared" si="14"/>
        <v>8.5466666666666663E-2</v>
      </c>
      <c r="AV37" t="s">
        <v>178</v>
      </c>
      <c r="AW37">
        <v>0</v>
      </c>
      <c r="BA37" s="49"/>
      <c r="BC37" s="17">
        <f t="shared" si="15"/>
        <v>0</v>
      </c>
      <c r="BF37" t="s">
        <v>178</v>
      </c>
      <c r="BG37">
        <v>0</v>
      </c>
    </row>
    <row r="38" spans="2:61" x14ac:dyDescent="0.2">
      <c r="B38" s="49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49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49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49"/>
      <c r="AH38">
        <v>5476</v>
      </c>
      <c r="AI38" s="17">
        <f t="shared" si="13"/>
        <v>2.6076190476190475E-2</v>
      </c>
      <c r="AL38" t="s">
        <v>23</v>
      </c>
      <c r="AM38">
        <v>61000</v>
      </c>
      <c r="AN38" t="s">
        <v>128</v>
      </c>
      <c r="AO38">
        <f>AM36+AM37+AM38</f>
        <v>173274</v>
      </c>
      <c r="AQ38" s="49"/>
      <c r="AR38">
        <v>13754</v>
      </c>
      <c r="AS38" s="17">
        <f t="shared" si="14"/>
        <v>6.5495238095238092E-2</v>
      </c>
      <c r="AV38" t="s">
        <v>23</v>
      </c>
      <c r="AW38">
        <v>61000</v>
      </c>
      <c r="AX38" t="s">
        <v>128</v>
      </c>
      <c r="AY38">
        <f>AW36+AW37+AW38</f>
        <v>155097</v>
      </c>
      <c r="BA38" s="49"/>
      <c r="BC38" s="17">
        <f t="shared" si="15"/>
        <v>0</v>
      </c>
      <c r="BF38" t="s">
        <v>23</v>
      </c>
      <c r="BG38">
        <v>61000</v>
      </c>
      <c r="BH38" t="s">
        <v>128</v>
      </c>
      <c r="BI38">
        <f>BG36+BG37+BG38</f>
        <v>61000</v>
      </c>
    </row>
    <row r="39" spans="2:61" x14ac:dyDescent="0.2">
      <c r="B39" s="49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49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49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49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450274</v>
      </c>
      <c r="AQ39" s="49" t="s">
        <v>18</v>
      </c>
      <c r="AR39">
        <v>-36520</v>
      </c>
      <c r="AS39" s="17">
        <f t="shared" si="14"/>
        <v>-0.1739047619047619</v>
      </c>
      <c r="AT39">
        <f>SUM(AR39:AR43)</f>
        <v>-7233</v>
      </c>
      <c r="AU39" s="17">
        <f>AT39*100/AS33</f>
        <v>-3.4442857142857143E-2</v>
      </c>
      <c r="AV39" t="s">
        <v>24</v>
      </c>
      <c r="AW39">
        <f>SUM(AW34:AW38)</f>
        <v>432097</v>
      </c>
      <c r="BA39" s="49" t="s">
        <v>18</v>
      </c>
      <c r="BC39" s="17">
        <f t="shared" si="15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338000</v>
      </c>
    </row>
    <row r="40" spans="2:61" x14ac:dyDescent="0.2">
      <c r="B40" s="49"/>
      <c r="D40" s="17">
        <f t="shared" si="10"/>
        <v>0</v>
      </c>
      <c r="L40" s="49"/>
      <c r="N40" s="17">
        <f t="shared" si="11"/>
        <v>0</v>
      </c>
      <c r="V40" s="49"/>
      <c r="W40">
        <v>19421</v>
      </c>
      <c r="X40" s="17">
        <f t="shared" si="12"/>
        <v>8.7481981981981982E-2</v>
      </c>
      <c r="AG40" s="49"/>
      <c r="AI40" s="17">
        <f t="shared" si="13"/>
        <v>0</v>
      </c>
      <c r="AQ40" s="49"/>
      <c r="AR40">
        <v>15999</v>
      </c>
      <c r="AS40" s="17">
        <f t="shared" si="14"/>
        <v>7.6185714285714287E-2</v>
      </c>
      <c r="BA40" s="49"/>
      <c r="BC40" s="17">
        <f t="shared" si="15"/>
        <v>0</v>
      </c>
    </row>
    <row r="41" spans="2:61" x14ac:dyDescent="0.2">
      <c r="B41" s="49"/>
      <c r="C41">
        <v>92350</v>
      </c>
      <c r="D41" s="17">
        <f t="shared" si="10"/>
        <v>0.41599099099099102</v>
      </c>
      <c r="H41" s="10"/>
      <c r="L41" s="49"/>
      <c r="M41">
        <v>32031</v>
      </c>
      <c r="N41" s="17">
        <f t="shared" si="11"/>
        <v>0.14428378378378379</v>
      </c>
      <c r="R41" s="10"/>
      <c r="V41" s="49"/>
      <c r="W41">
        <v>1918</v>
      </c>
      <c r="X41" s="17">
        <f t="shared" si="12"/>
        <v>8.6396396396396392E-3</v>
      </c>
      <c r="AB41" s="10"/>
      <c r="AG41" s="49"/>
      <c r="AH41">
        <v>15745</v>
      </c>
      <c r="AI41" s="17">
        <f t="shared" si="13"/>
        <v>7.4976190476190474E-2</v>
      </c>
      <c r="AM41" s="10"/>
      <c r="AQ41" s="49"/>
      <c r="AS41" s="17">
        <f>AR41*100/AS$33</f>
        <v>0</v>
      </c>
      <c r="AW41" s="10"/>
      <c r="BA41" s="49"/>
      <c r="BC41" s="17">
        <f t="shared" si="15"/>
        <v>0</v>
      </c>
      <c r="BG41" s="10"/>
    </row>
    <row r="42" spans="2:61" x14ac:dyDescent="0.2">
      <c r="B42" s="49"/>
      <c r="C42">
        <v>4280</v>
      </c>
      <c r="D42" s="17">
        <f t="shared" si="10"/>
        <v>1.927927927927928E-2</v>
      </c>
      <c r="L42" s="49"/>
      <c r="N42" s="17">
        <f t="shared" si="11"/>
        <v>0</v>
      </c>
      <c r="V42" s="49"/>
      <c r="W42">
        <v>4777</v>
      </c>
      <c r="X42" s="17">
        <f t="shared" si="12"/>
        <v>2.1518018018018018E-2</v>
      </c>
      <c r="AG42" s="49"/>
      <c r="AH42">
        <v>12430</v>
      </c>
      <c r="AI42" s="17">
        <f t="shared" si="13"/>
        <v>5.9190476190476189E-2</v>
      </c>
      <c r="AQ42" s="49"/>
      <c r="AR42">
        <v>13288</v>
      </c>
      <c r="AS42" s="17">
        <f>AR42*100/AS$33</f>
        <v>6.3276190476190472E-2</v>
      </c>
      <c r="BA42" s="49"/>
      <c r="BC42" s="17">
        <f t="shared" si="15"/>
        <v>0</v>
      </c>
    </row>
    <row r="43" spans="2:61" x14ac:dyDescent="0.2">
      <c r="B43" s="49"/>
      <c r="D43" s="17">
        <f t="shared" si="10"/>
        <v>0</v>
      </c>
      <c r="L43" s="49"/>
      <c r="N43" s="17">
        <f t="shared" si="11"/>
        <v>0</v>
      </c>
      <c r="V43" s="49"/>
      <c r="W43">
        <f>14431+1090</f>
        <v>15521</v>
      </c>
      <c r="X43" s="17">
        <f t="shared" si="12"/>
        <v>6.9914414414414414E-2</v>
      </c>
      <c r="AG43" s="49"/>
      <c r="AI43" s="17">
        <f t="shared" si="13"/>
        <v>0</v>
      </c>
      <c r="AQ43" s="49"/>
      <c r="AS43" s="17">
        <f t="shared" si="14"/>
        <v>0</v>
      </c>
      <c r="BA43" s="49"/>
      <c r="BC43" s="17">
        <f t="shared" si="15"/>
        <v>0</v>
      </c>
    </row>
    <row r="44" spans="2:61" x14ac:dyDescent="0.2">
      <c r="B44" s="49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49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49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49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49" t="s">
        <v>19</v>
      </c>
      <c r="AS44" s="17">
        <f t="shared" si="14"/>
        <v>0</v>
      </c>
      <c r="AT44">
        <f>SUM(AR44:AR48)</f>
        <v>21864</v>
      </c>
      <c r="AU44" s="17">
        <f>AT44*100/AS33</f>
        <v>0.10411428571428571</v>
      </c>
      <c r="BA44" s="49" t="s">
        <v>19</v>
      </c>
      <c r="BC44" s="17">
        <f t="shared" si="15"/>
        <v>0</v>
      </c>
      <c r="BD44">
        <f>SUM(BB44:BB48)</f>
        <v>0</v>
      </c>
      <c r="BE44" s="17">
        <f>BD44*100/BC33</f>
        <v>0</v>
      </c>
    </row>
    <row r="45" spans="2:61" x14ac:dyDescent="0.2">
      <c r="B45" s="49"/>
      <c r="C45">
        <v>15387</v>
      </c>
      <c r="D45" s="17">
        <f t="shared" si="10"/>
        <v>6.9310810810810808E-2</v>
      </c>
      <c r="L45" s="49"/>
      <c r="M45">
        <v>28902</v>
      </c>
      <c r="N45" s="17">
        <f>M45*100/N$33</f>
        <v>0.1301891891891892</v>
      </c>
      <c r="V45" s="49"/>
      <c r="W45">
        <v>2194</v>
      </c>
      <c r="X45" s="17">
        <f t="shared" si="12"/>
        <v>9.8828828828828822E-3</v>
      </c>
      <c r="AG45" s="49"/>
      <c r="AH45">
        <v>1210</v>
      </c>
      <c r="AI45" s="17">
        <f t="shared" si="13"/>
        <v>5.7619047619047615E-3</v>
      </c>
      <c r="AQ45" s="49"/>
      <c r="AR45">
        <v>12747</v>
      </c>
      <c r="AS45" s="17">
        <f>AR45*100/AS$33</f>
        <v>6.0699999999999997E-2</v>
      </c>
      <c r="BA45" s="49"/>
      <c r="BC45" s="17">
        <f t="shared" si="15"/>
        <v>0</v>
      </c>
    </row>
    <row r="46" spans="2:61" x14ac:dyDescent="0.2">
      <c r="B46" s="49"/>
      <c r="C46">
        <v>6591</v>
      </c>
      <c r="D46" s="17">
        <f t="shared" si="10"/>
        <v>2.968918918918919E-2</v>
      </c>
      <c r="L46" s="49"/>
      <c r="N46" s="17">
        <f>M46*100/N$33</f>
        <v>0</v>
      </c>
      <c r="V46" s="49"/>
      <c r="W46">
        <v>21380</v>
      </c>
      <c r="X46" s="17">
        <f t="shared" si="12"/>
        <v>9.6306306306306308E-2</v>
      </c>
      <c r="AG46" s="49"/>
      <c r="AI46" s="17">
        <f t="shared" si="13"/>
        <v>0</v>
      </c>
      <c r="AQ46" s="49"/>
      <c r="AS46" s="17">
        <f>AR46*100/AS$33</f>
        <v>0</v>
      </c>
      <c r="BA46" s="49"/>
      <c r="BC46" s="17">
        <f t="shared" si="15"/>
        <v>0</v>
      </c>
    </row>
    <row r="47" spans="2:61" x14ac:dyDescent="0.2">
      <c r="B47" s="49"/>
      <c r="C47">
        <v>7649</v>
      </c>
      <c r="D47" s="17">
        <f t="shared" si="10"/>
        <v>3.4454954954954958E-2</v>
      </c>
      <c r="L47" s="49"/>
      <c r="M47">
        <v>7200</v>
      </c>
      <c r="N47" s="17">
        <f t="shared" si="11"/>
        <v>3.2432432432432434E-2</v>
      </c>
      <c r="V47" s="49"/>
      <c r="W47">
        <v>7152</v>
      </c>
      <c r="X47" s="17">
        <f t="shared" si="12"/>
        <v>3.2216216216216217E-2</v>
      </c>
      <c r="AG47" s="49"/>
      <c r="AH47">
        <v>20876</v>
      </c>
      <c r="AI47" s="17">
        <f t="shared" si="13"/>
        <v>9.9409523809523809E-2</v>
      </c>
      <c r="AQ47" s="49"/>
      <c r="AR47">
        <v>9117</v>
      </c>
      <c r="AS47" s="17">
        <f t="shared" si="14"/>
        <v>4.3414285714285718E-2</v>
      </c>
      <c r="BA47" s="49"/>
      <c r="BC47" s="17">
        <f t="shared" si="15"/>
        <v>0</v>
      </c>
    </row>
    <row r="48" spans="2:61" x14ac:dyDescent="0.2">
      <c r="B48" s="49"/>
      <c r="D48" s="17">
        <f t="shared" si="10"/>
        <v>0</v>
      </c>
      <c r="L48" s="49"/>
      <c r="M48">
        <v>5823</v>
      </c>
      <c r="N48" s="17">
        <f t="shared" si="11"/>
        <v>2.6229729729729728E-2</v>
      </c>
      <c r="V48" s="49"/>
      <c r="W48">
        <v>-24109</v>
      </c>
      <c r="X48" s="17">
        <f t="shared" si="12"/>
        <v>-0.10859909909909909</v>
      </c>
      <c r="AG48" s="49"/>
      <c r="AH48">
        <v>7775</v>
      </c>
      <c r="AI48" s="17">
        <f t="shared" si="13"/>
        <v>3.7023809523809521E-2</v>
      </c>
      <c r="AQ48" s="49"/>
      <c r="AS48" s="17">
        <f t="shared" si="14"/>
        <v>0</v>
      </c>
      <c r="BA48" s="49"/>
      <c r="BC48" s="17">
        <f t="shared" si="15"/>
        <v>0</v>
      </c>
    </row>
    <row r="49" spans="2:58" x14ac:dyDescent="0.2">
      <c r="B49" s="49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49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49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49" t="s">
        <v>20</v>
      </c>
      <c r="AI49" s="17">
        <f t="shared" si="13"/>
        <v>0</v>
      </c>
      <c r="AJ49">
        <f>SUM(AH49:AH53)</f>
        <v>10385</v>
      </c>
      <c r="AK49" s="17">
        <f>AJ49*100/AI33</f>
        <v>4.9452380952380949E-2</v>
      </c>
      <c r="AQ49" s="49" t="s">
        <v>20</v>
      </c>
      <c r="AS49" s="17">
        <f t="shared" si="14"/>
        <v>0</v>
      </c>
      <c r="AT49">
        <f>SUM(AR49:AR53)</f>
        <v>42823</v>
      </c>
      <c r="AU49" s="17">
        <f>AT49*100/AS33</f>
        <v>0.20391904761904761</v>
      </c>
      <c r="BA49" s="49" t="s">
        <v>20</v>
      </c>
      <c r="BC49" s="17">
        <f t="shared" si="15"/>
        <v>0</v>
      </c>
      <c r="BD49">
        <f>SUM(BB49:BB53)</f>
        <v>0</v>
      </c>
      <c r="BE49" s="17">
        <f>BD49*100/BC33</f>
        <v>0</v>
      </c>
    </row>
    <row r="50" spans="2:58" x14ac:dyDescent="0.2">
      <c r="B50" s="49"/>
      <c r="C50">
        <v>-9964</v>
      </c>
      <c r="D50" s="17">
        <f t="shared" si="10"/>
        <v>-4.4882882882882884E-2</v>
      </c>
      <c r="L50" s="49"/>
      <c r="M50">
        <v>11981</v>
      </c>
      <c r="N50" s="17">
        <f t="shared" si="11"/>
        <v>5.3968468468468471E-2</v>
      </c>
      <c r="V50" s="49"/>
      <c r="W50">
        <v>-2194</v>
      </c>
      <c r="X50" s="17">
        <f t="shared" si="12"/>
        <v>-9.8828828828828822E-3</v>
      </c>
      <c r="AG50" s="49"/>
      <c r="AI50" s="17">
        <f t="shared" si="13"/>
        <v>0</v>
      </c>
      <c r="AQ50" s="49"/>
      <c r="AR50">
        <v>-5844</v>
      </c>
      <c r="AS50" s="17">
        <f t="shared" si="14"/>
        <v>-2.7828571428571428E-2</v>
      </c>
      <c r="BA50" s="49"/>
      <c r="BC50" s="17">
        <f t="shared" si="15"/>
        <v>0</v>
      </c>
    </row>
    <row r="51" spans="2:58" x14ac:dyDescent="0.2">
      <c r="B51" s="49"/>
      <c r="C51">
        <v>17253</v>
      </c>
      <c r="D51" s="17">
        <f t="shared" si="10"/>
        <v>7.7716216216216216E-2</v>
      </c>
      <c r="L51" s="49"/>
      <c r="M51">
        <v>27753</v>
      </c>
      <c r="N51" s="17">
        <f t="shared" si="11"/>
        <v>0.1250135135135135</v>
      </c>
      <c r="V51" s="49"/>
      <c r="W51">
        <f>44528-1973</f>
        <v>42555</v>
      </c>
      <c r="X51" s="17">
        <f t="shared" si="12"/>
        <v>0.1916891891891892</v>
      </c>
      <c r="AG51" s="49"/>
      <c r="AH51">
        <f>7146+6075</f>
        <v>13221</v>
      </c>
      <c r="AI51" s="17">
        <f t="shared" si="13"/>
        <v>6.295714285714285E-2</v>
      </c>
      <c r="AQ51" s="49"/>
      <c r="AR51">
        <v>17290</v>
      </c>
      <c r="AS51" s="17">
        <f t="shared" si="14"/>
        <v>8.2333333333333328E-2</v>
      </c>
      <c r="BA51" s="49"/>
      <c r="BC51" s="17">
        <f t="shared" si="15"/>
        <v>0</v>
      </c>
    </row>
    <row r="52" spans="2:58" x14ac:dyDescent="0.2">
      <c r="B52" s="49"/>
      <c r="C52">
        <v>4187</v>
      </c>
      <c r="D52" s="17">
        <f t="shared" si="10"/>
        <v>1.8860360360360359E-2</v>
      </c>
      <c r="L52" s="49"/>
      <c r="M52">
        <v>15021</v>
      </c>
      <c r="N52" s="17">
        <f t="shared" si="11"/>
        <v>6.7662162162162157E-2</v>
      </c>
      <c r="V52" s="49"/>
      <c r="W52">
        <v>11270</v>
      </c>
      <c r="X52" s="17">
        <f t="shared" si="12"/>
        <v>5.0765765765765768E-2</v>
      </c>
      <c r="AG52" s="49"/>
      <c r="AH52">
        <f>5871-21771</f>
        <v>-15900</v>
      </c>
      <c r="AI52" s="17">
        <f t="shared" si="13"/>
        <v>-7.571428571428572E-2</v>
      </c>
      <c r="AQ52" s="49"/>
      <c r="AR52">
        <v>16351</v>
      </c>
      <c r="AS52" s="17">
        <f t="shared" si="14"/>
        <v>7.7861904761904757E-2</v>
      </c>
      <c r="BA52" s="49"/>
      <c r="BC52" s="17">
        <f t="shared" si="15"/>
        <v>0</v>
      </c>
    </row>
    <row r="53" spans="2:58" x14ac:dyDescent="0.2">
      <c r="B53" s="49"/>
      <c r="D53" s="17">
        <f t="shared" si="10"/>
        <v>0</v>
      </c>
      <c r="L53" s="49"/>
      <c r="N53" s="17">
        <f t="shared" si="11"/>
        <v>0</v>
      </c>
      <c r="V53" s="49"/>
      <c r="W53">
        <v>13782</v>
      </c>
      <c r="X53" s="17">
        <f t="shared" si="12"/>
        <v>6.2081081081081083E-2</v>
      </c>
      <c r="AG53" s="49"/>
      <c r="AH53">
        <v>13064</v>
      </c>
      <c r="AI53" s="17">
        <f t="shared" si="13"/>
        <v>6.2209523809523812E-2</v>
      </c>
      <c r="AQ53" s="49"/>
      <c r="AR53">
        <v>15026</v>
      </c>
      <c r="AS53" s="17">
        <f t="shared" si="14"/>
        <v>7.1552380952380951E-2</v>
      </c>
      <c r="BA53" s="49"/>
      <c r="BC53" s="17">
        <f t="shared" si="15"/>
        <v>0</v>
      </c>
    </row>
    <row r="54" spans="2:58" x14ac:dyDescent="0.2">
      <c r="B54" s="49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49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49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49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49" t="s">
        <v>21</v>
      </c>
      <c r="AR54">
        <v>4941</v>
      </c>
      <c r="AS54" s="17">
        <f t="shared" si="14"/>
        <v>2.352857142857143E-2</v>
      </c>
      <c r="AT54">
        <f>SUM(AR54:AR58)</f>
        <v>4941</v>
      </c>
      <c r="AU54" s="17">
        <f>AT54*100/AS33</f>
        <v>2.352857142857143E-2</v>
      </c>
      <c r="BA54" s="49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 x14ac:dyDescent="0.2">
      <c r="B55" s="49"/>
      <c r="D55" s="17">
        <f t="shared" si="10"/>
        <v>0</v>
      </c>
      <c r="L55" s="49"/>
      <c r="N55" s="17">
        <f t="shared" si="11"/>
        <v>0</v>
      </c>
      <c r="V55" s="49"/>
      <c r="X55" s="17">
        <f t="shared" si="12"/>
        <v>0</v>
      </c>
      <c r="AG55" s="49"/>
      <c r="AI55" s="17">
        <f t="shared" si="13"/>
        <v>0</v>
      </c>
      <c r="AQ55" s="49"/>
      <c r="AS55" s="17">
        <f t="shared" si="14"/>
        <v>0</v>
      </c>
      <c r="BA55" s="49"/>
      <c r="BC55" s="17">
        <f t="shared" si="15"/>
        <v>0</v>
      </c>
    </row>
    <row r="56" spans="2:58" x14ac:dyDescent="0.2">
      <c r="B56" s="49"/>
      <c r="C56">
        <v>21350</v>
      </c>
      <c r="D56" s="17">
        <f t="shared" si="10"/>
        <v>9.6171171171171174E-2</v>
      </c>
      <c r="L56" s="49"/>
      <c r="M56">
        <v>20162</v>
      </c>
      <c r="N56" s="17">
        <f t="shared" si="11"/>
        <v>9.0819819819819819E-2</v>
      </c>
      <c r="V56" s="49"/>
      <c r="X56" s="17">
        <f t="shared" si="12"/>
        <v>0</v>
      </c>
      <c r="AG56" s="49"/>
      <c r="AI56" s="17">
        <f t="shared" si="13"/>
        <v>0</v>
      </c>
      <c r="AQ56" s="49"/>
      <c r="AS56" s="17">
        <f t="shared" si="14"/>
        <v>0</v>
      </c>
      <c r="BA56" s="49"/>
      <c r="BC56" s="17">
        <f t="shared" si="15"/>
        <v>0</v>
      </c>
    </row>
    <row r="57" spans="2:58" x14ac:dyDescent="0.2">
      <c r="B57" s="49"/>
      <c r="C57">
        <v>41626</v>
      </c>
      <c r="D57" s="17">
        <f t="shared" si="10"/>
        <v>0.18750450450450451</v>
      </c>
      <c r="H57" s="5"/>
      <c r="L57" s="49"/>
      <c r="N57" s="17">
        <f t="shared" si="11"/>
        <v>0</v>
      </c>
      <c r="V57" s="49"/>
      <c r="X57" s="17">
        <f t="shared" si="12"/>
        <v>0</v>
      </c>
      <c r="AG57" s="49"/>
      <c r="AI57" s="17">
        <f t="shared" si="13"/>
        <v>0</v>
      </c>
      <c r="AQ57" s="49"/>
      <c r="AS57" s="17">
        <f t="shared" si="14"/>
        <v>0</v>
      </c>
      <c r="BA57" s="49"/>
      <c r="BC57" s="17">
        <f t="shared" si="15"/>
        <v>0</v>
      </c>
    </row>
    <row r="58" spans="2:58" x14ac:dyDescent="0.2">
      <c r="B58" s="49"/>
      <c r="D58" s="17">
        <f t="shared" si="10"/>
        <v>0</v>
      </c>
      <c r="H58" s="11"/>
      <c r="L58" s="49"/>
      <c r="N58" s="17">
        <f t="shared" si="11"/>
        <v>0</v>
      </c>
      <c r="V58" s="49"/>
      <c r="X58" s="17">
        <f t="shared" si="12"/>
        <v>0</v>
      </c>
      <c r="AG58" s="49"/>
      <c r="AI58" s="17">
        <f t="shared" si="13"/>
        <v>0</v>
      </c>
      <c r="AQ58" s="49"/>
      <c r="AS58" s="17">
        <f t="shared" si="14"/>
        <v>0</v>
      </c>
      <c r="BA58" s="49"/>
      <c r="BC58" s="17">
        <f t="shared" si="15"/>
        <v>0</v>
      </c>
    </row>
    <row r="59" spans="2:58" x14ac:dyDescent="0.2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 x14ac:dyDescent="0.2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110459</v>
      </c>
      <c r="AR61">
        <f>SUM(AR34:AR59)</f>
        <v>94097</v>
      </c>
      <c r="BB61">
        <f>SUM(BB34:BB59)</f>
        <v>0</v>
      </c>
    </row>
    <row r="62" spans="2:58" x14ac:dyDescent="0.2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0.52599523809523807</v>
      </c>
      <c r="AI62" s="17"/>
      <c r="AQ62" t="s">
        <v>113</v>
      </c>
      <c r="AR62" s="17">
        <f>AR61*100/AS$33</f>
        <v>0.44808095238095236</v>
      </c>
      <c r="AS62" s="17"/>
      <c r="BA62" t="s">
        <v>113</v>
      </c>
      <c r="BB62" s="17">
        <f>BB61*100/BC$33</f>
        <v>0</v>
      </c>
      <c r="BC62" s="17"/>
    </row>
    <row r="63" spans="2:58" x14ac:dyDescent="0.2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0.82511428571428569</v>
      </c>
      <c r="AI63" s="17"/>
      <c r="AQ63" t="s">
        <v>179</v>
      </c>
      <c r="AR63" s="17">
        <f>((AR61*100)+(AW37*100)+(AW38*100))/AS$33</f>
        <v>0.73855714285714291</v>
      </c>
      <c r="AS63" s="17"/>
      <c r="BA63" t="s">
        <v>179</v>
      </c>
      <c r="BB63" s="17">
        <f>((BB61*100)+(BG37*100)+(BG38*100))/BC$33</f>
        <v>0.2904761904761905</v>
      </c>
      <c r="BC63" s="17"/>
    </row>
    <row r="64" spans="2:58" x14ac:dyDescent="0.2">
      <c r="R64" s="6"/>
      <c r="S64" s="5"/>
    </row>
    <row r="65" spans="5:39" x14ac:dyDescent="0.2">
      <c r="R65" s="6"/>
    </row>
    <row r="66" spans="5:39" x14ac:dyDescent="0.2">
      <c r="W66" t="s">
        <v>149</v>
      </c>
      <c r="X66">
        <v>22000000</v>
      </c>
    </row>
    <row r="67" spans="5:39" x14ac:dyDescent="0.2">
      <c r="W67" t="s">
        <v>37</v>
      </c>
      <c r="AA67" t="s">
        <v>115</v>
      </c>
      <c r="AB67">
        <v>24400</v>
      </c>
    </row>
    <row r="68" spans="5:39" x14ac:dyDescent="0.2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 x14ac:dyDescent="0.2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 x14ac:dyDescent="0.2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 x14ac:dyDescent="0.2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 x14ac:dyDescent="0.2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 x14ac:dyDescent="0.2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 x14ac:dyDescent="0.2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 x14ac:dyDescent="0.2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 x14ac:dyDescent="0.2">
      <c r="AA76" t="s">
        <v>122</v>
      </c>
      <c r="AB76">
        <f>AB72-AC75</f>
        <v>561200</v>
      </c>
    </row>
    <row r="77" spans="5:39" x14ac:dyDescent="0.2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 x14ac:dyDescent="0.2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 x14ac:dyDescent="0.2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 x14ac:dyDescent="0.2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 x14ac:dyDescent="0.2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 x14ac:dyDescent="0.2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 x14ac:dyDescent="0.2">
      <c r="F83" s="16">
        <f>F82/F81</f>
        <v>0.13137809836739683</v>
      </c>
    </row>
    <row r="85" spans="5:50" x14ac:dyDescent="0.2">
      <c r="AH85" s="24"/>
    </row>
    <row r="89" spans="5:50" x14ac:dyDescent="0.2">
      <c r="AR89" s="11"/>
      <c r="AS89" s="11"/>
      <c r="AT89" s="11"/>
      <c r="AV89" s="11"/>
      <c r="AW89" s="11"/>
      <c r="AX89" s="11"/>
    </row>
  </sheetData>
  <mergeCells count="60">
    <mergeCell ref="BA34:BA38"/>
    <mergeCell ref="BA39:BA43"/>
    <mergeCell ref="BA44:BA48"/>
    <mergeCell ref="BA49:BA53"/>
    <mergeCell ref="BA54:BA58"/>
    <mergeCell ref="BA2:BA6"/>
    <mergeCell ref="BA7:BA11"/>
    <mergeCell ref="BA12:BA16"/>
    <mergeCell ref="BA17:BA21"/>
    <mergeCell ref="BA22:BA26"/>
    <mergeCell ref="AQ34:AQ38"/>
    <mergeCell ref="AQ39:AQ43"/>
    <mergeCell ref="AQ44:AQ48"/>
    <mergeCell ref="AQ49:AQ53"/>
    <mergeCell ref="AQ54:AQ58"/>
    <mergeCell ref="AQ2:AQ6"/>
    <mergeCell ref="AQ7:AQ11"/>
    <mergeCell ref="AQ12:AQ16"/>
    <mergeCell ref="AQ17:AQ21"/>
    <mergeCell ref="AQ22:AQ26"/>
    <mergeCell ref="V2:V6"/>
    <mergeCell ref="V7:V11"/>
    <mergeCell ref="V12:V16"/>
    <mergeCell ref="V17:V21"/>
    <mergeCell ref="V22:V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L2:L6"/>
    <mergeCell ref="L7:L11"/>
    <mergeCell ref="L12:L16"/>
    <mergeCell ref="L17:L21"/>
    <mergeCell ref="L22:L26"/>
    <mergeCell ref="B2:B6"/>
    <mergeCell ref="B7:B11"/>
    <mergeCell ref="B12:B16"/>
    <mergeCell ref="B17:B21"/>
    <mergeCell ref="B22:B26"/>
    <mergeCell ref="AG44:AG48"/>
    <mergeCell ref="AG49:AG53"/>
    <mergeCell ref="AG54:AG58"/>
    <mergeCell ref="AG34:AG38"/>
    <mergeCell ref="AG39:AG43"/>
    <mergeCell ref="AG12:AG16"/>
    <mergeCell ref="AG17:AG21"/>
    <mergeCell ref="AG22:AG26"/>
    <mergeCell ref="AG2:AG6"/>
    <mergeCell ref="AG7:AG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72420-BC7E-8345-9F4E-B97C9528047A}">
  <dimension ref="B1:Y157"/>
  <sheetViews>
    <sheetView topLeftCell="G1" workbookViewId="0">
      <selection activeCell="W2" sqref="W2"/>
    </sheetView>
  </sheetViews>
  <sheetFormatPr baseColWidth="10" defaultRowHeight="16" x14ac:dyDescent="0.2"/>
  <sheetData>
    <row r="1" spans="2:25" x14ac:dyDescent="0.2">
      <c r="C1" t="s">
        <v>1140</v>
      </c>
      <c r="D1" t="s">
        <v>1140</v>
      </c>
      <c r="H1" t="s">
        <v>1144</v>
      </c>
      <c r="I1" t="s">
        <v>1144</v>
      </c>
      <c r="N1" t="s">
        <v>1148</v>
      </c>
      <c r="R1" t="s">
        <v>1172</v>
      </c>
      <c r="S1" t="s">
        <v>1172</v>
      </c>
      <c r="W1" t="s">
        <v>1173</v>
      </c>
      <c r="X1" t="s">
        <v>1173</v>
      </c>
    </row>
    <row r="2" spans="2:25" x14ac:dyDescent="0.2">
      <c r="B2">
        <v>-0.77</v>
      </c>
      <c r="C2" s="6">
        <f>B2*E$3</f>
        <v>-0.15400000000000003</v>
      </c>
      <c r="D2" s="6">
        <f>C2</f>
        <v>-0.15400000000000003</v>
      </c>
      <c r="E2">
        <v>5</v>
      </c>
      <c r="G2">
        <v>-5.81</v>
      </c>
      <c r="H2" s="6">
        <f t="shared" ref="H2:H33" si="0">G2*J$3</f>
        <v>-1.1619999999999999</v>
      </c>
      <c r="I2" s="6">
        <f>H2</f>
        <v>-1.1619999999999999</v>
      </c>
      <c r="J2">
        <v>5</v>
      </c>
      <c r="L2">
        <v>54.969999999999899</v>
      </c>
      <c r="M2" s="6">
        <f t="shared" ref="M2:M33" si="1">L2*O$3</f>
        <v>1.0993999999999979</v>
      </c>
      <c r="N2" s="6">
        <f>M2</f>
        <v>1.0993999999999979</v>
      </c>
      <c r="O2">
        <v>50</v>
      </c>
      <c r="Q2">
        <v>20.95</v>
      </c>
      <c r="R2" s="6">
        <f t="shared" ref="R2:R33" si="2">Q2*T$3</f>
        <v>4.1900000000000004</v>
      </c>
      <c r="S2" s="6">
        <f>R2</f>
        <v>4.1900000000000004</v>
      </c>
      <c r="T2">
        <v>5</v>
      </c>
      <c r="V2">
        <v>49.189999999999898</v>
      </c>
      <c r="W2" s="6">
        <f t="shared" ref="W2:W33" si="3">V2*Y$3</f>
        <v>3.2793333333333266</v>
      </c>
      <c r="X2" s="6">
        <f>W2</f>
        <v>3.2793333333333266</v>
      </c>
      <c r="Y2">
        <v>15</v>
      </c>
    </row>
    <row r="3" spans="2:25" x14ac:dyDescent="0.2">
      <c r="B3">
        <v>-8.91</v>
      </c>
      <c r="C3" s="6">
        <f t="shared" ref="C3:C33" si="4">B3*E$3</f>
        <v>-1.782</v>
      </c>
      <c r="D3" s="6">
        <f>C3+D2</f>
        <v>-1.9359999999999999</v>
      </c>
      <c r="E3">
        <f>1/E2</f>
        <v>0.2</v>
      </c>
      <c r="G3">
        <v>-22.04</v>
      </c>
      <c r="H3" s="6">
        <f t="shared" si="0"/>
        <v>-4.4080000000000004</v>
      </c>
      <c r="I3" s="6">
        <f>H3+I2</f>
        <v>-5.57</v>
      </c>
      <c r="J3">
        <f>1/J2</f>
        <v>0.2</v>
      </c>
      <c r="L3">
        <v>-222.98999999999899</v>
      </c>
      <c r="M3" s="6">
        <f t="shared" si="1"/>
        <v>-4.45979999999998</v>
      </c>
      <c r="N3" s="6">
        <f>M3+N2</f>
        <v>-3.3603999999999821</v>
      </c>
      <c r="O3">
        <f>1/O2</f>
        <v>0.02</v>
      </c>
      <c r="Q3">
        <v>-20.67</v>
      </c>
      <c r="R3" s="6">
        <f t="shared" si="2"/>
        <v>-4.1340000000000003</v>
      </c>
      <c r="S3" s="6">
        <f>R3+S2</f>
        <v>5.600000000000005E-2</v>
      </c>
      <c r="T3">
        <f>1/T2</f>
        <v>0.2</v>
      </c>
      <c r="V3">
        <v>-63.76</v>
      </c>
      <c r="W3" s="6">
        <f t="shared" si="3"/>
        <v>-4.2506666666666666</v>
      </c>
      <c r="X3" s="6">
        <f>W3+X2</f>
        <v>-0.97133333333334004</v>
      </c>
      <c r="Y3">
        <f>1/Y2</f>
        <v>6.6666666666666666E-2</v>
      </c>
    </row>
    <row r="4" spans="2:25" x14ac:dyDescent="0.2">
      <c r="B4">
        <v>-10.28</v>
      </c>
      <c r="C4" s="6">
        <f t="shared" si="4"/>
        <v>-2.056</v>
      </c>
      <c r="D4" s="6">
        <f t="shared" ref="D4:D53" si="5">C4+D3</f>
        <v>-3.992</v>
      </c>
      <c r="G4">
        <v>-18.64</v>
      </c>
      <c r="H4" s="6">
        <f t="shared" si="0"/>
        <v>-3.7280000000000002</v>
      </c>
      <c r="I4" s="6">
        <f t="shared" ref="I4:I53" si="6">H4+I3</f>
        <v>-9.298</v>
      </c>
      <c r="L4">
        <v>-56.85</v>
      </c>
      <c r="M4" s="6">
        <f t="shared" si="1"/>
        <v>-1.137</v>
      </c>
      <c r="N4" s="6">
        <f t="shared" ref="N4:N67" si="7">M4+N3</f>
        <v>-4.4973999999999821</v>
      </c>
      <c r="Q4">
        <v>-15.899999999999901</v>
      </c>
      <c r="R4" s="6">
        <f t="shared" si="2"/>
        <v>-3.1799999999999802</v>
      </c>
      <c r="S4" s="6">
        <f t="shared" ref="S4:S67" si="8">R4+S3</f>
        <v>-3.1239999999999801</v>
      </c>
      <c r="V4">
        <v>-23.32</v>
      </c>
      <c r="W4" s="6">
        <f t="shared" si="3"/>
        <v>-1.5546666666666666</v>
      </c>
      <c r="X4" s="6">
        <f t="shared" ref="X4:X67" si="9">W4+X3</f>
        <v>-2.5260000000000069</v>
      </c>
    </row>
    <row r="5" spans="2:25" x14ac:dyDescent="0.2">
      <c r="B5">
        <v>-3.05</v>
      </c>
      <c r="C5" s="6">
        <f t="shared" si="4"/>
        <v>-0.61</v>
      </c>
      <c r="D5" s="6">
        <f t="shared" si="5"/>
        <v>-4.6020000000000003</v>
      </c>
      <c r="G5">
        <v>6.4599999999999902</v>
      </c>
      <c r="H5" s="6">
        <f t="shared" si="0"/>
        <v>1.291999999999998</v>
      </c>
      <c r="I5" s="6">
        <f t="shared" si="6"/>
        <v>-8.006000000000002</v>
      </c>
      <c r="L5">
        <v>-8.71999999999999</v>
      </c>
      <c r="M5" s="6">
        <f t="shared" si="1"/>
        <v>-0.17439999999999981</v>
      </c>
      <c r="N5" s="6">
        <f t="shared" si="7"/>
        <v>-4.6717999999999815</v>
      </c>
      <c r="Q5">
        <v>-1.0900000000000001</v>
      </c>
      <c r="R5" s="6">
        <f t="shared" si="2"/>
        <v>-0.21800000000000003</v>
      </c>
      <c r="S5" s="6">
        <f t="shared" si="8"/>
        <v>-3.3419999999999801</v>
      </c>
      <c r="V5">
        <v>10.2799999999999</v>
      </c>
      <c r="W5" s="6">
        <f t="shared" si="3"/>
        <v>0.68533333333332669</v>
      </c>
      <c r="X5" s="6">
        <f t="shared" si="9"/>
        <v>-1.8406666666666802</v>
      </c>
    </row>
    <row r="6" spans="2:25" x14ac:dyDescent="0.2">
      <c r="B6">
        <v>-18.95</v>
      </c>
      <c r="C6" s="6">
        <f t="shared" si="4"/>
        <v>-3.79</v>
      </c>
      <c r="D6" s="6">
        <f t="shared" si="5"/>
        <v>-8.3919999999999995</v>
      </c>
      <c r="G6">
        <v>-2.2200000000000002</v>
      </c>
      <c r="H6" s="6">
        <f t="shared" si="0"/>
        <v>-0.44400000000000006</v>
      </c>
      <c r="I6" s="6">
        <f t="shared" si="6"/>
        <v>-8.4500000000000028</v>
      </c>
      <c r="L6">
        <v>-198.4</v>
      </c>
      <c r="M6" s="6">
        <f t="shared" si="1"/>
        <v>-3.9680000000000004</v>
      </c>
      <c r="N6" s="6">
        <f t="shared" si="7"/>
        <v>-8.6397999999999815</v>
      </c>
      <c r="Q6">
        <v>-32.93</v>
      </c>
      <c r="R6" s="6">
        <f t="shared" si="2"/>
        <v>-6.5860000000000003</v>
      </c>
      <c r="S6" s="6">
        <f t="shared" si="8"/>
        <v>-9.9279999999999795</v>
      </c>
      <c r="V6">
        <v>-59.62</v>
      </c>
      <c r="W6" s="6">
        <f t="shared" si="3"/>
        <v>-3.9746666666666663</v>
      </c>
      <c r="X6" s="6">
        <f t="shared" si="9"/>
        <v>-5.8153333333333466</v>
      </c>
    </row>
    <row r="7" spans="2:25" x14ac:dyDescent="0.2">
      <c r="B7">
        <v>7.9399999999999897</v>
      </c>
      <c r="C7" s="6">
        <f t="shared" si="4"/>
        <v>1.5879999999999981</v>
      </c>
      <c r="D7" s="6">
        <f t="shared" si="5"/>
        <v>-6.8040000000000012</v>
      </c>
      <c r="G7">
        <v>-25.24</v>
      </c>
      <c r="H7" s="6">
        <f t="shared" si="0"/>
        <v>-5.048</v>
      </c>
      <c r="I7" s="6">
        <f t="shared" si="6"/>
        <v>-13.498000000000003</v>
      </c>
      <c r="L7">
        <v>124.89</v>
      </c>
      <c r="M7" s="6">
        <f t="shared" si="1"/>
        <v>2.4978000000000002</v>
      </c>
      <c r="N7" s="6">
        <f t="shared" si="7"/>
        <v>-6.1419999999999817</v>
      </c>
      <c r="Q7">
        <v>27.759999999999899</v>
      </c>
      <c r="R7" s="6">
        <f t="shared" si="2"/>
        <v>5.5519999999999801</v>
      </c>
      <c r="S7" s="6">
        <f t="shared" si="8"/>
        <v>-4.3759999999999994</v>
      </c>
      <c r="V7">
        <v>46.86</v>
      </c>
      <c r="W7" s="6">
        <f t="shared" si="3"/>
        <v>3.1240000000000001</v>
      </c>
      <c r="X7" s="6">
        <f t="shared" si="9"/>
        <v>-2.6913333333333465</v>
      </c>
    </row>
    <row r="8" spans="2:25" x14ac:dyDescent="0.2">
      <c r="B8">
        <v>7.9</v>
      </c>
      <c r="C8" s="6">
        <f t="shared" si="4"/>
        <v>1.58</v>
      </c>
      <c r="D8" s="6">
        <f t="shared" si="5"/>
        <v>-5.2240000000000011</v>
      </c>
      <c r="G8">
        <v>-11.75</v>
      </c>
      <c r="H8" s="6">
        <f t="shared" si="0"/>
        <v>-2.35</v>
      </c>
      <c r="I8" s="6">
        <f t="shared" si="6"/>
        <v>-15.848000000000003</v>
      </c>
      <c r="L8">
        <v>49.329999999999899</v>
      </c>
      <c r="M8" s="6">
        <f t="shared" si="1"/>
        <v>0.98659999999999803</v>
      </c>
      <c r="N8" s="6">
        <f t="shared" si="7"/>
        <v>-5.1553999999999833</v>
      </c>
      <c r="Q8">
        <v>-6.7</v>
      </c>
      <c r="R8" s="6">
        <f t="shared" si="2"/>
        <v>-1.34</v>
      </c>
      <c r="S8" s="6">
        <f t="shared" si="8"/>
        <v>-5.7159999999999993</v>
      </c>
      <c r="V8">
        <v>15.499999999999901</v>
      </c>
      <c r="W8" s="6">
        <f t="shared" si="3"/>
        <v>1.0333333333333268</v>
      </c>
      <c r="X8" s="6">
        <f t="shared" si="9"/>
        <v>-1.6580000000000197</v>
      </c>
    </row>
    <row r="9" spans="2:25" x14ac:dyDescent="0.2">
      <c r="B9">
        <v>4.8</v>
      </c>
      <c r="C9" s="6">
        <f t="shared" si="4"/>
        <v>0.96</v>
      </c>
      <c r="D9" s="6">
        <f t="shared" si="5"/>
        <v>-4.2640000000000011</v>
      </c>
      <c r="G9">
        <v>-21.25</v>
      </c>
      <c r="H9" s="6">
        <f t="shared" si="0"/>
        <v>-4.25</v>
      </c>
      <c r="I9" s="6">
        <f t="shared" si="6"/>
        <v>-20.098000000000003</v>
      </c>
      <c r="L9">
        <v>89.06</v>
      </c>
      <c r="M9" s="6">
        <f t="shared" si="1"/>
        <v>1.7812000000000001</v>
      </c>
      <c r="N9" s="6">
        <f t="shared" si="7"/>
        <v>-3.3741999999999832</v>
      </c>
      <c r="Q9">
        <v>-0.52999999999999903</v>
      </c>
      <c r="R9" s="6">
        <f t="shared" si="2"/>
        <v>-0.10599999999999982</v>
      </c>
      <c r="S9" s="6">
        <f t="shared" si="8"/>
        <v>-5.8219999999999992</v>
      </c>
      <c r="V9">
        <v>15.5299999999999</v>
      </c>
      <c r="W9" s="6">
        <f t="shared" si="3"/>
        <v>1.0353333333333266</v>
      </c>
      <c r="X9" s="6">
        <f t="shared" si="9"/>
        <v>-0.62266666666669312</v>
      </c>
    </row>
    <row r="10" spans="2:25" x14ac:dyDescent="0.2">
      <c r="B10">
        <v>-0.55999999999999905</v>
      </c>
      <c r="C10" s="6">
        <f t="shared" si="4"/>
        <v>-0.11199999999999982</v>
      </c>
      <c r="D10" s="6">
        <f t="shared" si="5"/>
        <v>-4.3760000000000012</v>
      </c>
      <c r="G10">
        <v>20.3</v>
      </c>
      <c r="H10" s="6">
        <f t="shared" si="0"/>
        <v>4.0600000000000005</v>
      </c>
      <c r="I10" s="6">
        <f t="shared" si="6"/>
        <v>-16.038000000000004</v>
      </c>
      <c r="L10">
        <v>-66.92</v>
      </c>
      <c r="M10" s="6">
        <f t="shared" si="1"/>
        <v>-1.3384</v>
      </c>
      <c r="N10" s="6">
        <f t="shared" si="7"/>
        <v>-4.7125999999999832</v>
      </c>
      <c r="Q10">
        <v>-12.81</v>
      </c>
      <c r="R10" s="6">
        <f t="shared" si="2"/>
        <v>-2.5620000000000003</v>
      </c>
      <c r="S10" s="6">
        <f t="shared" si="8"/>
        <v>-8.3840000000000003</v>
      </c>
      <c r="V10">
        <v>-9.98</v>
      </c>
      <c r="W10" s="6">
        <f t="shared" si="3"/>
        <v>-0.66533333333333333</v>
      </c>
      <c r="X10" s="6">
        <f t="shared" si="9"/>
        <v>-1.2880000000000265</v>
      </c>
    </row>
    <row r="11" spans="2:25" x14ac:dyDescent="0.2">
      <c r="B11">
        <v>7.47</v>
      </c>
      <c r="C11" s="6">
        <f t="shared" si="4"/>
        <v>1.494</v>
      </c>
      <c r="D11" s="6">
        <f t="shared" si="5"/>
        <v>-2.8820000000000014</v>
      </c>
      <c r="G11">
        <v>-43.85</v>
      </c>
      <c r="H11" s="6">
        <f t="shared" si="0"/>
        <v>-8.7700000000000014</v>
      </c>
      <c r="I11" s="6">
        <f t="shared" si="6"/>
        <v>-24.808000000000007</v>
      </c>
      <c r="L11">
        <v>78.709999999999994</v>
      </c>
      <c r="M11" s="6">
        <f t="shared" si="1"/>
        <v>1.5741999999999998</v>
      </c>
      <c r="N11" s="6">
        <f t="shared" si="7"/>
        <v>-3.1383999999999834</v>
      </c>
      <c r="Q11">
        <v>7.03</v>
      </c>
      <c r="R11" s="6">
        <f t="shared" si="2"/>
        <v>1.4060000000000001</v>
      </c>
      <c r="S11" s="6">
        <f t="shared" si="8"/>
        <v>-6.9779999999999998</v>
      </c>
      <c r="V11">
        <v>28.56</v>
      </c>
      <c r="W11" s="6">
        <f t="shared" si="3"/>
        <v>1.9039999999999999</v>
      </c>
      <c r="X11" s="6">
        <f t="shared" si="9"/>
        <v>0.61599999999997346</v>
      </c>
    </row>
    <row r="12" spans="2:25" x14ac:dyDescent="0.2">
      <c r="B12">
        <v>0.92</v>
      </c>
      <c r="C12" s="6">
        <f t="shared" si="4"/>
        <v>0.18400000000000002</v>
      </c>
      <c r="D12" s="6">
        <f t="shared" si="5"/>
        <v>-2.6980000000000013</v>
      </c>
      <c r="G12">
        <v>11.5</v>
      </c>
      <c r="H12" s="6">
        <f t="shared" si="0"/>
        <v>2.3000000000000003</v>
      </c>
      <c r="I12" s="6">
        <f t="shared" si="6"/>
        <v>-22.508000000000006</v>
      </c>
      <c r="L12">
        <v>97.99</v>
      </c>
      <c r="M12" s="6">
        <f t="shared" si="1"/>
        <v>1.9598</v>
      </c>
      <c r="N12" s="6">
        <f t="shared" si="7"/>
        <v>-1.1785999999999834</v>
      </c>
      <c r="Q12">
        <v>25.39</v>
      </c>
      <c r="R12" s="6">
        <f t="shared" si="2"/>
        <v>5.0780000000000003</v>
      </c>
      <c r="S12" s="6">
        <f t="shared" si="8"/>
        <v>-1.8999999999999995</v>
      </c>
      <c r="V12">
        <v>33.270000000000003</v>
      </c>
      <c r="W12" s="6">
        <f t="shared" si="3"/>
        <v>2.218</v>
      </c>
      <c r="X12" s="6">
        <f t="shared" si="9"/>
        <v>2.8339999999999734</v>
      </c>
    </row>
    <row r="13" spans="2:25" x14ac:dyDescent="0.2">
      <c r="B13">
        <v>5.0599999999999996</v>
      </c>
      <c r="C13" s="6">
        <f t="shared" si="4"/>
        <v>1.012</v>
      </c>
      <c r="D13" s="6">
        <f t="shared" si="5"/>
        <v>-1.6860000000000013</v>
      </c>
      <c r="G13">
        <v>10.14</v>
      </c>
      <c r="H13" s="6">
        <f t="shared" si="0"/>
        <v>2.028</v>
      </c>
      <c r="I13" s="6">
        <f t="shared" si="6"/>
        <v>-20.480000000000008</v>
      </c>
      <c r="L13">
        <v>24.719999999999899</v>
      </c>
      <c r="M13" s="6">
        <f t="shared" si="1"/>
        <v>0.49439999999999801</v>
      </c>
      <c r="N13" s="6">
        <f t="shared" si="7"/>
        <v>-0.68419999999998549</v>
      </c>
      <c r="Q13">
        <v>-0.8</v>
      </c>
      <c r="R13" s="6">
        <f t="shared" si="2"/>
        <v>-0.16000000000000003</v>
      </c>
      <c r="S13" s="6">
        <f t="shared" si="8"/>
        <v>-2.0599999999999996</v>
      </c>
      <c r="V13">
        <v>7.01</v>
      </c>
      <c r="W13" s="6">
        <f t="shared" si="3"/>
        <v>0.46733333333333332</v>
      </c>
      <c r="X13" s="6">
        <f t="shared" si="9"/>
        <v>3.3013333333333068</v>
      </c>
    </row>
    <row r="14" spans="2:25" x14ac:dyDescent="0.2">
      <c r="B14">
        <v>-9.1999999999999993</v>
      </c>
      <c r="C14" s="6">
        <f t="shared" si="4"/>
        <v>-1.8399999999999999</v>
      </c>
      <c r="D14" s="6">
        <f t="shared" si="5"/>
        <v>-3.5260000000000011</v>
      </c>
      <c r="G14">
        <v>12.7</v>
      </c>
      <c r="H14" s="6">
        <f t="shared" si="0"/>
        <v>2.54</v>
      </c>
      <c r="I14" s="6">
        <f t="shared" si="6"/>
        <v>-17.940000000000008</v>
      </c>
      <c r="L14">
        <v>-49.15</v>
      </c>
      <c r="M14" s="6">
        <f t="shared" si="1"/>
        <v>-0.98299999999999998</v>
      </c>
      <c r="N14" s="6">
        <f t="shared" si="7"/>
        <v>-1.6671999999999856</v>
      </c>
      <c r="Q14">
        <v>-10.08</v>
      </c>
      <c r="R14" s="6">
        <f t="shared" si="2"/>
        <v>-2.016</v>
      </c>
      <c r="S14" s="6">
        <f t="shared" si="8"/>
        <v>-4.0759999999999996</v>
      </c>
      <c r="V14">
        <v>-16.34</v>
      </c>
      <c r="W14" s="6">
        <f t="shared" si="3"/>
        <v>-1.0893333333333333</v>
      </c>
      <c r="X14" s="6">
        <f t="shared" si="9"/>
        <v>2.2119999999999735</v>
      </c>
    </row>
    <row r="15" spans="2:25" x14ac:dyDescent="0.2">
      <c r="B15">
        <v>11.31</v>
      </c>
      <c r="C15" s="6">
        <f t="shared" si="4"/>
        <v>2.262</v>
      </c>
      <c r="D15" s="6">
        <f t="shared" si="5"/>
        <v>-1.2640000000000011</v>
      </c>
      <c r="G15">
        <v>15.26</v>
      </c>
      <c r="H15" s="6">
        <f t="shared" si="0"/>
        <v>3.052</v>
      </c>
      <c r="I15" s="6">
        <f t="shared" si="6"/>
        <v>-14.888000000000009</v>
      </c>
      <c r="L15">
        <v>-16.260000000000002</v>
      </c>
      <c r="M15" s="6">
        <f t="shared" si="1"/>
        <v>-0.32520000000000004</v>
      </c>
      <c r="N15" s="6">
        <f t="shared" si="7"/>
        <v>-1.9923999999999857</v>
      </c>
      <c r="Q15">
        <v>-1.8599999999999901</v>
      </c>
      <c r="R15" s="6">
        <f t="shared" si="2"/>
        <v>-0.37199999999999805</v>
      </c>
      <c r="S15" s="6">
        <f t="shared" si="8"/>
        <v>-4.4479999999999977</v>
      </c>
      <c r="V15">
        <v>-6.54</v>
      </c>
      <c r="W15" s="6">
        <f t="shared" si="3"/>
        <v>-0.436</v>
      </c>
      <c r="X15" s="6">
        <f t="shared" si="9"/>
        <v>1.7759999999999736</v>
      </c>
    </row>
    <row r="16" spans="2:25" x14ac:dyDescent="0.2">
      <c r="B16">
        <v>13.29</v>
      </c>
      <c r="C16" s="6">
        <f t="shared" si="4"/>
        <v>2.6579999999999999</v>
      </c>
      <c r="D16" s="6">
        <f t="shared" si="5"/>
        <v>1.3939999999999988</v>
      </c>
      <c r="G16">
        <v>-28.21</v>
      </c>
      <c r="H16" s="6">
        <f t="shared" si="0"/>
        <v>-5.6420000000000003</v>
      </c>
      <c r="I16" s="6">
        <f t="shared" si="6"/>
        <v>-20.530000000000008</v>
      </c>
      <c r="L16">
        <v>121.579999999999</v>
      </c>
      <c r="M16" s="6">
        <f t="shared" si="1"/>
        <v>2.43159999999998</v>
      </c>
      <c r="N16" s="6">
        <f t="shared" si="7"/>
        <v>0.43919999999999426</v>
      </c>
      <c r="Q16">
        <v>14.219999999999899</v>
      </c>
      <c r="R16" s="6">
        <f t="shared" si="2"/>
        <v>2.8439999999999799</v>
      </c>
      <c r="S16" s="6">
        <f t="shared" si="8"/>
        <v>-1.6040000000000179</v>
      </c>
      <c r="V16">
        <v>54.239999999999903</v>
      </c>
      <c r="W16" s="6">
        <f t="shared" si="3"/>
        <v>3.6159999999999934</v>
      </c>
      <c r="X16" s="6">
        <f t="shared" si="9"/>
        <v>5.3919999999999675</v>
      </c>
    </row>
    <row r="17" spans="2:24" x14ac:dyDescent="0.2">
      <c r="B17">
        <v>11.739999999999901</v>
      </c>
      <c r="C17" s="6">
        <f t="shared" si="4"/>
        <v>2.3479999999999803</v>
      </c>
      <c r="D17" s="6">
        <f t="shared" si="5"/>
        <v>3.7419999999999791</v>
      </c>
      <c r="G17">
        <v>-10.94</v>
      </c>
      <c r="H17" s="6">
        <f t="shared" si="0"/>
        <v>-2.1880000000000002</v>
      </c>
      <c r="I17" s="6">
        <f t="shared" si="6"/>
        <v>-22.718000000000007</v>
      </c>
      <c r="L17">
        <v>-24.93</v>
      </c>
      <c r="M17" s="6">
        <f t="shared" si="1"/>
        <v>-0.49859999999999999</v>
      </c>
      <c r="N17" s="6">
        <f t="shared" si="7"/>
        <v>-5.9400000000005726E-2</v>
      </c>
      <c r="Q17">
        <v>-11.43</v>
      </c>
      <c r="R17" s="6">
        <f t="shared" si="2"/>
        <v>-2.286</v>
      </c>
      <c r="S17" s="6">
        <f t="shared" si="8"/>
        <v>-3.8900000000000179</v>
      </c>
      <c r="V17">
        <v>-27.369999999999902</v>
      </c>
      <c r="W17" s="6">
        <f t="shared" si="3"/>
        <v>-1.82466666666666</v>
      </c>
      <c r="X17" s="6">
        <f t="shared" si="9"/>
        <v>3.5673333333333073</v>
      </c>
    </row>
    <row r="18" spans="2:24" x14ac:dyDescent="0.2">
      <c r="B18">
        <v>15.54</v>
      </c>
      <c r="C18" s="6">
        <f t="shared" si="4"/>
        <v>3.1080000000000001</v>
      </c>
      <c r="D18" s="6">
        <f t="shared" si="5"/>
        <v>6.8499999999999792</v>
      </c>
      <c r="G18">
        <v>22.31</v>
      </c>
      <c r="H18" s="6">
        <f t="shared" si="0"/>
        <v>4.4619999999999997</v>
      </c>
      <c r="I18" s="6">
        <f t="shared" si="6"/>
        <v>-18.256000000000007</v>
      </c>
      <c r="L18">
        <v>47.669999999999902</v>
      </c>
      <c r="M18" s="6">
        <f t="shared" si="1"/>
        <v>0.95339999999999803</v>
      </c>
      <c r="N18" s="6">
        <f t="shared" si="7"/>
        <v>0.89399999999999236</v>
      </c>
      <c r="Q18">
        <v>-7.59</v>
      </c>
      <c r="R18" s="6">
        <f t="shared" si="2"/>
        <v>-1.518</v>
      </c>
      <c r="S18" s="6">
        <f t="shared" si="8"/>
        <v>-5.4080000000000181</v>
      </c>
      <c r="V18">
        <v>-7.19</v>
      </c>
      <c r="W18" s="6">
        <f t="shared" si="3"/>
        <v>-0.47933333333333333</v>
      </c>
      <c r="X18" s="6">
        <f t="shared" si="9"/>
        <v>3.0879999999999739</v>
      </c>
    </row>
    <row r="19" spans="2:24" x14ac:dyDescent="0.2">
      <c r="B19">
        <v>6.79</v>
      </c>
      <c r="C19" s="6">
        <f t="shared" si="4"/>
        <v>1.3580000000000001</v>
      </c>
      <c r="D19" s="6">
        <f t="shared" si="5"/>
        <v>8.2079999999999789</v>
      </c>
      <c r="G19">
        <v>10.19</v>
      </c>
      <c r="H19" s="6">
        <f t="shared" si="0"/>
        <v>2.0379999999999998</v>
      </c>
      <c r="I19" s="6">
        <f t="shared" si="6"/>
        <v>-16.218000000000007</v>
      </c>
      <c r="L19">
        <v>77.5</v>
      </c>
      <c r="M19" s="6">
        <f t="shared" si="1"/>
        <v>1.55</v>
      </c>
      <c r="N19" s="6">
        <f t="shared" si="7"/>
        <v>2.4439999999999924</v>
      </c>
      <c r="Q19">
        <v>6.61</v>
      </c>
      <c r="R19" s="6">
        <f t="shared" si="2"/>
        <v>1.3220000000000001</v>
      </c>
      <c r="S19" s="6">
        <f t="shared" si="8"/>
        <v>-4.0860000000000181</v>
      </c>
      <c r="V19">
        <v>16.21</v>
      </c>
      <c r="W19" s="6">
        <f t="shared" si="3"/>
        <v>1.0806666666666667</v>
      </c>
      <c r="X19" s="6">
        <f t="shared" si="9"/>
        <v>4.1686666666666401</v>
      </c>
    </row>
    <row r="20" spans="2:24" x14ac:dyDescent="0.2">
      <c r="B20">
        <v>7.8699999999999903</v>
      </c>
      <c r="C20" s="6">
        <f t="shared" si="4"/>
        <v>1.5739999999999981</v>
      </c>
      <c r="D20" s="6">
        <f t="shared" si="5"/>
        <v>9.7819999999999769</v>
      </c>
      <c r="G20">
        <v>-20.43</v>
      </c>
      <c r="H20" s="6">
        <f t="shared" si="0"/>
        <v>-4.0860000000000003</v>
      </c>
      <c r="I20" s="6">
        <f t="shared" si="6"/>
        <v>-20.304000000000009</v>
      </c>
      <c r="L20">
        <v>76.829999999999899</v>
      </c>
      <c r="M20" s="6">
        <f t="shared" si="1"/>
        <v>1.536599999999998</v>
      </c>
      <c r="N20" s="6">
        <f t="shared" si="7"/>
        <v>3.9805999999999901</v>
      </c>
      <c r="Q20">
        <v>11.8499999999999</v>
      </c>
      <c r="R20" s="6">
        <f t="shared" si="2"/>
        <v>2.3699999999999801</v>
      </c>
      <c r="S20" s="6">
        <f t="shared" si="8"/>
        <v>-1.7160000000000379</v>
      </c>
      <c r="V20">
        <v>23.6</v>
      </c>
      <c r="W20" s="6">
        <f t="shared" si="3"/>
        <v>1.5733333333333335</v>
      </c>
      <c r="X20" s="6">
        <f t="shared" si="9"/>
        <v>5.7419999999999733</v>
      </c>
    </row>
    <row r="21" spans="2:24" x14ac:dyDescent="0.2">
      <c r="B21">
        <v>-10.43</v>
      </c>
      <c r="C21" s="6">
        <f t="shared" si="4"/>
        <v>-2.0859999999999999</v>
      </c>
      <c r="D21" s="6">
        <f t="shared" si="5"/>
        <v>7.6959999999999766</v>
      </c>
      <c r="G21">
        <v>-18.149999999999999</v>
      </c>
      <c r="H21" s="6">
        <f t="shared" si="0"/>
        <v>-3.63</v>
      </c>
      <c r="I21" s="6">
        <f t="shared" si="6"/>
        <v>-23.934000000000008</v>
      </c>
      <c r="L21">
        <v>-35.949999999999903</v>
      </c>
      <c r="M21" s="6">
        <f t="shared" si="1"/>
        <v>-0.71899999999999809</v>
      </c>
      <c r="N21" s="6">
        <f t="shared" si="7"/>
        <v>3.2615999999999921</v>
      </c>
      <c r="Q21">
        <v>2.3599999999999901</v>
      </c>
      <c r="R21" s="6">
        <f t="shared" si="2"/>
        <v>0.47199999999999803</v>
      </c>
      <c r="S21" s="6">
        <f t="shared" si="8"/>
        <v>-1.24400000000004</v>
      </c>
      <c r="V21">
        <v>6.9899999999999904</v>
      </c>
      <c r="W21" s="6">
        <f t="shared" si="3"/>
        <v>0.46599999999999936</v>
      </c>
      <c r="X21" s="6">
        <f t="shared" si="9"/>
        <v>6.2079999999999727</v>
      </c>
    </row>
    <row r="22" spans="2:24" x14ac:dyDescent="0.2">
      <c r="B22">
        <v>-6.13</v>
      </c>
      <c r="C22" s="6">
        <f t="shared" si="4"/>
        <v>-1.226</v>
      </c>
      <c r="D22" s="6">
        <f t="shared" si="5"/>
        <v>6.4699999999999767</v>
      </c>
      <c r="G22">
        <v>-22.099999999999898</v>
      </c>
      <c r="H22" s="6">
        <f t="shared" si="0"/>
        <v>-4.4199999999999795</v>
      </c>
      <c r="I22" s="6">
        <f t="shared" si="6"/>
        <v>-28.353999999999989</v>
      </c>
      <c r="L22">
        <v>92.58</v>
      </c>
      <c r="M22" s="6">
        <f t="shared" si="1"/>
        <v>1.8515999999999999</v>
      </c>
      <c r="N22" s="6">
        <f t="shared" si="7"/>
        <v>5.113199999999992</v>
      </c>
      <c r="Q22">
        <v>27.349999999999898</v>
      </c>
      <c r="R22" s="6">
        <f t="shared" si="2"/>
        <v>5.4699999999999802</v>
      </c>
      <c r="S22" s="6">
        <f t="shared" si="8"/>
        <v>4.2259999999999405</v>
      </c>
      <c r="V22">
        <v>45.61</v>
      </c>
      <c r="W22" s="6">
        <f t="shared" si="3"/>
        <v>3.0406666666666666</v>
      </c>
      <c r="X22" s="6">
        <f t="shared" si="9"/>
        <v>9.2486666666666402</v>
      </c>
    </row>
    <row r="23" spans="2:24" x14ac:dyDescent="0.2">
      <c r="B23">
        <v>-1.54</v>
      </c>
      <c r="C23" s="6">
        <f t="shared" si="4"/>
        <v>-0.30800000000000005</v>
      </c>
      <c r="D23" s="6">
        <f t="shared" si="5"/>
        <v>6.1619999999999768</v>
      </c>
      <c r="G23">
        <v>30.24</v>
      </c>
      <c r="H23" s="6">
        <f t="shared" si="0"/>
        <v>6.048</v>
      </c>
      <c r="I23" s="6">
        <f t="shared" si="6"/>
        <v>-22.30599999999999</v>
      </c>
      <c r="L23">
        <v>179.66</v>
      </c>
      <c r="M23" s="6">
        <f t="shared" si="1"/>
        <v>3.5931999999999999</v>
      </c>
      <c r="N23" s="6">
        <f t="shared" si="7"/>
        <v>8.7063999999999915</v>
      </c>
      <c r="Q23">
        <v>35.35</v>
      </c>
      <c r="R23" s="6">
        <f t="shared" si="2"/>
        <v>7.07</v>
      </c>
      <c r="S23" s="6">
        <f t="shared" si="8"/>
        <v>11.295999999999941</v>
      </c>
      <c r="V23">
        <v>74.759999999999906</v>
      </c>
      <c r="W23" s="6">
        <f t="shared" si="3"/>
        <v>4.9839999999999938</v>
      </c>
      <c r="X23" s="6">
        <f t="shared" si="9"/>
        <v>14.232666666666635</v>
      </c>
    </row>
    <row r="24" spans="2:24" x14ac:dyDescent="0.2">
      <c r="B24">
        <v>-2.8</v>
      </c>
      <c r="C24" s="6">
        <f t="shared" si="4"/>
        <v>-0.55999999999999994</v>
      </c>
      <c r="D24" s="6">
        <f t="shared" si="5"/>
        <v>5.6019999999999772</v>
      </c>
      <c r="G24">
        <v>14.569999999999901</v>
      </c>
      <c r="H24" s="6">
        <f t="shared" si="0"/>
        <v>2.9139999999999802</v>
      </c>
      <c r="I24" s="6">
        <f t="shared" si="6"/>
        <v>-19.39200000000001</v>
      </c>
      <c r="L24">
        <v>-113.909999999999</v>
      </c>
      <c r="M24" s="6">
        <f t="shared" si="1"/>
        <v>-2.27819999999998</v>
      </c>
      <c r="N24" s="6">
        <f t="shared" si="7"/>
        <v>6.428200000000011</v>
      </c>
      <c r="Q24">
        <v>-16.059999999999999</v>
      </c>
      <c r="R24" s="6">
        <f t="shared" si="2"/>
        <v>-3.2119999999999997</v>
      </c>
      <c r="S24" s="6">
        <f t="shared" si="8"/>
        <v>8.083999999999941</v>
      </c>
      <c r="V24">
        <v>-49.97</v>
      </c>
      <c r="W24" s="6">
        <f t="shared" si="3"/>
        <v>-3.3313333333333333</v>
      </c>
      <c r="X24" s="6">
        <f t="shared" si="9"/>
        <v>10.901333333333302</v>
      </c>
    </row>
    <row r="25" spans="2:24" x14ac:dyDescent="0.2">
      <c r="B25">
        <v>38.14</v>
      </c>
      <c r="C25" s="6">
        <f t="shared" si="4"/>
        <v>7.6280000000000001</v>
      </c>
      <c r="D25" s="6">
        <f t="shared" si="5"/>
        <v>13.229999999999977</v>
      </c>
      <c r="G25">
        <v>-12.33</v>
      </c>
      <c r="H25" s="6">
        <f t="shared" si="0"/>
        <v>-2.4660000000000002</v>
      </c>
      <c r="I25" s="6">
        <f t="shared" si="6"/>
        <v>-21.858000000000011</v>
      </c>
      <c r="L25">
        <v>124.13999999999901</v>
      </c>
      <c r="M25" s="6">
        <f t="shared" si="1"/>
        <v>2.4827999999999801</v>
      </c>
      <c r="N25" s="6">
        <f t="shared" si="7"/>
        <v>8.9109999999999907</v>
      </c>
      <c r="Q25">
        <v>8.0299999999999994</v>
      </c>
      <c r="R25" s="6">
        <f t="shared" si="2"/>
        <v>1.6059999999999999</v>
      </c>
      <c r="S25" s="6">
        <f t="shared" si="8"/>
        <v>9.6899999999999409</v>
      </c>
      <c r="V25">
        <v>28.369999999999902</v>
      </c>
      <c r="W25" s="6">
        <f t="shared" si="3"/>
        <v>1.8913333333333266</v>
      </c>
      <c r="X25" s="6">
        <f t="shared" si="9"/>
        <v>12.792666666666628</v>
      </c>
    </row>
    <row r="26" spans="2:24" x14ac:dyDescent="0.2">
      <c r="B26">
        <v>-10.17</v>
      </c>
      <c r="C26" s="6">
        <f t="shared" si="4"/>
        <v>-2.0340000000000003</v>
      </c>
      <c r="D26" s="6">
        <f t="shared" si="5"/>
        <v>11.195999999999977</v>
      </c>
      <c r="G26">
        <v>-0.20999999999999899</v>
      </c>
      <c r="H26" s="6">
        <f t="shared" si="0"/>
        <v>-4.1999999999999801E-2</v>
      </c>
      <c r="I26" s="6">
        <f t="shared" si="6"/>
        <v>-21.900000000000009</v>
      </c>
      <c r="L26">
        <v>109.849999999999</v>
      </c>
      <c r="M26" s="6">
        <f t="shared" si="1"/>
        <v>2.1969999999999801</v>
      </c>
      <c r="N26" s="6">
        <f t="shared" si="7"/>
        <v>11.10799999999997</v>
      </c>
      <c r="Q26">
        <v>21.1</v>
      </c>
      <c r="R26" s="6">
        <f t="shared" si="2"/>
        <v>4.2200000000000006</v>
      </c>
      <c r="S26" s="6">
        <f t="shared" si="8"/>
        <v>13.909999999999942</v>
      </c>
      <c r="V26">
        <v>40.270000000000003</v>
      </c>
      <c r="W26" s="6">
        <f t="shared" si="3"/>
        <v>2.6846666666666668</v>
      </c>
      <c r="X26" s="6">
        <f t="shared" si="9"/>
        <v>15.477333333333295</v>
      </c>
    </row>
    <row r="27" spans="2:24" x14ac:dyDescent="0.2">
      <c r="B27">
        <v>-13.13</v>
      </c>
      <c r="C27" s="6">
        <f t="shared" si="4"/>
        <v>-2.6260000000000003</v>
      </c>
      <c r="D27" s="6">
        <f t="shared" si="5"/>
        <v>8.5699999999999754</v>
      </c>
      <c r="G27">
        <v>17.989999999999998</v>
      </c>
      <c r="H27" s="6">
        <f t="shared" si="0"/>
        <v>3.5979999999999999</v>
      </c>
      <c r="I27" s="6">
        <f t="shared" si="6"/>
        <v>-18.30200000000001</v>
      </c>
      <c r="L27">
        <v>-87.239999999999895</v>
      </c>
      <c r="M27" s="6">
        <f t="shared" si="1"/>
        <v>-1.7447999999999979</v>
      </c>
      <c r="N27" s="6">
        <f t="shared" si="7"/>
        <v>9.3631999999999724</v>
      </c>
      <c r="Q27">
        <v>-3.7299999999999902</v>
      </c>
      <c r="R27" s="6">
        <f t="shared" si="2"/>
        <v>-0.74599999999999811</v>
      </c>
      <c r="S27" s="6">
        <f t="shared" si="8"/>
        <v>13.163999999999943</v>
      </c>
      <c r="V27">
        <v>-15.09</v>
      </c>
      <c r="W27" s="6">
        <f t="shared" si="3"/>
        <v>-1.006</v>
      </c>
      <c r="X27" s="6">
        <f t="shared" si="9"/>
        <v>14.471333333333295</v>
      </c>
    </row>
    <row r="28" spans="2:24" x14ac:dyDescent="0.2">
      <c r="B28">
        <v>3.81</v>
      </c>
      <c r="C28" s="6">
        <f t="shared" si="4"/>
        <v>0.76200000000000001</v>
      </c>
      <c r="D28" s="6">
        <f t="shared" si="5"/>
        <v>9.3319999999999759</v>
      </c>
      <c r="G28">
        <v>8.3499999999999908</v>
      </c>
      <c r="H28" s="6">
        <f t="shared" si="0"/>
        <v>1.6699999999999982</v>
      </c>
      <c r="I28" s="6">
        <f t="shared" si="6"/>
        <v>-16.632000000000012</v>
      </c>
      <c r="L28">
        <v>22.959999999999901</v>
      </c>
      <c r="M28" s="6">
        <f t="shared" si="1"/>
        <v>0.45919999999999805</v>
      </c>
      <c r="N28" s="6">
        <f t="shared" si="7"/>
        <v>9.8223999999999698</v>
      </c>
      <c r="Q28">
        <v>8.85</v>
      </c>
      <c r="R28" s="6">
        <f t="shared" si="2"/>
        <v>1.77</v>
      </c>
      <c r="S28" s="6">
        <f t="shared" si="8"/>
        <v>14.933999999999942</v>
      </c>
      <c r="V28">
        <v>9.68</v>
      </c>
      <c r="W28" s="6">
        <f t="shared" si="3"/>
        <v>0.64533333333333331</v>
      </c>
      <c r="X28" s="6">
        <f t="shared" si="9"/>
        <v>15.116666666666628</v>
      </c>
    </row>
    <row r="29" spans="2:24" x14ac:dyDescent="0.2">
      <c r="B29">
        <v>12.86</v>
      </c>
      <c r="C29" s="6">
        <f t="shared" si="4"/>
        <v>2.5720000000000001</v>
      </c>
      <c r="D29" s="6">
        <f t="shared" si="5"/>
        <v>11.903999999999975</v>
      </c>
      <c r="G29">
        <v>-6.17</v>
      </c>
      <c r="H29" s="6">
        <f t="shared" si="0"/>
        <v>-1.234</v>
      </c>
      <c r="I29" s="6">
        <f t="shared" si="6"/>
        <v>-17.866000000000014</v>
      </c>
      <c r="L29">
        <v>94.139999999999901</v>
      </c>
      <c r="M29" s="6">
        <f t="shared" si="1"/>
        <v>1.882799999999998</v>
      </c>
      <c r="N29" s="6">
        <f t="shared" si="7"/>
        <v>11.705199999999968</v>
      </c>
      <c r="Q29">
        <v>12.809999999999899</v>
      </c>
      <c r="R29" s="6">
        <f t="shared" si="2"/>
        <v>2.5619999999999798</v>
      </c>
      <c r="S29" s="6">
        <f t="shared" si="8"/>
        <v>17.495999999999924</v>
      </c>
      <c r="V29">
        <v>50.02</v>
      </c>
      <c r="W29" s="6">
        <f t="shared" si="3"/>
        <v>3.3346666666666667</v>
      </c>
      <c r="X29" s="6">
        <f t="shared" si="9"/>
        <v>18.451333333333295</v>
      </c>
    </row>
    <row r="30" spans="2:24" x14ac:dyDescent="0.2">
      <c r="B30">
        <v>11.34</v>
      </c>
      <c r="C30" s="6">
        <f t="shared" si="4"/>
        <v>2.2680000000000002</v>
      </c>
      <c r="D30" s="6">
        <f t="shared" si="5"/>
        <v>14.171999999999976</v>
      </c>
      <c r="G30">
        <v>-14.68</v>
      </c>
      <c r="H30" s="6">
        <f t="shared" si="0"/>
        <v>-2.9359999999999999</v>
      </c>
      <c r="I30" s="6">
        <f t="shared" si="6"/>
        <v>-20.802000000000014</v>
      </c>
      <c r="L30">
        <v>-93.19</v>
      </c>
      <c r="M30" s="6">
        <f t="shared" si="1"/>
        <v>-1.8637999999999999</v>
      </c>
      <c r="N30" s="6">
        <f t="shared" si="7"/>
        <v>9.8413999999999682</v>
      </c>
      <c r="Q30">
        <v>-11.87</v>
      </c>
      <c r="R30" s="6">
        <f t="shared" si="2"/>
        <v>-2.3740000000000001</v>
      </c>
      <c r="S30" s="6">
        <f t="shared" si="8"/>
        <v>15.121999999999924</v>
      </c>
      <c r="V30">
        <v>-34.51</v>
      </c>
      <c r="W30" s="6">
        <f t="shared" si="3"/>
        <v>-2.3006666666666664</v>
      </c>
      <c r="X30" s="6">
        <f t="shared" si="9"/>
        <v>16.150666666666631</v>
      </c>
    </row>
    <row r="31" spans="2:24" x14ac:dyDescent="0.2">
      <c r="B31">
        <v>2.84</v>
      </c>
      <c r="C31" s="6">
        <f t="shared" si="4"/>
        <v>0.56799999999999995</v>
      </c>
      <c r="D31" s="6">
        <f t="shared" si="5"/>
        <v>14.739999999999975</v>
      </c>
      <c r="G31">
        <v>-6.22</v>
      </c>
      <c r="H31" s="6">
        <f t="shared" si="0"/>
        <v>-1.244</v>
      </c>
      <c r="I31" s="6">
        <f t="shared" si="6"/>
        <v>-22.046000000000014</v>
      </c>
      <c r="L31">
        <v>7.73</v>
      </c>
      <c r="M31" s="6">
        <f t="shared" si="1"/>
        <v>0.15460000000000002</v>
      </c>
      <c r="N31" s="6">
        <f t="shared" si="7"/>
        <v>9.9959999999999685</v>
      </c>
      <c r="Q31">
        <v>-1.53</v>
      </c>
      <c r="R31" s="6">
        <f t="shared" si="2"/>
        <v>-0.30600000000000005</v>
      </c>
      <c r="S31" s="6">
        <f t="shared" si="8"/>
        <v>14.815999999999924</v>
      </c>
      <c r="V31">
        <v>-9.9299999999999908</v>
      </c>
      <c r="W31" s="6">
        <f t="shared" si="3"/>
        <v>-0.66199999999999937</v>
      </c>
      <c r="X31" s="6">
        <f t="shared" si="9"/>
        <v>15.488666666666631</v>
      </c>
    </row>
    <row r="32" spans="2:24" x14ac:dyDescent="0.2">
      <c r="B32">
        <v>5.33</v>
      </c>
      <c r="C32" s="6">
        <f t="shared" si="4"/>
        <v>1.0660000000000001</v>
      </c>
      <c r="D32" s="6">
        <f t="shared" si="5"/>
        <v>15.805999999999976</v>
      </c>
      <c r="G32">
        <v>-12.16</v>
      </c>
      <c r="H32" s="6">
        <f t="shared" si="0"/>
        <v>-2.4320000000000004</v>
      </c>
      <c r="I32" s="6">
        <f t="shared" si="6"/>
        <v>-24.478000000000016</v>
      </c>
      <c r="L32">
        <v>36.51</v>
      </c>
      <c r="M32" s="6">
        <f t="shared" si="1"/>
        <v>0.73019999999999996</v>
      </c>
      <c r="N32" s="6">
        <f t="shared" si="7"/>
        <v>10.726199999999968</v>
      </c>
      <c r="Q32">
        <v>4.17</v>
      </c>
      <c r="R32" s="6">
        <f t="shared" si="2"/>
        <v>0.83400000000000007</v>
      </c>
      <c r="S32" s="6">
        <f t="shared" si="8"/>
        <v>15.649999999999924</v>
      </c>
      <c r="V32">
        <v>3.15</v>
      </c>
      <c r="W32" s="6">
        <f t="shared" si="3"/>
        <v>0.21</v>
      </c>
      <c r="X32" s="6">
        <f t="shared" si="9"/>
        <v>15.698666666666632</v>
      </c>
    </row>
    <row r="33" spans="2:24" x14ac:dyDescent="0.2">
      <c r="B33">
        <v>7.6</v>
      </c>
      <c r="C33" s="6">
        <f t="shared" si="4"/>
        <v>1.52</v>
      </c>
      <c r="D33" s="6">
        <f t="shared" si="5"/>
        <v>17.325999999999976</v>
      </c>
      <c r="G33">
        <v>-5.0599999999999996</v>
      </c>
      <c r="H33" s="6">
        <f t="shared" si="0"/>
        <v>-1.012</v>
      </c>
      <c r="I33" s="6">
        <f t="shared" si="6"/>
        <v>-25.490000000000016</v>
      </c>
      <c r="L33">
        <v>60.3</v>
      </c>
      <c r="M33" s="6">
        <f t="shared" si="1"/>
        <v>1.206</v>
      </c>
      <c r="N33" s="6">
        <f t="shared" si="7"/>
        <v>11.932199999999968</v>
      </c>
      <c r="Q33">
        <v>-6.34</v>
      </c>
      <c r="R33" s="6">
        <f t="shared" si="2"/>
        <v>-1.268</v>
      </c>
      <c r="S33" s="6">
        <f t="shared" si="8"/>
        <v>14.381999999999923</v>
      </c>
      <c r="V33">
        <v>-0.93999999999999895</v>
      </c>
      <c r="W33" s="6">
        <f t="shared" si="3"/>
        <v>-6.2666666666666593E-2</v>
      </c>
      <c r="X33" s="6">
        <f t="shared" si="9"/>
        <v>15.635999999999965</v>
      </c>
    </row>
    <row r="34" spans="2:24" x14ac:dyDescent="0.2">
      <c r="B34">
        <v>-12.1899999999999</v>
      </c>
      <c r="C34" s="6">
        <f t="shared" ref="C34:C53" si="10">B34*E$3</f>
        <v>-2.4379999999999802</v>
      </c>
      <c r="D34" s="6">
        <f t="shared" si="5"/>
        <v>14.887999999999995</v>
      </c>
      <c r="G34">
        <v>-3.23999999999999</v>
      </c>
      <c r="H34" s="6">
        <f t="shared" ref="H34:H65" si="11">G34*J$3</f>
        <v>-0.64799999999999802</v>
      </c>
      <c r="I34" s="6">
        <f t="shared" si="6"/>
        <v>-26.138000000000016</v>
      </c>
      <c r="L34">
        <v>51.21</v>
      </c>
      <c r="M34" s="6">
        <f t="shared" ref="M34:M65" si="12">L34*O$3</f>
        <v>1.0242</v>
      </c>
      <c r="N34" s="6">
        <f t="shared" si="7"/>
        <v>12.956399999999968</v>
      </c>
      <c r="Q34">
        <v>26.009999999999899</v>
      </c>
      <c r="R34" s="6">
        <f t="shared" ref="R34:R65" si="13">Q34*T$3</f>
        <v>5.2019999999999804</v>
      </c>
      <c r="S34" s="6">
        <f t="shared" si="8"/>
        <v>19.583999999999904</v>
      </c>
      <c r="V34">
        <v>51.53</v>
      </c>
      <c r="W34" s="6">
        <f t="shared" ref="W34:W65" si="14">V34*Y$3</f>
        <v>3.4353333333333333</v>
      </c>
      <c r="X34" s="6">
        <f t="shared" si="9"/>
        <v>19.0713333333333</v>
      </c>
    </row>
    <row r="35" spans="2:24" x14ac:dyDescent="0.2">
      <c r="B35">
        <v>-15.5</v>
      </c>
      <c r="C35" s="6">
        <f t="shared" si="10"/>
        <v>-3.1</v>
      </c>
      <c r="D35" s="6">
        <f t="shared" si="5"/>
        <v>11.787999999999995</v>
      </c>
      <c r="G35">
        <v>-10.130000000000001</v>
      </c>
      <c r="H35" s="6">
        <f t="shared" si="11"/>
        <v>-2.0260000000000002</v>
      </c>
      <c r="I35" s="6">
        <f t="shared" si="6"/>
        <v>-28.164000000000016</v>
      </c>
      <c r="L35">
        <v>-138.19999999999899</v>
      </c>
      <c r="M35" s="6">
        <f t="shared" si="12"/>
        <v>-2.7639999999999798</v>
      </c>
      <c r="N35" s="6">
        <f t="shared" si="7"/>
        <v>10.192399999999989</v>
      </c>
      <c r="Q35">
        <v>-6.66</v>
      </c>
      <c r="R35" s="6">
        <f t="shared" si="13"/>
        <v>-1.3320000000000001</v>
      </c>
      <c r="S35" s="6">
        <f t="shared" si="8"/>
        <v>18.251999999999903</v>
      </c>
      <c r="V35">
        <v>-21.09</v>
      </c>
      <c r="W35" s="6">
        <f t="shared" si="14"/>
        <v>-1.4059999999999999</v>
      </c>
      <c r="X35" s="6">
        <f t="shared" si="9"/>
        <v>17.665333333333301</v>
      </c>
    </row>
    <row r="36" spans="2:24" x14ac:dyDescent="0.2">
      <c r="B36">
        <v>18.09</v>
      </c>
      <c r="C36" s="6">
        <f t="shared" si="10"/>
        <v>3.6180000000000003</v>
      </c>
      <c r="D36" s="6">
        <f t="shared" si="5"/>
        <v>15.405999999999995</v>
      </c>
      <c r="G36">
        <v>-16.14</v>
      </c>
      <c r="H36" s="6">
        <f t="shared" si="11"/>
        <v>-3.2280000000000002</v>
      </c>
      <c r="I36" s="6">
        <f t="shared" si="6"/>
        <v>-31.392000000000017</v>
      </c>
      <c r="L36">
        <v>52.869999999999898</v>
      </c>
      <c r="M36" s="6">
        <f t="shared" si="12"/>
        <v>1.0573999999999979</v>
      </c>
      <c r="N36" s="6">
        <f t="shared" si="7"/>
        <v>11.249799999999986</v>
      </c>
      <c r="Q36">
        <v>13.94</v>
      </c>
      <c r="R36" s="6">
        <f t="shared" si="13"/>
        <v>2.7880000000000003</v>
      </c>
      <c r="S36" s="6">
        <f t="shared" si="8"/>
        <v>21.039999999999903</v>
      </c>
      <c r="V36">
        <v>14.49</v>
      </c>
      <c r="W36" s="6">
        <f t="shared" si="14"/>
        <v>0.96599999999999997</v>
      </c>
      <c r="X36" s="6">
        <f t="shared" si="9"/>
        <v>18.631333333333302</v>
      </c>
    </row>
    <row r="37" spans="2:24" x14ac:dyDescent="0.2">
      <c r="B37">
        <v>8.42</v>
      </c>
      <c r="C37" s="6">
        <f t="shared" si="10"/>
        <v>1.6840000000000002</v>
      </c>
      <c r="D37" s="6">
        <f t="shared" si="5"/>
        <v>17.089999999999996</v>
      </c>
      <c r="G37">
        <v>-59.87</v>
      </c>
      <c r="H37" s="6">
        <f t="shared" si="11"/>
        <v>-11.974</v>
      </c>
      <c r="I37" s="6">
        <f t="shared" si="6"/>
        <v>-43.366000000000014</v>
      </c>
      <c r="L37">
        <v>10.749999999999901</v>
      </c>
      <c r="M37" s="6">
        <f t="shared" si="12"/>
        <v>0.21499999999999803</v>
      </c>
      <c r="N37" s="6">
        <f t="shared" si="7"/>
        <v>11.464799999999984</v>
      </c>
      <c r="Q37">
        <v>0</v>
      </c>
      <c r="R37" s="6">
        <f t="shared" si="13"/>
        <v>0</v>
      </c>
      <c r="S37" s="6">
        <f t="shared" si="8"/>
        <v>21.039999999999903</v>
      </c>
      <c r="V37">
        <v>1.5499999999999901</v>
      </c>
      <c r="W37" s="6">
        <f t="shared" si="14"/>
        <v>0.10333333333333267</v>
      </c>
      <c r="X37" s="6">
        <f t="shared" si="9"/>
        <v>18.734666666666634</v>
      </c>
    </row>
    <row r="38" spans="2:24" x14ac:dyDescent="0.2">
      <c r="B38">
        <v>-4.01</v>
      </c>
      <c r="C38" s="6">
        <f t="shared" si="10"/>
        <v>-0.80200000000000005</v>
      </c>
      <c r="D38" s="6">
        <f t="shared" si="5"/>
        <v>16.287999999999997</v>
      </c>
      <c r="G38">
        <v>11.549999999999899</v>
      </c>
      <c r="H38" s="6">
        <f t="shared" si="11"/>
        <v>2.3099999999999801</v>
      </c>
      <c r="I38" s="6">
        <f t="shared" si="6"/>
        <v>-41.056000000000033</v>
      </c>
      <c r="L38">
        <v>32.21</v>
      </c>
      <c r="M38" s="6">
        <f t="shared" si="12"/>
        <v>0.64419999999999999</v>
      </c>
      <c r="N38" s="6">
        <f t="shared" si="7"/>
        <v>12.108999999999984</v>
      </c>
      <c r="Q38">
        <v>12.139999999999899</v>
      </c>
      <c r="R38" s="6">
        <f t="shared" si="13"/>
        <v>2.42799999999998</v>
      </c>
      <c r="S38" s="6">
        <f t="shared" si="8"/>
        <v>23.467999999999883</v>
      </c>
      <c r="V38">
        <v>11.03</v>
      </c>
      <c r="W38" s="6">
        <f t="shared" si="14"/>
        <v>0.73533333333333328</v>
      </c>
      <c r="X38" s="6">
        <f t="shared" si="9"/>
        <v>19.469999999999967</v>
      </c>
    </row>
    <row r="39" spans="2:24" x14ac:dyDescent="0.2">
      <c r="B39">
        <v>21.6799999999999</v>
      </c>
      <c r="C39" s="6">
        <f t="shared" si="10"/>
        <v>4.3359999999999799</v>
      </c>
      <c r="D39" s="6">
        <f t="shared" si="5"/>
        <v>20.623999999999977</v>
      </c>
      <c r="G39">
        <v>1.1499999999999999</v>
      </c>
      <c r="H39" s="6">
        <f t="shared" si="11"/>
        <v>0.22999999999999998</v>
      </c>
      <c r="I39" s="6">
        <f t="shared" si="6"/>
        <v>-40.826000000000036</v>
      </c>
      <c r="L39">
        <v>88.229999999999905</v>
      </c>
      <c r="M39" s="6">
        <f t="shared" si="12"/>
        <v>1.7645999999999982</v>
      </c>
      <c r="N39" s="6">
        <f t="shared" si="7"/>
        <v>13.873599999999982</v>
      </c>
      <c r="Q39">
        <v>5.03</v>
      </c>
      <c r="R39" s="6">
        <f t="shared" si="13"/>
        <v>1.006</v>
      </c>
      <c r="S39" s="6">
        <f t="shared" si="8"/>
        <v>24.473999999999883</v>
      </c>
      <c r="V39">
        <v>15.43</v>
      </c>
      <c r="W39" s="6">
        <f t="shared" si="14"/>
        <v>1.0286666666666666</v>
      </c>
      <c r="X39" s="6">
        <f t="shared" si="9"/>
        <v>20.498666666666633</v>
      </c>
    </row>
    <row r="40" spans="2:24" x14ac:dyDescent="0.2">
      <c r="B40">
        <v>15.68</v>
      </c>
      <c r="C40" s="6">
        <f t="shared" si="10"/>
        <v>3.1360000000000001</v>
      </c>
      <c r="D40" s="6">
        <f t="shared" si="5"/>
        <v>23.759999999999977</v>
      </c>
      <c r="G40">
        <v>5.24</v>
      </c>
      <c r="H40" s="6">
        <f t="shared" si="11"/>
        <v>1.048</v>
      </c>
      <c r="I40" s="6">
        <f t="shared" si="6"/>
        <v>-39.778000000000034</v>
      </c>
      <c r="L40">
        <v>42.5</v>
      </c>
      <c r="M40" s="6">
        <f t="shared" si="12"/>
        <v>0.85</v>
      </c>
      <c r="N40" s="6">
        <f t="shared" si="7"/>
        <v>14.723599999999982</v>
      </c>
      <c r="Q40">
        <v>7.5999999999999899</v>
      </c>
      <c r="R40" s="6">
        <f t="shared" si="13"/>
        <v>1.519999999999998</v>
      </c>
      <c r="S40" s="6">
        <f t="shared" si="8"/>
        <v>25.993999999999883</v>
      </c>
      <c r="V40">
        <v>-9.93</v>
      </c>
      <c r="W40" s="6">
        <f t="shared" si="14"/>
        <v>-0.66199999999999992</v>
      </c>
      <c r="X40" s="6">
        <f t="shared" si="9"/>
        <v>19.836666666666634</v>
      </c>
    </row>
    <row r="41" spans="2:24" x14ac:dyDescent="0.2">
      <c r="B41">
        <v>22.7</v>
      </c>
      <c r="C41" s="6">
        <f t="shared" si="10"/>
        <v>4.54</v>
      </c>
      <c r="D41" s="6">
        <f t="shared" si="5"/>
        <v>28.299999999999976</v>
      </c>
      <c r="G41">
        <v>-4.3899999999999997</v>
      </c>
      <c r="H41" s="6">
        <f t="shared" si="11"/>
        <v>-0.878</v>
      </c>
      <c r="I41" s="6">
        <f t="shared" si="6"/>
        <v>-40.656000000000034</v>
      </c>
      <c r="L41">
        <v>151.82</v>
      </c>
      <c r="M41" s="6">
        <f t="shared" si="12"/>
        <v>3.0364</v>
      </c>
      <c r="N41" s="6">
        <f t="shared" si="7"/>
        <v>17.75999999999998</v>
      </c>
      <c r="Q41">
        <v>24.529999999999902</v>
      </c>
      <c r="R41" s="6">
        <f t="shared" si="13"/>
        <v>4.905999999999981</v>
      </c>
      <c r="S41" s="6">
        <f t="shared" si="8"/>
        <v>30.899999999999864</v>
      </c>
      <c r="V41">
        <v>57.25</v>
      </c>
      <c r="W41" s="6">
        <f t="shared" si="14"/>
        <v>3.8166666666666664</v>
      </c>
      <c r="X41" s="6">
        <f t="shared" si="9"/>
        <v>23.6533333333333</v>
      </c>
    </row>
    <row r="42" spans="2:24" x14ac:dyDescent="0.2">
      <c r="B42">
        <v>-5.34</v>
      </c>
      <c r="C42" s="6">
        <f t="shared" si="10"/>
        <v>-1.0680000000000001</v>
      </c>
      <c r="D42" s="6">
        <f t="shared" si="5"/>
        <v>27.231999999999974</v>
      </c>
      <c r="G42">
        <v>-10.34</v>
      </c>
      <c r="H42" s="6">
        <f t="shared" si="11"/>
        <v>-2.0680000000000001</v>
      </c>
      <c r="I42" s="6">
        <f t="shared" si="6"/>
        <v>-42.724000000000032</v>
      </c>
      <c r="L42">
        <v>-43.31</v>
      </c>
      <c r="M42" s="6">
        <f t="shared" si="12"/>
        <v>-0.86620000000000008</v>
      </c>
      <c r="N42" s="6">
        <f t="shared" si="7"/>
        <v>16.893799999999981</v>
      </c>
      <c r="Q42">
        <v>-13.16</v>
      </c>
      <c r="R42" s="6">
        <f t="shared" si="13"/>
        <v>-2.6320000000000001</v>
      </c>
      <c r="S42" s="6">
        <f t="shared" si="8"/>
        <v>28.267999999999862</v>
      </c>
      <c r="V42">
        <v>-21.159999999999901</v>
      </c>
      <c r="W42" s="6">
        <f t="shared" si="14"/>
        <v>-1.4106666666666601</v>
      </c>
      <c r="X42" s="6">
        <f t="shared" si="9"/>
        <v>22.24266666666664</v>
      </c>
    </row>
    <row r="43" spans="2:24" x14ac:dyDescent="0.2">
      <c r="B43">
        <v>5.1799999999999899</v>
      </c>
      <c r="C43" s="6">
        <f t="shared" si="10"/>
        <v>1.035999999999998</v>
      </c>
      <c r="D43" s="6">
        <f t="shared" si="5"/>
        <v>28.267999999999972</v>
      </c>
      <c r="G43">
        <v>6.09</v>
      </c>
      <c r="H43" s="6">
        <f t="shared" si="11"/>
        <v>1.218</v>
      </c>
      <c r="I43" s="6">
        <f t="shared" si="6"/>
        <v>-41.506000000000029</v>
      </c>
      <c r="L43">
        <v>-5.72</v>
      </c>
      <c r="M43" s="6">
        <f t="shared" si="12"/>
        <v>-0.1144</v>
      </c>
      <c r="N43" s="6">
        <f t="shared" si="7"/>
        <v>16.779399999999981</v>
      </c>
      <c r="Q43">
        <v>-1.3499999999999901</v>
      </c>
      <c r="R43" s="6">
        <f t="shared" si="13"/>
        <v>-0.26999999999999802</v>
      </c>
      <c r="S43" s="6">
        <f t="shared" si="8"/>
        <v>27.997999999999863</v>
      </c>
      <c r="V43">
        <v>-10.45</v>
      </c>
      <c r="W43" s="6">
        <f t="shared" si="14"/>
        <v>-0.69666666666666666</v>
      </c>
      <c r="X43" s="6">
        <f t="shared" si="9"/>
        <v>21.545999999999975</v>
      </c>
    </row>
    <row r="44" spans="2:24" x14ac:dyDescent="0.2">
      <c r="B44">
        <v>15.92</v>
      </c>
      <c r="C44" s="6">
        <f t="shared" si="10"/>
        <v>3.1840000000000002</v>
      </c>
      <c r="D44" s="6">
        <f t="shared" si="5"/>
        <v>31.451999999999973</v>
      </c>
      <c r="G44">
        <v>1.91</v>
      </c>
      <c r="H44" s="6">
        <f t="shared" si="11"/>
        <v>0.38200000000000001</v>
      </c>
      <c r="I44" s="6">
        <f t="shared" si="6"/>
        <v>-41.124000000000031</v>
      </c>
      <c r="L44">
        <v>49.889999999999901</v>
      </c>
      <c r="M44" s="6">
        <f t="shared" si="12"/>
        <v>0.99779999999999802</v>
      </c>
      <c r="N44" s="6">
        <f t="shared" si="7"/>
        <v>17.777199999999979</v>
      </c>
      <c r="Q44">
        <v>-3.3</v>
      </c>
      <c r="R44" s="6">
        <f t="shared" si="13"/>
        <v>-0.66</v>
      </c>
      <c r="S44" s="6">
        <f t="shared" si="8"/>
        <v>27.337999999999862</v>
      </c>
      <c r="V44">
        <v>20.12</v>
      </c>
      <c r="W44" s="6">
        <f t="shared" si="14"/>
        <v>1.3413333333333335</v>
      </c>
      <c r="X44" s="6">
        <f t="shared" si="9"/>
        <v>22.887333333333309</v>
      </c>
    </row>
    <row r="45" spans="2:24" x14ac:dyDescent="0.2">
      <c r="B45">
        <v>-2.17</v>
      </c>
      <c r="C45" s="6">
        <f t="shared" si="10"/>
        <v>-0.434</v>
      </c>
      <c r="D45" s="6">
        <f t="shared" si="5"/>
        <v>31.017999999999972</v>
      </c>
      <c r="G45">
        <v>-0.7</v>
      </c>
      <c r="H45" s="6">
        <f t="shared" si="11"/>
        <v>-0.13999999999999999</v>
      </c>
      <c r="I45" s="6">
        <f t="shared" si="6"/>
        <v>-41.264000000000031</v>
      </c>
      <c r="L45">
        <v>13.55</v>
      </c>
      <c r="M45" s="6">
        <f t="shared" si="12"/>
        <v>0.27100000000000002</v>
      </c>
      <c r="N45" s="6">
        <f t="shared" si="7"/>
        <v>18.04819999999998</v>
      </c>
      <c r="Q45">
        <v>20</v>
      </c>
      <c r="R45" s="6">
        <f t="shared" si="13"/>
        <v>4</v>
      </c>
      <c r="S45" s="6">
        <f t="shared" si="8"/>
        <v>31.337999999999862</v>
      </c>
      <c r="V45">
        <v>25.96</v>
      </c>
      <c r="W45" s="6">
        <f t="shared" si="14"/>
        <v>1.7306666666666668</v>
      </c>
      <c r="X45" s="6">
        <f t="shared" si="9"/>
        <v>24.617999999999977</v>
      </c>
    </row>
    <row r="46" spans="2:24" x14ac:dyDescent="0.2">
      <c r="B46">
        <v>23.23</v>
      </c>
      <c r="C46" s="6">
        <f t="shared" si="10"/>
        <v>4.6459999999999999</v>
      </c>
      <c r="D46" s="6">
        <f t="shared" si="5"/>
        <v>35.663999999999973</v>
      </c>
      <c r="G46">
        <v>-12.95</v>
      </c>
      <c r="H46" s="6">
        <f t="shared" si="11"/>
        <v>-2.59</v>
      </c>
      <c r="I46" s="6">
        <f t="shared" si="6"/>
        <v>-43.854000000000028</v>
      </c>
      <c r="L46">
        <v>129.26</v>
      </c>
      <c r="M46" s="6">
        <f t="shared" si="12"/>
        <v>2.5851999999999999</v>
      </c>
      <c r="N46" s="6">
        <f t="shared" si="7"/>
        <v>20.63339999999998</v>
      </c>
      <c r="Q46">
        <v>15.11</v>
      </c>
      <c r="R46" s="6">
        <f t="shared" si="13"/>
        <v>3.0220000000000002</v>
      </c>
      <c r="S46" s="6">
        <f t="shared" si="8"/>
        <v>34.359999999999864</v>
      </c>
      <c r="V46">
        <v>28.36</v>
      </c>
      <c r="W46" s="6">
        <f t="shared" si="14"/>
        <v>1.8906666666666665</v>
      </c>
      <c r="X46" s="6">
        <f t="shared" si="9"/>
        <v>26.508666666666645</v>
      </c>
    </row>
    <row r="47" spans="2:24" x14ac:dyDescent="0.2">
      <c r="B47">
        <v>-1.8599999999999901</v>
      </c>
      <c r="C47" s="6">
        <f t="shared" si="10"/>
        <v>-0.37199999999999805</v>
      </c>
      <c r="D47" s="6">
        <f t="shared" si="5"/>
        <v>35.291999999999973</v>
      </c>
      <c r="G47">
        <v>-14.69</v>
      </c>
      <c r="H47" s="6">
        <f t="shared" si="11"/>
        <v>-2.9380000000000002</v>
      </c>
      <c r="I47" s="6">
        <f t="shared" si="6"/>
        <v>-46.79200000000003</v>
      </c>
      <c r="L47">
        <v>-23.1299999999999</v>
      </c>
      <c r="M47" s="6">
        <f t="shared" si="12"/>
        <v>-0.46259999999999801</v>
      </c>
      <c r="N47" s="6">
        <f t="shared" si="7"/>
        <v>20.170799999999982</v>
      </c>
      <c r="Q47">
        <v>4.6399999999999997</v>
      </c>
      <c r="R47" s="6">
        <f t="shared" si="13"/>
        <v>0.92799999999999994</v>
      </c>
      <c r="S47" s="6">
        <f t="shared" si="8"/>
        <v>35.287999999999862</v>
      </c>
      <c r="V47">
        <v>9.5500000000000007</v>
      </c>
      <c r="W47" s="6">
        <f t="shared" si="14"/>
        <v>0.63666666666666671</v>
      </c>
      <c r="X47" s="6">
        <f t="shared" si="9"/>
        <v>27.145333333333312</v>
      </c>
    </row>
    <row r="48" spans="2:24" x14ac:dyDescent="0.2">
      <c r="B48">
        <v>17.82</v>
      </c>
      <c r="C48" s="6">
        <f t="shared" si="10"/>
        <v>3.5640000000000001</v>
      </c>
      <c r="D48" s="6">
        <f t="shared" si="5"/>
        <v>38.855999999999973</v>
      </c>
      <c r="G48">
        <v>5.71</v>
      </c>
      <c r="H48" s="6">
        <f t="shared" si="11"/>
        <v>1.1420000000000001</v>
      </c>
      <c r="I48" s="6">
        <f t="shared" si="6"/>
        <v>-45.650000000000027</v>
      </c>
      <c r="L48">
        <v>127.18</v>
      </c>
      <c r="M48" s="6">
        <f t="shared" si="12"/>
        <v>2.5436000000000001</v>
      </c>
      <c r="N48" s="6">
        <f t="shared" si="7"/>
        <v>22.714399999999983</v>
      </c>
      <c r="Q48">
        <v>12.309999999999899</v>
      </c>
      <c r="R48" s="6">
        <f t="shared" si="13"/>
        <v>2.4619999999999802</v>
      </c>
      <c r="S48" s="6">
        <f t="shared" si="8"/>
        <v>37.749999999999844</v>
      </c>
      <c r="V48">
        <v>25.65</v>
      </c>
      <c r="W48" s="6">
        <f t="shared" si="14"/>
        <v>1.71</v>
      </c>
      <c r="X48" s="6">
        <f t="shared" si="9"/>
        <v>28.855333333333313</v>
      </c>
    </row>
    <row r="49" spans="2:24" x14ac:dyDescent="0.2">
      <c r="B49">
        <v>14.79</v>
      </c>
      <c r="C49" s="6">
        <f t="shared" si="10"/>
        <v>2.9580000000000002</v>
      </c>
      <c r="D49" s="6">
        <f t="shared" si="5"/>
        <v>41.813999999999972</v>
      </c>
      <c r="G49">
        <v>10.09</v>
      </c>
      <c r="H49" s="6">
        <f t="shared" si="11"/>
        <v>2.0180000000000002</v>
      </c>
      <c r="I49" s="6">
        <f t="shared" si="6"/>
        <v>-43.632000000000026</v>
      </c>
      <c r="L49">
        <v>157.13</v>
      </c>
      <c r="M49" s="6">
        <f t="shared" si="12"/>
        <v>3.1425999999999998</v>
      </c>
      <c r="N49" s="6">
        <f t="shared" si="7"/>
        <v>25.856999999999985</v>
      </c>
      <c r="Q49">
        <v>21.04</v>
      </c>
      <c r="R49" s="6">
        <f t="shared" si="13"/>
        <v>4.2080000000000002</v>
      </c>
      <c r="S49" s="6">
        <f t="shared" si="8"/>
        <v>41.957999999999842</v>
      </c>
      <c r="V49">
        <v>40.33</v>
      </c>
      <c r="W49" s="6">
        <f t="shared" si="14"/>
        <v>2.6886666666666663</v>
      </c>
      <c r="X49" s="6">
        <f t="shared" si="9"/>
        <v>31.543999999999979</v>
      </c>
    </row>
    <row r="50" spans="2:24" x14ac:dyDescent="0.2">
      <c r="B50">
        <v>29.31</v>
      </c>
      <c r="C50" s="6">
        <f t="shared" si="10"/>
        <v>5.8620000000000001</v>
      </c>
      <c r="D50" s="6">
        <f t="shared" si="5"/>
        <v>47.675999999999974</v>
      </c>
      <c r="G50">
        <v>-16.940000000000001</v>
      </c>
      <c r="H50" s="6">
        <f t="shared" si="11"/>
        <v>-3.3880000000000003</v>
      </c>
      <c r="I50" s="6">
        <f t="shared" si="6"/>
        <v>-47.020000000000024</v>
      </c>
      <c r="L50">
        <v>152.26</v>
      </c>
      <c r="M50" s="6">
        <f t="shared" si="12"/>
        <v>3.0451999999999999</v>
      </c>
      <c r="N50" s="6">
        <f t="shared" si="7"/>
        <v>28.902199999999986</v>
      </c>
      <c r="Q50">
        <v>22.14</v>
      </c>
      <c r="R50" s="6">
        <f t="shared" si="13"/>
        <v>4.4279999999999999</v>
      </c>
      <c r="S50" s="6">
        <f t="shared" si="8"/>
        <v>46.385999999999839</v>
      </c>
      <c r="V50">
        <v>52.51</v>
      </c>
      <c r="W50" s="6">
        <f t="shared" si="14"/>
        <v>3.5006666666666666</v>
      </c>
      <c r="X50" s="6">
        <f t="shared" si="9"/>
        <v>35.044666666666643</v>
      </c>
    </row>
    <row r="51" spans="2:24" x14ac:dyDescent="0.2">
      <c r="B51">
        <v>1.53</v>
      </c>
      <c r="C51" s="6">
        <f t="shared" si="10"/>
        <v>0.30600000000000005</v>
      </c>
      <c r="D51" s="6">
        <f t="shared" si="5"/>
        <v>47.981999999999971</v>
      </c>
      <c r="G51">
        <v>-9.14</v>
      </c>
      <c r="H51" s="6">
        <f t="shared" si="11"/>
        <v>-1.8280000000000003</v>
      </c>
      <c r="I51" s="6">
        <f t="shared" si="6"/>
        <v>-48.848000000000027</v>
      </c>
      <c r="L51">
        <v>5.1399999999999899</v>
      </c>
      <c r="M51" s="6">
        <f t="shared" si="12"/>
        <v>0.10279999999999979</v>
      </c>
      <c r="N51" s="6">
        <f t="shared" si="7"/>
        <v>29.004999999999985</v>
      </c>
      <c r="Q51">
        <v>0.189999999999999</v>
      </c>
      <c r="R51" s="6">
        <f t="shared" si="13"/>
        <v>3.7999999999999805E-2</v>
      </c>
      <c r="S51" s="6">
        <f t="shared" si="8"/>
        <v>46.423999999999836</v>
      </c>
      <c r="V51">
        <v>-8.8000000000000007</v>
      </c>
      <c r="W51" s="6">
        <f t="shared" si="14"/>
        <v>-0.58666666666666667</v>
      </c>
      <c r="X51" s="6">
        <f t="shared" si="9"/>
        <v>34.457999999999977</v>
      </c>
    </row>
    <row r="52" spans="2:24" x14ac:dyDescent="0.2">
      <c r="B52">
        <v>10.68</v>
      </c>
      <c r="C52" s="6">
        <f t="shared" si="10"/>
        <v>2.1360000000000001</v>
      </c>
      <c r="D52" s="6">
        <f t="shared" si="5"/>
        <v>50.117999999999974</v>
      </c>
      <c r="G52">
        <v>3.57</v>
      </c>
      <c r="H52" s="6">
        <f t="shared" si="11"/>
        <v>0.71399999999999997</v>
      </c>
      <c r="I52" s="6">
        <f t="shared" si="6"/>
        <v>-48.134000000000029</v>
      </c>
      <c r="L52">
        <v>118.3</v>
      </c>
      <c r="M52" s="6">
        <f t="shared" si="12"/>
        <v>2.3660000000000001</v>
      </c>
      <c r="N52" s="6">
        <f t="shared" si="7"/>
        <v>31.370999999999984</v>
      </c>
      <c r="Q52">
        <v>18.420000000000002</v>
      </c>
      <c r="R52" s="6">
        <f t="shared" si="13"/>
        <v>3.6840000000000006</v>
      </c>
      <c r="S52" s="6">
        <f t="shared" si="8"/>
        <v>50.107999999999834</v>
      </c>
      <c r="V52">
        <v>37.549999999999997</v>
      </c>
      <c r="W52" s="6">
        <f t="shared" si="14"/>
        <v>2.503333333333333</v>
      </c>
      <c r="X52" s="6">
        <f t="shared" si="9"/>
        <v>36.961333333333307</v>
      </c>
    </row>
    <row r="53" spans="2:24" x14ac:dyDescent="0.2">
      <c r="B53">
        <v>7.15</v>
      </c>
      <c r="C53" s="6">
        <f t="shared" si="10"/>
        <v>1.4300000000000002</v>
      </c>
      <c r="D53" s="6">
        <f t="shared" si="5"/>
        <v>51.547999999999973</v>
      </c>
      <c r="G53">
        <v>6.9</v>
      </c>
      <c r="H53" s="6">
        <f t="shared" si="11"/>
        <v>1.3800000000000001</v>
      </c>
      <c r="I53" s="6">
        <f t="shared" si="6"/>
        <v>-46.754000000000026</v>
      </c>
      <c r="L53">
        <v>88.66</v>
      </c>
      <c r="M53" s="6">
        <f t="shared" si="12"/>
        <v>1.7731999999999999</v>
      </c>
      <c r="N53" s="6">
        <f t="shared" si="7"/>
        <v>33.144199999999984</v>
      </c>
      <c r="Q53">
        <v>18.32</v>
      </c>
      <c r="R53" s="6">
        <f t="shared" si="13"/>
        <v>3.6640000000000001</v>
      </c>
      <c r="S53" s="6">
        <f t="shared" si="8"/>
        <v>53.771999999999835</v>
      </c>
      <c r="V53">
        <v>26.75</v>
      </c>
      <c r="W53" s="6">
        <f t="shared" si="14"/>
        <v>1.7833333333333332</v>
      </c>
      <c r="X53" s="6">
        <f t="shared" si="9"/>
        <v>38.744666666666639</v>
      </c>
    </row>
    <row r="54" spans="2:24" x14ac:dyDescent="0.2">
      <c r="B54">
        <v>5.2899999999999903</v>
      </c>
      <c r="C54" s="6">
        <f t="shared" ref="C54:C117" si="15">B54*E$3</f>
        <v>1.0579999999999981</v>
      </c>
      <c r="D54" s="6">
        <f t="shared" ref="D54:D117" si="16">C54+D53</f>
        <v>52.605999999999973</v>
      </c>
      <c r="G54">
        <v>-2.2599999999999998</v>
      </c>
      <c r="H54" s="6">
        <f t="shared" si="11"/>
        <v>-0.45199999999999996</v>
      </c>
      <c r="I54" s="6">
        <f t="shared" ref="I54:I117" si="17">H54+I53</f>
        <v>-47.206000000000024</v>
      </c>
      <c r="L54">
        <v>62.13</v>
      </c>
      <c r="M54" s="6">
        <f t="shared" si="12"/>
        <v>1.2426000000000001</v>
      </c>
      <c r="N54" s="6">
        <f t="shared" si="7"/>
        <v>34.386799999999987</v>
      </c>
      <c r="Q54">
        <v>7.6899999999999897</v>
      </c>
      <c r="R54" s="6">
        <f t="shared" si="13"/>
        <v>1.537999999999998</v>
      </c>
      <c r="S54" s="6">
        <f t="shared" si="8"/>
        <v>55.309999999999832</v>
      </c>
      <c r="V54">
        <v>23.399999999999899</v>
      </c>
      <c r="W54" s="6">
        <f t="shared" si="14"/>
        <v>1.5599999999999932</v>
      </c>
      <c r="X54" s="6">
        <f t="shared" si="9"/>
        <v>40.304666666666634</v>
      </c>
    </row>
    <row r="55" spans="2:24" x14ac:dyDescent="0.2">
      <c r="B55">
        <v>-12.75</v>
      </c>
      <c r="C55" s="6">
        <f t="shared" si="15"/>
        <v>-2.5500000000000003</v>
      </c>
      <c r="D55" s="6">
        <f t="shared" si="16"/>
        <v>50.055999999999976</v>
      </c>
      <c r="G55">
        <v>23.53</v>
      </c>
      <c r="H55" s="6">
        <f t="shared" si="11"/>
        <v>4.7060000000000004</v>
      </c>
      <c r="I55" s="6">
        <f t="shared" si="17"/>
        <v>-42.500000000000021</v>
      </c>
      <c r="L55">
        <v>-115.03</v>
      </c>
      <c r="M55" s="6">
        <f t="shared" si="12"/>
        <v>-2.3006000000000002</v>
      </c>
      <c r="N55" s="6">
        <f t="shared" si="7"/>
        <v>32.086199999999984</v>
      </c>
      <c r="Q55">
        <v>-7.19</v>
      </c>
      <c r="R55" s="6">
        <f t="shared" si="13"/>
        <v>-1.4380000000000002</v>
      </c>
      <c r="S55" s="6">
        <f t="shared" si="8"/>
        <v>53.871999999999829</v>
      </c>
      <c r="V55">
        <v>-31.05</v>
      </c>
      <c r="W55" s="6">
        <f t="shared" si="14"/>
        <v>-2.0699999999999998</v>
      </c>
      <c r="X55" s="6">
        <f t="shared" si="9"/>
        <v>38.234666666666634</v>
      </c>
    </row>
    <row r="56" spans="2:24" x14ac:dyDescent="0.2">
      <c r="B56">
        <v>-2.4</v>
      </c>
      <c r="C56" s="6">
        <f t="shared" si="15"/>
        <v>-0.48</v>
      </c>
      <c r="D56" s="6">
        <f t="shared" si="16"/>
        <v>49.575999999999979</v>
      </c>
      <c r="G56">
        <v>16.219999999999899</v>
      </c>
      <c r="H56" s="6">
        <f t="shared" si="11"/>
        <v>3.2439999999999802</v>
      </c>
      <c r="I56" s="6">
        <f t="shared" si="17"/>
        <v>-39.256000000000043</v>
      </c>
      <c r="L56">
        <v>-21.52</v>
      </c>
      <c r="M56" s="6">
        <f t="shared" si="12"/>
        <v>-0.4304</v>
      </c>
      <c r="N56" s="6">
        <f t="shared" si="7"/>
        <v>31.655799999999985</v>
      </c>
      <c r="Q56">
        <v>-10.73</v>
      </c>
      <c r="R56" s="6">
        <f t="shared" si="13"/>
        <v>-2.1460000000000004</v>
      </c>
      <c r="S56" s="6">
        <f t="shared" si="8"/>
        <v>51.725999999999829</v>
      </c>
      <c r="V56">
        <v>-21.81</v>
      </c>
      <c r="W56" s="6">
        <f t="shared" si="14"/>
        <v>-1.454</v>
      </c>
      <c r="X56" s="6">
        <f t="shared" si="9"/>
        <v>36.780666666666633</v>
      </c>
    </row>
    <row r="57" spans="2:24" x14ac:dyDescent="0.2">
      <c r="B57">
        <v>-5.66</v>
      </c>
      <c r="C57" s="6">
        <f t="shared" si="15"/>
        <v>-1.1320000000000001</v>
      </c>
      <c r="D57" s="6">
        <f t="shared" si="16"/>
        <v>48.443999999999981</v>
      </c>
      <c r="G57">
        <v>18.010000000000002</v>
      </c>
      <c r="H57" s="6">
        <f t="shared" si="11"/>
        <v>3.6020000000000003</v>
      </c>
      <c r="I57" s="6">
        <f t="shared" si="17"/>
        <v>-35.654000000000039</v>
      </c>
      <c r="L57">
        <v>50.78</v>
      </c>
      <c r="M57" s="6">
        <f t="shared" si="12"/>
        <v>1.0156000000000001</v>
      </c>
      <c r="N57" s="6">
        <f t="shared" si="7"/>
        <v>32.671399999999984</v>
      </c>
      <c r="Q57">
        <v>17.75</v>
      </c>
      <c r="R57" s="6">
        <f t="shared" si="13"/>
        <v>3.5500000000000003</v>
      </c>
      <c r="S57" s="6">
        <f t="shared" si="8"/>
        <v>55.275999999999826</v>
      </c>
      <c r="V57">
        <v>31.21</v>
      </c>
      <c r="W57" s="6">
        <f t="shared" si="14"/>
        <v>2.0806666666666667</v>
      </c>
      <c r="X57" s="6">
        <f t="shared" si="9"/>
        <v>38.861333333333299</v>
      </c>
    </row>
    <row r="58" spans="2:24" x14ac:dyDescent="0.2">
      <c r="B58">
        <v>-5.56</v>
      </c>
      <c r="C58" s="6">
        <f t="shared" si="15"/>
        <v>-1.1119999999999999</v>
      </c>
      <c r="D58" s="6">
        <f t="shared" si="16"/>
        <v>47.331999999999979</v>
      </c>
      <c r="G58">
        <v>-3.16</v>
      </c>
      <c r="H58" s="6">
        <f t="shared" si="11"/>
        <v>-0.63200000000000012</v>
      </c>
      <c r="I58" s="6">
        <f t="shared" si="17"/>
        <v>-36.286000000000037</v>
      </c>
      <c r="L58">
        <v>-19.84</v>
      </c>
      <c r="M58" s="6">
        <f t="shared" si="12"/>
        <v>-0.39679999999999999</v>
      </c>
      <c r="N58" s="6">
        <f t="shared" si="7"/>
        <v>32.274599999999985</v>
      </c>
      <c r="Q58">
        <v>8.8199999999999896</v>
      </c>
      <c r="R58" s="6">
        <f t="shared" si="13"/>
        <v>1.763999999999998</v>
      </c>
      <c r="S58" s="6">
        <f t="shared" si="8"/>
        <v>57.039999999999822</v>
      </c>
      <c r="V58">
        <v>12.72</v>
      </c>
      <c r="W58" s="6">
        <f t="shared" si="14"/>
        <v>0.84799999999999998</v>
      </c>
      <c r="X58" s="6">
        <f t="shared" si="9"/>
        <v>39.709333333333298</v>
      </c>
    </row>
    <row r="59" spans="2:24" x14ac:dyDescent="0.2">
      <c r="B59">
        <v>-2.41</v>
      </c>
      <c r="C59" s="6">
        <f t="shared" si="15"/>
        <v>-0.48200000000000004</v>
      </c>
      <c r="D59" s="6">
        <f t="shared" si="16"/>
        <v>46.84999999999998</v>
      </c>
      <c r="G59">
        <v>0.749999999999999</v>
      </c>
      <c r="H59" s="6">
        <f t="shared" si="11"/>
        <v>0.1499999999999998</v>
      </c>
      <c r="I59" s="6">
        <f t="shared" si="17"/>
        <v>-36.136000000000038</v>
      </c>
      <c r="L59">
        <v>6.75999999999999</v>
      </c>
      <c r="M59" s="6">
        <f t="shared" si="12"/>
        <v>0.13519999999999979</v>
      </c>
      <c r="N59" s="6">
        <f t="shared" si="7"/>
        <v>32.409799999999983</v>
      </c>
      <c r="Q59">
        <v>2.2999999999999901</v>
      </c>
      <c r="R59" s="6">
        <f t="shared" si="13"/>
        <v>0.45999999999999802</v>
      </c>
      <c r="S59" s="6">
        <f t="shared" si="8"/>
        <v>57.499999999999822</v>
      </c>
      <c r="V59">
        <v>2.98999999999999</v>
      </c>
      <c r="W59" s="6">
        <f t="shared" si="14"/>
        <v>0.19933333333333267</v>
      </c>
      <c r="X59" s="6">
        <f t="shared" si="9"/>
        <v>39.908666666666633</v>
      </c>
    </row>
    <row r="60" spans="2:24" x14ac:dyDescent="0.2">
      <c r="B60">
        <v>-14.32</v>
      </c>
      <c r="C60" s="6">
        <f t="shared" si="15"/>
        <v>-2.8640000000000003</v>
      </c>
      <c r="D60" s="6">
        <f t="shared" si="16"/>
        <v>43.985999999999983</v>
      </c>
      <c r="G60">
        <v>17.639999999999901</v>
      </c>
      <c r="H60" s="6">
        <f t="shared" si="11"/>
        <v>3.5279999999999805</v>
      </c>
      <c r="I60" s="6">
        <f t="shared" si="17"/>
        <v>-32.608000000000061</v>
      </c>
      <c r="L60">
        <v>-73.849999999999994</v>
      </c>
      <c r="M60" s="6">
        <f t="shared" si="12"/>
        <v>-1.4769999999999999</v>
      </c>
      <c r="N60" s="6">
        <f t="shared" si="7"/>
        <v>30.932799999999983</v>
      </c>
      <c r="Q60">
        <v>1.65</v>
      </c>
      <c r="R60" s="6">
        <f t="shared" si="13"/>
        <v>0.33</v>
      </c>
      <c r="S60" s="6">
        <f t="shared" si="8"/>
        <v>57.829999999999821</v>
      </c>
      <c r="V60">
        <v>-3.6699999999999902</v>
      </c>
      <c r="W60" s="6">
        <f t="shared" si="14"/>
        <v>-0.24466666666666601</v>
      </c>
      <c r="X60" s="6">
        <f t="shared" si="9"/>
        <v>39.663999999999966</v>
      </c>
    </row>
    <row r="61" spans="2:24" x14ac:dyDescent="0.2">
      <c r="B61">
        <v>2</v>
      </c>
      <c r="C61" s="6">
        <f t="shared" si="15"/>
        <v>0.4</v>
      </c>
      <c r="D61" s="6">
        <f t="shared" si="16"/>
        <v>44.385999999999981</v>
      </c>
      <c r="G61">
        <v>11.32</v>
      </c>
      <c r="H61" s="6">
        <f t="shared" si="11"/>
        <v>2.2640000000000002</v>
      </c>
      <c r="I61" s="6">
        <f t="shared" si="17"/>
        <v>-30.344000000000062</v>
      </c>
      <c r="L61">
        <v>73.88</v>
      </c>
      <c r="M61" s="6">
        <f t="shared" si="12"/>
        <v>1.4776</v>
      </c>
      <c r="N61" s="6">
        <f t="shared" si="7"/>
        <v>32.410399999999981</v>
      </c>
      <c r="Q61">
        <v>8.4499999999999993</v>
      </c>
      <c r="R61" s="6">
        <f t="shared" si="13"/>
        <v>1.69</v>
      </c>
      <c r="S61" s="6">
        <f t="shared" si="8"/>
        <v>59.519999999999818</v>
      </c>
      <c r="V61">
        <v>24.95</v>
      </c>
      <c r="W61" s="6">
        <f t="shared" si="14"/>
        <v>1.6633333333333333</v>
      </c>
      <c r="X61" s="6">
        <f t="shared" si="9"/>
        <v>41.3273333333333</v>
      </c>
    </row>
    <row r="62" spans="2:24" x14ac:dyDescent="0.2">
      <c r="B62">
        <v>28.689999999999898</v>
      </c>
      <c r="C62" s="6">
        <f t="shared" si="15"/>
        <v>5.73799999999998</v>
      </c>
      <c r="D62" s="6">
        <f t="shared" si="16"/>
        <v>50.12399999999996</v>
      </c>
      <c r="G62">
        <v>-24.6</v>
      </c>
      <c r="H62" s="6">
        <f t="shared" si="11"/>
        <v>-4.9200000000000008</v>
      </c>
      <c r="I62" s="6">
        <f t="shared" si="17"/>
        <v>-35.26400000000006</v>
      </c>
      <c r="L62">
        <v>114.799999999999</v>
      </c>
      <c r="M62" s="6">
        <f t="shared" si="12"/>
        <v>2.2959999999999803</v>
      </c>
      <c r="N62" s="6">
        <f t="shared" si="7"/>
        <v>34.70639999999996</v>
      </c>
      <c r="Q62">
        <v>13.8399999999999</v>
      </c>
      <c r="R62" s="6">
        <f t="shared" si="13"/>
        <v>2.7679999999999803</v>
      </c>
      <c r="S62" s="6">
        <f t="shared" si="8"/>
        <v>62.287999999999798</v>
      </c>
      <c r="V62">
        <v>25.479999999999901</v>
      </c>
      <c r="W62" s="6">
        <f t="shared" si="14"/>
        <v>1.6986666666666601</v>
      </c>
      <c r="X62" s="6">
        <f t="shared" si="9"/>
        <v>43.025999999999961</v>
      </c>
    </row>
    <row r="63" spans="2:24" x14ac:dyDescent="0.2">
      <c r="B63">
        <v>6.38</v>
      </c>
      <c r="C63" s="6">
        <f t="shared" si="15"/>
        <v>1.276</v>
      </c>
      <c r="D63" s="6">
        <f t="shared" si="16"/>
        <v>51.399999999999963</v>
      </c>
      <c r="G63">
        <v>-16.88</v>
      </c>
      <c r="H63" s="6">
        <f t="shared" si="11"/>
        <v>-3.3759999999999999</v>
      </c>
      <c r="I63" s="6">
        <f t="shared" si="17"/>
        <v>-38.640000000000057</v>
      </c>
      <c r="L63">
        <v>78.149999999999906</v>
      </c>
      <c r="M63" s="6">
        <f t="shared" si="12"/>
        <v>1.5629999999999982</v>
      </c>
      <c r="N63" s="6">
        <f t="shared" si="7"/>
        <v>36.269399999999955</v>
      </c>
      <c r="Q63">
        <v>3.1599999999999899</v>
      </c>
      <c r="R63" s="6">
        <f t="shared" si="13"/>
        <v>0.63199999999999801</v>
      </c>
      <c r="S63" s="6">
        <f t="shared" si="8"/>
        <v>62.919999999999796</v>
      </c>
      <c r="V63">
        <v>13.559999999999899</v>
      </c>
      <c r="W63" s="6">
        <f t="shared" si="14"/>
        <v>0.90399999999999325</v>
      </c>
      <c r="X63" s="6">
        <f t="shared" si="9"/>
        <v>43.929999999999957</v>
      </c>
    </row>
    <row r="64" spans="2:24" x14ac:dyDescent="0.2">
      <c r="B64">
        <v>-2.06</v>
      </c>
      <c r="C64" s="6">
        <f t="shared" si="15"/>
        <v>-0.41200000000000003</v>
      </c>
      <c r="D64" s="6">
        <f t="shared" si="16"/>
        <v>50.987999999999964</v>
      </c>
      <c r="G64">
        <v>-45.79</v>
      </c>
      <c r="H64" s="6">
        <f t="shared" si="11"/>
        <v>-9.1579999999999995</v>
      </c>
      <c r="I64" s="6">
        <f t="shared" si="17"/>
        <v>-47.798000000000059</v>
      </c>
      <c r="L64">
        <v>10.48</v>
      </c>
      <c r="M64" s="6">
        <f t="shared" si="12"/>
        <v>0.20960000000000001</v>
      </c>
      <c r="N64" s="6">
        <f t="shared" si="7"/>
        <v>36.478999999999957</v>
      </c>
      <c r="Q64">
        <v>6.08</v>
      </c>
      <c r="R64" s="6">
        <f t="shared" si="13"/>
        <v>1.2160000000000002</v>
      </c>
      <c r="S64" s="6">
        <f t="shared" si="8"/>
        <v>64.135999999999797</v>
      </c>
      <c r="V64">
        <v>20.27</v>
      </c>
      <c r="W64" s="6">
        <f t="shared" si="14"/>
        <v>1.3513333333333333</v>
      </c>
      <c r="X64" s="6">
        <f t="shared" si="9"/>
        <v>45.281333333333293</v>
      </c>
    </row>
    <row r="65" spans="2:24" x14ac:dyDescent="0.2">
      <c r="B65">
        <v>4.2699999999999996</v>
      </c>
      <c r="C65" s="6">
        <f t="shared" si="15"/>
        <v>0.85399999999999998</v>
      </c>
      <c r="D65" s="6">
        <f t="shared" si="16"/>
        <v>51.841999999999963</v>
      </c>
      <c r="G65">
        <v>-11.4</v>
      </c>
      <c r="H65" s="6">
        <f t="shared" si="11"/>
        <v>-2.2800000000000002</v>
      </c>
      <c r="I65" s="6">
        <f t="shared" si="17"/>
        <v>-50.07800000000006</v>
      </c>
      <c r="L65">
        <v>-31.22</v>
      </c>
      <c r="M65" s="6">
        <f t="shared" si="12"/>
        <v>-0.62439999999999996</v>
      </c>
      <c r="N65" s="6">
        <f t="shared" si="7"/>
        <v>35.854599999999955</v>
      </c>
      <c r="Q65">
        <v>-1.0900000000000001</v>
      </c>
      <c r="R65" s="6">
        <f t="shared" si="13"/>
        <v>-0.21800000000000003</v>
      </c>
      <c r="S65" s="6">
        <f t="shared" si="8"/>
        <v>63.917999999999793</v>
      </c>
      <c r="V65">
        <v>-5.1399999999999899</v>
      </c>
      <c r="W65" s="6">
        <f t="shared" si="14"/>
        <v>-0.34266666666666601</v>
      </c>
      <c r="X65" s="6">
        <f t="shared" si="9"/>
        <v>44.938666666666627</v>
      </c>
    </row>
    <row r="66" spans="2:24" x14ac:dyDescent="0.2">
      <c r="B66">
        <v>4.5199999999999996</v>
      </c>
      <c r="C66" s="6">
        <f t="shared" si="15"/>
        <v>0.90399999999999991</v>
      </c>
      <c r="D66" s="6">
        <f t="shared" si="16"/>
        <v>52.745999999999967</v>
      </c>
      <c r="G66">
        <v>-3.5699999999999901</v>
      </c>
      <c r="H66" s="6">
        <f t="shared" ref="H66:H97" si="18">G66*J$3</f>
        <v>-0.71399999999999808</v>
      </c>
      <c r="I66" s="6">
        <f t="shared" si="17"/>
        <v>-50.792000000000058</v>
      </c>
      <c r="L66">
        <v>16.799999999999901</v>
      </c>
      <c r="M66" s="6">
        <f t="shared" ref="M66:M97" si="19">L66*O$3</f>
        <v>0.33599999999999802</v>
      </c>
      <c r="N66" s="6">
        <f t="shared" si="7"/>
        <v>36.190599999999954</v>
      </c>
      <c r="Q66">
        <v>1.56</v>
      </c>
      <c r="R66" s="6">
        <f t="shared" ref="R66:R97" si="20">Q66*T$3</f>
        <v>0.31200000000000006</v>
      </c>
      <c r="S66" s="6">
        <f t="shared" si="8"/>
        <v>64.229999999999791</v>
      </c>
      <c r="V66">
        <v>2.77999999999999</v>
      </c>
      <c r="W66" s="6">
        <f t="shared" ref="W66:W97" si="21">V66*Y$3</f>
        <v>0.18533333333333266</v>
      </c>
      <c r="X66" s="6">
        <f t="shared" si="9"/>
        <v>45.12399999999996</v>
      </c>
    </row>
    <row r="67" spans="2:24" x14ac:dyDescent="0.2">
      <c r="B67">
        <v>3.44</v>
      </c>
      <c r="C67" s="6">
        <f t="shared" si="15"/>
        <v>0.68800000000000006</v>
      </c>
      <c r="D67" s="6">
        <f t="shared" si="16"/>
        <v>53.433999999999969</v>
      </c>
      <c r="G67">
        <v>2.78</v>
      </c>
      <c r="H67" s="6">
        <f t="shared" si="18"/>
        <v>0.55599999999999994</v>
      </c>
      <c r="I67" s="6">
        <f t="shared" si="17"/>
        <v>-50.236000000000061</v>
      </c>
      <c r="L67">
        <v>-38.200000000000003</v>
      </c>
      <c r="M67" s="6">
        <f t="shared" si="19"/>
        <v>-0.76400000000000012</v>
      </c>
      <c r="N67" s="6">
        <f t="shared" si="7"/>
        <v>35.426599999999951</v>
      </c>
      <c r="Q67">
        <v>-2.6399999999999899</v>
      </c>
      <c r="R67" s="6">
        <f t="shared" si="20"/>
        <v>-0.52799999999999803</v>
      </c>
      <c r="S67" s="6">
        <f t="shared" si="8"/>
        <v>63.701999999999792</v>
      </c>
      <c r="V67">
        <v>-6.2299999999999898</v>
      </c>
      <c r="W67" s="6">
        <f t="shared" si="21"/>
        <v>-0.41533333333333267</v>
      </c>
      <c r="X67" s="6">
        <f t="shared" si="9"/>
        <v>44.70866666666663</v>
      </c>
    </row>
    <row r="68" spans="2:24" x14ac:dyDescent="0.2">
      <c r="B68">
        <v>3.35</v>
      </c>
      <c r="C68" s="6">
        <f t="shared" si="15"/>
        <v>0.67</v>
      </c>
      <c r="D68" s="6">
        <f t="shared" si="16"/>
        <v>54.103999999999971</v>
      </c>
      <c r="G68">
        <v>-11.34</v>
      </c>
      <c r="H68" s="6">
        <f t="shared" si="18"/>
        <v>-2.2680000000000002</v>
      </c>
      <c r="I68" s="6">
        <f t="shared" si="17"/>
        <v>-52.504000000000062</v>
      </c>
      <c r="L68">
        <v>23.15</v>
      </c>
      <c r="M68" s="6">
        <f t="shared" si="19"/>
        <v>0.46299999999999997</v>
      </c>
      <c r="N68" s="6">
        <f t="shared" ref="N68:N131" si="22">M68+N67</f>
        <v>35.889599999999952</v>
      </c>
      <c r="Q68">
        <v>-7.49</v>
      </c>
      <c r="R68" s="6">
        <f t="shared" si="20"/>
        <v>-1.4980000000000002</v>
      </c>
      <c r="S68" s="6">
        <f t="shared" ref="S68:S131" si="23">R68+S67</f>
        <v>62.203999999999795</v>
      </c>
      <c r="V68">
        <v>-2.5699999999999901</v>
      </c>
      <c r="W68" s="6">
        <f t="shared" si="21"/>
        <v>-0.17133333333333267</v>
      </c>
      <c r="X68" s="6">
        <f t="shared" ref="X68:X131" si="24">W68+X67</f>
        <v>44.537333333333301</v>
      </c>
    </row>
    <row r="69" spans="2:24" x14ac:dyDescent="0.2">
      <c r="B69">
        <v>-16.84</v>
      </c>
      <c r="C69" s="6">
        <f t="shared" si="15"/>
        <v>-3.3680000000000003</v>
      </c>
      <c r="D69" s="6">
        <f t="shared" si="16"/>
        <v>50.735999999999969</v>
      </c>
      <c r="G69">
        <v>2.54</v>
      </c>
      <c r="H69" s="6">
        <f t="shared" si="18"/>
        <v>0.50800000000000001</v>
      </c>
      <c r="I69" s="6">
        <f t="shared" si="17"/>
        <v>-51.996000000000059</v>
      </c>
      <c r="L69">
        <v>17.45</v>
      </c>
      <c r="M69" s="6">
        <f t="shared" si="19"/>
        <v>0.34899999999999998</v>
      </c>
      <c r="N69" s="6">
        <f t="shared" si="22"/>
        <v>36.238599999999948</v>
      </c>
      <c r="Q69">
        <v>9.67</v>
      </c>
      <c r="R69" s="6">
        <f t="shared" si="20"/>
        <v>1.9340000000000002</v>
      </c>
      <c r="S69" s="6">
        <f t="shared" si="23"/>
        <v>64.137999999999792</v>
      </c>
      <c r="V69">
        <v>17.559999999999999</v>
      </c>
      <c r="W69" s="6">
        <f t="shared" si="21"/>
        <v>1.1706666666666665</v>
      </c>
      <c r="X69" s="6">
        <f t="shared" si="24"/>
        <v>45.70799999999997</v>
      </c>
    </row>
    <row r="70" spans="2:24" x14ac:dyDescent="0.2">
      <c r="B70">
        <v>-6.83</v>
      </c>
      <c r="C70" s="6">
        <f t="shared" si="15"/>
        <v>-1.3660000000000001</v>
      </c>
      <c r="D70" s="6">
        <f t="shared" si="16"/>
        <v>49.369999999999969</v>
      </c>
      <c r="G70">
        <v>-4.03</v>
      </c>
      <c r="H70" s="6">
        <f t="shared" si="18"/>
        <v>-0.80600000000000005</v>
      </c>
      <c r="I70" s="6">
        <f t="shared" si="17"/>
        <v>-52.802000000000056</v>
      </c>
      <c r="L70">
        <v>47.66</v>
      </c>
      <c r="M70" s="6">
        <f t="shared" si="19"/>
        <v>0.95319999999999994</v>
      </c>
      <c r="N70" s="6">
        <f t="shared" si="22"/>
        <v>37.191799999999951</v>
      </c>
      <c r="Q70">
        <v>5.8999999999999897</v>
      </c>
      <c r="R70" s="6">
        <f t="shared" si="20"/>
        <v>1.1799999999999979</v>
      </c>
      <c r="S70" s="6">
        <f t="shared" si="23"/>
        <v>65.317999999999785</v>
      </c>
      <c r="V70">
        <v>19.909999999999901</v>
      </c>
      <c r="W70" s="6">
        <f t="shared" si="21"/>
        <v>1.3273333333333266</v>
      </c>
      <c r="X70" s="6">
        <f t="shared" si="24"/>
        <v>47.035333333333298</v>
      </c>
    </row>
    <row r="71" spans="2:24" x14ac:dyDescent="0.2">
      <c r="B71">
        <v>9.15</v>
      </c>
      <c r="C71" s="6">
        <f t="shared" si="15"/>
        <v>1.83</v>
      </c>
      <c r="D71" s="6">
        <f t="shared" si="16"/>
        <v>51.199999999999967</v>
      </c>
      <c r="G71">
        <v>0.63</v>
      </c>
      <c r="H71" s="6">
        <f t="shared" si="18"/>
        <v>0.126</v>
      </c>
      <c r="I71" s="6">
        <f t="shared" si="17"/>
        <v>-52.676000000000059</v>
      </c>
      <c r="L71">
        <v>39.74</v>
      </c>
      <c r="M71" s="6">
        <f t="shared" si="19"/>
        <v>0.79480000000000006</v>
      </c>
      <c r="N71" s="6">
        <f t="shared" si="22"/>
        <v>37.986599999999953</v>
      </c>
      <c r="Q71">
        <v>-3.6799999999999899</v>
      </c>
      <c r="R71" s="6">
        <f t="shared" si="20"/>
        <v>-0.73599999999999799</v>
      </c>
      <c r="S71" s="6">
        <f t="shared" si="23"/>
        <v>64.58199999999978</v>
      </c>
      <c r="V71">
        <v>15.1</v>
      </c>
      <c r="W71" s="6">
        <f t="shared" si="21"/>
        <v>1.0066666666666666</v>
      </c>
      <c r="X71" s="6">
        <f t="shared" si="24"/>
        <v>48.041999999999966</v>
      </c>
    </row>
    <row r="72" spans="2:24" x14ac:dyDescent="0.2">
      <c r="B72">
        <v>15.1</v>
      </c>
      <c r="C72" s="6">
        <f t="shared" si="15"/>
        <v>3.02</v>
      </c>
      <c r="D72" s="6">
        <f t="shared" si="16"/>
        <v>54.21999999999997</v>
      </c>
      <c r="G72">
        <v>-6.52</v>
      </c>
      <c r="H72" s="6">
        <f t="shared" si="18"/>
        <v>-1.304</v>
      </c>
      <c r="I72" s="6">
        <f t="shared" si="17"/>
        <v>-53.980000000000061</v>
      </c>
      <c r="L72">
        <v>146.89999999999901</v>
      </c>
      <c r="M72" s="6">
        <f t="shared" si="19"/>
        <v>2.9379999999999802</v>
      </c>
      <c r="N72" s="6">
        <f t="shared" si="22"/>
        <v>40.924599999999934</v>
      </c>
      <c r="Q72">
        <v>24.16</v>
      </c>
      <c r="R72" s="6">
        <f t="shared" si="20"/>
        <v>4.8320000000000007</v>
      </c>
      <c r="S72" s="6">
        <f t="shared" si="23"/>
        <v>69.413999999999788</v>
      </c>
      <c r="V72">
        <v>46.48</v>
      </c>
      <c r="W72" s="6">
        <f t="shared" si="21"/>
        <v>3.0986666666666665</v>
      </c>
      <c r="X72" s="6">
        <f t="shared" si="24"/>
        <v>51.140666666666633</v>
      </c>
    </row>
    <row r="73" spans="2:24" x14ac:dyDescent="0.2">
      <c r="B73">
        <v>-14.219999999999899</v>
      </c>
      <c r="C73" s="6">
        <f t="shared" si="15"/>
        <v>-2.8439999999999799</v>
      </c>
      <c r="D73" s="6">
        <f t="shared" si="16"/>
        <v>51.375999999999991</v>
      </c>
      <c r="G73">
        <v>-8.11</v>
      </c>
      <c r="H73" s="6">
        <f t="shared" si="18"/>
        <v>-1.6219999999999999</v>
      </c>
      <c r="I73" s="6">
        <f t="shared" si="17"/>
        <v>-55.602000000000061</v>
      </c>
      <c r="L73">
        <v>-51.2899999999999</v>
      </c>
      <c r="M73" s="6">
        <f t="shared" si="19"/>
        <v>-1.025799999999998</v>
      </c>
      <c r="N73" s="6">
        <f t="shared" si="22"/>
        <v>39.898799999999937</v>
      </c>
      <c r="Q73">
        <v>16.43</v>
      </c>
      <c r="R73" s="6">
        <f t="shared" si="20"/>
        <v>3.286</v>
      </c>
      <c r="S73" s="6">
        <f t="shared" si="23"/>
        <v>72.69999999999979</v>
      </c>
      <c r="V73">
        <v>13.44</v>
      </c>
      <c r="W73" s="6">
        <f t="shared" si="21"/>
        <v>0.89599999999999991</v>
      </c>
      <c r="X73" s="6">
        <f t="shared" si="24"/>
        <v>52.036666666666633</v>
      </c>
    </row>
    <row r="74" spans="2:24" x14ac:dyDescent="0.2">
      <c r="B74">
        <v>11.98</v>
      </c>
      <c r="C74" s="6">
        <f t="shared" si="15"/>
        <v>2.3960000000000004</v>
      </c>
      <c r="D74" s="6">
        <f t="shared" si="16"/>
        <v>53.771999999999991</v>
      </c>
      <c r="G74">
        <v>2.48</v>
      </c>
      <c r="H74" s="6">
        <f t="shared" si="18"/>
        <v>0.496</v>
      </c>
      <c r="I74" s="6">
        <f t="shared" si="17"/>
        <v>-55.106000000000058</v>
      </c>
      <c r="L74">
        <v>101.8</v>
      </c>
      <c r="M74" s="6">
        <f t="shared" si="19"/>
        <v>2.036</v>
      </c>
      <c r="N74" s="6">
        <f t="shared" si="22"/>
        <v>41.934799999999939</v>
      </c>
      <c r="Q74">
        <v>4.8099999999999996</v>
      </c>
      <c r="R74" s="6">
        <f t="shared" si="20"/>
        <v>0.96199999999999997</v>
      </c>
      <c r="S74" s="6">
        <f t="shared" si="23"/>
        <v>73.661999999999793</v>
      </c>
      <c r="V74">
        <v>18.849999999999898</v>
      </c>
      <c r="W74" s="6">
        <f t="shared" si="21"/>
        <v>1.2566666666666599</v>
      </c>
      <c r="X74" s="6">
        <f t="shared" si="24"/>
        <v>53.293333333333294</v>
      </c>
    </row>
    <row r="75" spans="2:24" x14ac:dyDescent="0.2">
      <c r="B75">
        <v>-1.57</v>
      </c>
      <c r="C75" s="6">
        <f t="shared" si="15"/>
        <v>-0.31400000000000006</v>
      </c>
      <c r="D75" s="6">
        <f t="shared" si="16"/>
        <v>53.457999999999991</v>
      </c>
      <c r="G75">
        <v>-6.15</v>
      </c>
      <c r="H75" s="6">
        <f t="shared" si="18"/>
        <v>-1.2300000000000002</v>
      </c>
      <c r="I75" s="6">
        <f t="shared" si="17"/>
        <v>-56.336000000000055</v>
      </c>
      <c r="L75">
        <v>29.37</v>
      </c>
      <c r="M75" s="6">
        <f t="shared" si="19"/>
        <v>0.58740000000000003</v>
      </c>
      <c r="N75" s="6">
        <f t="shared" si="22"/>
        <v>42.522199999999941</v>
      </c>
      <c r="Q75">
        <v>-3.1399999999999899</v>
      </c>
      <c r="R75" s="6">
        <f t="shared" si="20"/>
        <v>-0.627999999999998</v>
      </c>
      <c r="S75" s="6">
        <f t="shared" si="23"/>
        <v>73.033999999999793</v>
      </c>
      <c r="V75">
        <v>-9.0299999999999994</v>
      </c>
      <c r="W75" s="6">
        <f t="shared" si="21"/>
        <v>-0.60199999999999998</v>
      </c>
      <c r="X75" s="6">
        <f t="shared" si="24"/>
        <v>52.691333333333297</v>
      </c>
    </row>
    <row r="76" spans="2:24" x14ac:dyDescent="0.2">
      <c r="B76">
        <v>-0.309999999999999</v>
      </c>
      <c r="C76" s="6">
        <f t="shared" si="15"/>
        <v>-6.1999999999999805E-2</v>
      </c>
      <c r="D76" s="6">
        <f t="shared" si="16"/>
        <v>53.395999999999994</v>
      </c>
      <c r="G76">
        <v>-5.07</v>
      </c>
      <c r="H76" s="6">
        <f t="shared" si="18"/>
        <v>-1.014</v>
      </c>
      <c r="I76" s="6">
        <f t="shared" si="17"/>
        <v>-57.350000000000058</v>
      </c>
      <c r="L76">
        <v>47.66</v>
      </c>
      <c r="M76" s="6">
        <f t="shared" si="19"/>
        <v>0.95319999999999994</v>
      </c>
      <c r="N76" s="6">
        <f t="shared" si="22"/>
        <v>43.475399999999944</v>
      </c>
      <c r="Q76">
        <v>-0.79</v>
      </c>
      <c r="R76" s="6">
        <f t="shared" si="20"/>
        <v>-0.15800000000000003</v>
      </c>
      <c r="S76" s="6">
        <f t="shared" si="23"/>
        <v>72.875999999999792</v>
      </c>
      <c r="V76">
        <v>-3.86</v>
      </c>
      <c r="W76" s="6">
        <f t="shared" si="21"/>
        <v>-0.2573333333333333</v>
      </c>
      <c r="X76" s="6">
        <f t="shared" si="24"/>
        <v>52.433999999999962</v>
      </c>
    </row>
    <row r="77" spans="2:24" x14ac:dyDescent="0.2">
      <c r="B77">
        <v>9.1999999999999993</v>
      </c>
      <c r="C77" s="6">
        <f t="shared" si="15"/>
        <v>1.8399999999999999</v>
      </c>
      <c r="D77" s="6">
        <f t="shared" si="16"/>
        <v>55.23599999999999</v>
      </c>
      <c r="G77">
        <v>-13.7899999999999</v>
      </c>
      <c r="H77" s="6">
        <f t="shared" si="18"/>
        <v>-2.75799999999998</v>
      </c>
      <c r="I77" s="6">
        <f t="shared" si="17"/>
        <v>-60.10800000000004</v>
      </c>
      <c r="L77">
        <v>129.38999999999999</v>
      </c>
      <c r="M77" s="6">
        <f t="shared" si="19"/>
        <v>2.5877999999999997</v>
      </c>
      <c r="N77" s="6">
        <f t="shared" si="22"/>
        <v>46.063199999999945</v>
      </c>
      <c r="Q77">
        <v>16.8</v>
      </c>
      <c r="R77" s="6">
        <f t="shared" si="20"/>
        <v>3.3600000000000003</v>
      </c>
      <c r="S77" s="6">
        <f t="shared" si="23"/>
        <v>76.235999999999791</v>
      </c>
      <c r="V77">
        <v>42.029999999999902</v>
      </c>
      <c r="W77" s="6">
        <f t="shared" si="21"/>
        <v>2.8019999999999934</v>
      </c>
      <c r="X77" s="6">
        <f t="shared" si="24"/>
        <v>55.235999999999954</v>
      </c>
    </row>
    <row r="78" spans="2:24" x14ac:dyDescent="0.2">
      <c r="B78">
        <v>5.9799999999999898</v>
      </c>
      <c r="C78" s="6">
        <f t="shared" si="15"/>
        <v>1.195999999999998</v>
      </c>
      <c r="D78" s="6">
        <f t="shared" si="16"/>
        <v>56.431999999999988</v>
      </c>
      <c r="G78">
        <v>5.38</v>
      </c>
      <c r="H78" s="6">
        <f t="shared" si="18"/>
        <v>1.0760000000000001</v>
      </c>
      <c r="I78" s="6">
        <f t="shared" si="17"/>
        <v>-59.032000000000039</v>
      </c>
      <c r="L78">
        <v>-28.34</v>
      </c>
      <c r="M78" s="6">
        <f t="shared" si="19"/>
        <v>-0.56679999999999997</v>
      </c>
      <c r="N78" s="6">
        <f t="shared" si="22"/>
        <v>45.496399999999944</v>
      </c>
      <c r="Q78">
        <v>-6</v>
      </c>
      <c r="R78" s="6">
        <f t="shared" si="20"/>
        <v>-1.2000000000000002</v>
      </c>
      <c r="S78" s="6">
        <f t="shared" si="23"/>
        <v>75.035999999999788</v>
      </c>
      <c r="V78">
        <v>-20.260000000000002</v>
      </c>
      <c r="W78" s="6">
        <f t="shared" si="21"/>
        <v>-1.3506666666666667</v>
      </c>
      <c r="X78" s="6">
        <f t="shared" si="24"/>
        <v>53.885333333333286</v>
      </c>
    </row>
    <row r="79" spans="2:24" x14ac:dyDescent="0.2">
      <c r="B79">
        <v>15.29</v>
      </c>
      <c r="C79" s="6">
        <f t="shared" si="15"/>
        <v>3.0579999999999998</v>
      </c>
      <c r="D79" s="6">
        <f t="shared" si="16"/>
        <v>59.489999999999988</v>
      </c>
      <c r="G79">
        <v>11.21</v>
      </c>
      <c r="H79" s="6">
        <f t="shared" si="18"/>
        <v>2.2420000000000004</v>
      </c>
      <c r="I79" s="6">
        <f t="shared" si="17"/>
        <v>-56.790000000000042</v>
      </c>
      <c r="L79">
        <v>72.319999999999993</v>
      </c>
      <c r="M79" s="6">
        <f t="shared" si="19"/>
        <v>1.4463999999999999</v>
      </c>
      <c r="N79" s="6">
        <f t="shared" si="22"/>
        <v>46.942799999999941</v>
      </c>
      <c r="Q79">
        <v>17.649999999999999</v>
      </c>
      <c r="R79" s="6">
        <f t="shared" si="20"/>
        <v>3.53</v>
      </c>
      <c r="S79" s="6">
        <f t="shared" si="23"/>
        <v>78.565999999999789</v>
      </c>
      <c r="V79">
        <v>42.04</v>
      </c>
      <c r="W79" s="6">
        <f t="shared" si="21"/>
        <v>2.8026666666666666</v>
      </c>
      <c r="X79" s="6">
        <f t="shared" si="24"/>
        <v>56.687999999999953</v>
      </c>
    </row>
    <row r="80" spans="2:24" x14ac:dyDescent="0.2">
      <c r="B80">
        <v>2.81</v>
      </c>
      <c r="C80" s="6">
        <f t="shared" si="15"/>
        <v>0.56200000000000006</v>
      </c>
      <c r="D80" s="6">
        <f t="shared" si="16"/>
        <v>60.051999999999985</v>
      </c>
      <c r="G80">
        <v>17.05</v>
      </c>
      <c r="H80" s="6">
        <f t="shared" si="18"/>
        <v>3.41</v>
      </c>
      <c r="I80" s="6">
        <f t="shared" si="17"/>
        <v>-53.380000000000038</v>
      </c>
      <c r="L80">
        <v>34.9</v>
      </c>
      <c r="M80" s="6">
        <f t="shared" si="19"/>
        <v>0.69799999999999995</v>
      </c>
      <c r="N80" s="6">
        <f t="shared" si="22"/>
        <v>47.640799999999942</v>
      </c>
      <c r="Q80">
        <v>8.67</v>
      </c>
      <c r="R80" s="6">
        <f t="shared" si="20"/>
        <v>1.734</v>
      </c>
      <c r="S80" s="6">
        <f t="shared" si="23"/>
        <v>80.299999999999784</v>
      </c>
      <c r="V80">
        <v>13.96</v>
      </c>
      <c r="W80" s="6">
        <f t="shared" si="21"/>
        <v>0.93066666666666675</v>
      </c>
      <c r="X80" s="6">
        <f t="shared" si="24"/>
        <v>57.61866666666662</v>
      </c>
    </row>
    <row r="81" spans="2:24" x14ac:dyDescent="0.2">
      <c r="B81">
        <v>18.7</v>
      </c>
      <c r="C81" s="6">
        <f t="shared" si="15"/>
        <v>3.74</v>
      </c>
      <c r="D81" s="6">
        <f t="shared" si="16"/>
        <v>63.791999999999987</v>
      </c>
      <c r="G81">
        <v>-4.28</v>
      </c>
      <c r="H81" s="6">
        <f t="shared" si="18"/>
        <v>-0.85600000000000009</v>
      </c>
      <c r="I81" s="6">
        <f t="shared" si="17"/>
        <v>-54.23600000000004</v>
      </c>
      <c r="L81">
        <v>131.84</v>
      </c>
      <c r="M81" s="6">
        <f t="shared" si="19"/>
        <v>2.6368</v>
      </c>
      <c r="N81" s="6">
        <f t="shared" si="22"/>
        <v>50.277599999999943</v>
      </c>
      <c r="Q81">
        <v>19.189999999999898</v>
      </c>
      <c r="R81" s="6">
        <f t="shared" si="20"/>
        <v>3.8379999999999797</v>
      </c>
      <c r="S81" s="6">
        <f t="shared" si="23"/>
        <v>84.137999999999764</v>
      </c>
      <c r="V81">
        <v>46.02</v>
      </c>
      <c r="W81" s="6">
        <f t="shared" si="21"/>
        <v>3.0680000000000001</v>
      </c>
      <c r="X81" s="6">
        <f t="shared" si="24"/>
        <v>60.686666666666618</v>
      </c>
    </row>
    <row r="82" spans="2:24" x14ac:dyDescent="0.2">
      <c r="B82">
        <v>-1.68</v>
      </c>
      <c r="C82" s="6">
        <f t="shared" si="15"/>
        <v>-0.33600000000000002</v>
      </c>
      <c r="D82" s="6">
        <f t="shared" si="16"/>
        <v>63.455999999999989</v>
      </c>
      <c r="G82">
        <v>22.66</v>
      </c>
      <c r="H82" s="6">
        <f t="shared" si="18"/>
        <v>4.532</v>
      </c>
      <c r="I82" s="6">
        <f t="shared" si="17"/>
        <v>-49.704000000000036</v>
      </c>
      <c r="L82">
        <v>-23.16</v>
      </c>
      <c r="M82" s="6">
        <f t="shared" si="19"/>
        <v>-0.4632</v>
      </c>
      <c r="N82" s="6">
        <f t="shared" si="22"/>
        <v>49.814399999999942</v>
      </c>
      <c r="Q82">
        <v>-13.87</v>
      </c>
      <c r="R82" s="6">
        <f t="shared" si="20"/>
        <v>-2.774</v>
      </c>
      <c r="S82" s="6">
        <f t="shared" si="23"/>
        <v>81.363999999999763</v>
      </c>
      <c r="V82">
        <v>-22.58</v>
      </c>
      <c r="W82" s="6">
        <f t="shared" si="21"/>
        <v>-1.5053333333333332</v>
      </c>
      <c r="X82" s="6">
        <f t="shared" si="24"/>
        <v>59.181333333333285</v>
      </c>
    </row>
    <row r="83" spans="2:24" x14ac:dyDescent="0.2">
      <c r="B83">
        <v>9.69</v>
      </c>
      <c r="C83" s="6">
        <f t="shared" si="15"/>
        <v>1.9379999999999999</v>
      </c>
      <c r="D83" s="6">
        <f t="shared" si="16"/>
        <v>65.393999999999991</v>
      </c>
      <c r="G83">
        <v>-0.68</v>
      </c>
      <c r="H83" s="6">
        <f t="shared" si="18"/>
        <v>-0.13600000000000001</v>
      </c>
      <c r="I83" s="6">
        <f t="shared" si="17"/>
        <v>-49.840000000000039</v>
      </c>
      <c r="L83">
        <v>87.94</v>
      </c>
      <c r="M83" s="6">
        <f t="shared" si="19"/>
        <v>1.7587999999999999</v>
      </c>
      <c r="N83" s="6">
        <f t="shared" si="22"/>
        <v>51.573199999999943</v>
      </c>
      <c r="Q83">
        <v>20.97</v>
      </c>
      <c r="R83" s="6">
        <f t="shared" si="20"/>
        <v>4.194</v>
      </c>
      <c r="S83" s="6">
        <f t="shared" si="23"/>
        <v>85.557999999999765</v>
      </c>
      <c r="V83">
        <v>31.64</v>
      </c>
      <c r="W83" s="6">
        <f t="shared" si="21"/>
        <v>2.1093333333333333</v>
      </c>
      <c r="X83" s="6">
        <f t="shared" si="24"/>
        <v>61.290666666666617</v>
      </c>
    </row>
    <row r="84" spans="2:24" x14ac:dyDescent="0.2">
      <c r="B84">
        <v>1.65</v>
      </c>
      <c r="C84" s="6">
        <f t="shared" si="15"/>
        <v>0.33</v>
      </c>
      <c r="D84" s="6">
        <f t="shared" si="16"/>
        <v>65.72399999999999</v>
      </c>
      <c r="G84">
        <v>3.13</v>
      </c>
      <c r="H84" s="6">
        <f t="shared" si="18"/>
        <v>0.626</v>
      </c>
      <c r="I84" s="6">
        <f t="shared" si="17"/>
        <v>-49.214000000000041</v>
      </c>
      <c r="L84">
        <v>58.88</v>
      </c>
      <c r="M84" s="6">
        <f t="shared" si="19"/>
        <v>1.1776</v>
      </c>
      <c r="N84" s="6">
        <f t="shared" si="22"/>
        <v>52.750799999999941</v>
      </c>
      <c r="Q84">
        <v>17.64</v>
      </c>
      <c r="R84" s="6">
        <f t="shared" si="20"/>
        <v>3.5280000000000005</v>
      </c>
      <c r="S84" s="6">
        <f t="shared" si="23"/>
        <v>89.085999999999771</v>
      </c>
      <c r="V84">
        <v>19.189999999999898</v>
      </c>
      <c r="W84" s="6">
        <f t="shared" si="21"/>
        <v>1.2793333333333266</v>
      </c>
      <c r="X84" s="6">
        <f t="shared" si="24"/>
        <v>62.569999999999943</v>
      </c>
    </row>
    <row r="85" spans="2:24" x14ac:dyDescent="0.2">
      <c r="B85">
        <v>6.79</v>
      </c>
      <c r="C85" s="6">
        <f t="shared" si="15"/>
        <v>1.3580000000000001</v>
      </c>
      <c r="D85" s="6">
        <f t="shared" si="16"/>
        <v>67.081999999999994</v>
      </c>
      <c r="G85">
        <v>16.89</v>
      </c>
      <c r="H85" s="6">
        <f t="shared" si="18"/>
        <v>3.3780000000000001</v>
      </c>
      <c r="I85" s="6">
        <f t="shared" si="17"/>
        <v>-45.836000000000041</v>
      </c>
      <c r="L85">
        <v>99.25</v>
      </c>
      <c r="M85" s="6">
        <f t="shared" si="19"/>
        <v>1.9850000000000001</v>
      </c>
      <c r="N85" s="6">
        <f t="shared" si="22"/>
        <v>54.735799999999941</v>
      </c>
      <c r="Q85">
        <v>12.75</v>
      </c>
      <c r="R85" s="6">
        <f t="shared" si="20"/>
        <v>2.5500000000000003</v>
      </c>
      <c r="S85" s="6">
        <f t="shared" si="23"/>
        <v>91.635999999999768</v>
      </c>
      <c r="V85">
        <v>26.569999999999901</v>
      </c>
      <c r="W85" s="6">
        <f t="shared" si="21"/>
        <v>1.7713333333333268</v>
      </c>
      <c r="X85" s="6">
        <f t="shared" si="24"/>
        <v>64.341333333333267</v>
      </c>
    </row>
    <row r="86" spans="2:24" x14ac:dyDescent="0.2">
      <c r="B86">
        <v>-0.62</v>
      </c>
      <c r="C86" s="6">
        <f t="shared" si="15"/>
        <v>-0.124</v>
      </c>
      <c r="D86" s="6">
        <f t="shared" si="16"/>
        <v>66.957999999999998</v>
      </c>
      <c r="G86">
        <v>11.95</v>
      </c>
      <c r="H86" s="6">
        <f t="shared" si="18"/>
        <v>2.39</v>
      </c>
      <c r="I86" s="6">
        <f t="shared" si="17"/>
        <v>-43.446000000000041</v>
      </c>
      <c r="L86">
        <v>-72.119999999999905</v>
      </c>
      <c r="M86" s="6">
        <f t="shared" si="19"/>
        <v>-1.4423999999999981</v>
      </c>
      <c r="N86" s="6">
        <f t="shared" si="22"/>
        <v>53.293399999999941</v>
      </c>
      <c r="Q86">
        <v>-8.3699999999999992</v>
      </c>
      <c r="R86" s="6">
        <f t="shared" si="20"/>
        <v>-1.6739999999999999</v>
      </c>
      <c r="S86" s="6">
        <f t="shared" si="23"/>
        <v>89.961999999999762</v>
      </c>
      <c r="V86">
        <v>-25.47</v>
      </c>
      <c r="W86" s="6">
        <f t="shared" si="21"/>
        <v>-1.698</v>
      </c>
      <c r="X86" s="6">
        <f t="shared" si="24"/>
        <v>62.643333333333267</v>
      </c>
    </row>
    <row r="87" spans="2:24" x14ac:dyDescent="0.2">
      <c r="B87">
        <v>5.9099999999999904</v>
      </c>
      <c r="C87" s="6">
        <f t="shared" si="15"/>
        <v>1.1819999999999982</v>
      </c>
      <c r="D87" s="6">
        <f t="shared" si="16"/>
        <v>68.14</v>
      </c>
      <c r="G87">
        <v>-1.34</v>
      </c>
      <c r="H87" s="6">
        <f t="shared" si="18"/>
        <v>-0.26800000000000002</v>
      </c>
      <c r="I87" s="6">
        <f t="shared" si="17"/>
        <v>-43.714000000000041</v>
      </c>
      <c r="L87">
        <v>-57.919999999999902</v>
      </c>
      <c r="M87" s="6">
        <f t="shared" si="19"/>
        <v>-1.1583999999999981</v>
      </c>
      <c r="N87" s="6">
        <f t="shared" si="22"/>
        <v>52.134999999999941</v>
      </c>
      <c r="Q87">
        <v>-13.36</v>
      </c>
      <c r="R87" s="6">
        <f t="shared" si="20"/>
        <v>-2.6720000000000002</v>
      </c>
      <c r="S87" s="6">
        <f t="shared" si="23"/>
        <v>87.289999999999765</v>
      </c>
      <c r="V87">
        <v>-12.4199999999999</v>
      </c>
      <c r="W87" s="6">
        <f t="shared" si="21"/>
        <v>-0.8279999999999933</v>
      </c>
      <c r="X87" s="6">
        <f t="shared" si="24"/>
        <v>61.815333333333271</v>
      </c>
    </row>
    <row r="88" spans="2:24" x14ac:dyDescent="0.2">
      <c r="B88">
        <v>-1.01</v>
      </c>
      <c r="C88" s="6">
        <f t="shared" si="15"/>
        <v>-0.20200000000000001</v>
      </c>
      <c r="D88" s="6">
        <f t="shared" si="16"/>
        <v>67.938000000000002</v>
      </c>
      <c r="G88">
        <v>21.189999999999898</v>
      </c>
      <c r="H88" s="6">
        <f t="shared" si="18"/>
        <v>4.23799999999998</v>
      </c>
      <c r="I88" s="6">
        <f t="shared" si="17"/>
        <v>-39.476000000000063</v>
      </c>
      <c r="L88">
        <v>-12.1</v>
      </c>
      <c r="M88" s="6">
        <f t="shared" si="19"/>
        <v>-0.24199999999999999</v>
      </c>
      <c r="N88" s="6">
        <f t="shared" si="22"/>
        <v>51.892999999999944</v>
      </c>
      <c r="Q88">
        <v>-5.4899999999999904</v>
      </c>
      <c r="R88" s="6">
        <f t="shared" si="20"/>
        <v>-1.0979999999999981</v>
      </c>
      <c r="S88" s="6">
        <f t="shared" si="23"/>
        <v>86.191999999999766</v>
      </c>
      <c r="V88">
        <v>-8.4799999999999898</v>
      </c>
      <c r="W88" s="6">
        <f t="shared" si="21"/>
        <v>-0.56533333333333269</v>
      </c>
      <c r="X88" s="6">
        <f t="shared" si="24"/>
        <v>61.249999999999936</v>
      </c>
    </row>
    <row r="89" spans="2:24" x14ac:dyDescent="0.2">
      <c r="B89">
        <v>6.22</v>
      </c>
      <c r="C89" s="6">
        <f t="shared" si="15"/>
        <v>1.244</v>
      </c>
      <c r="D89" s="6">
        <f t="shared" si="16"/>
        <v>69.182000000000002</v>
      </c>
      <c r="G89">
        <v>19.8</v>
      </c>
      <c r="H89" s="6">
        <f t="shared" si="18"/>
        <v>3.9600000000000004</v>
      </c>
      <c r="I89" s="6">
        <f t="shared" si="17"/>
        <v>-35.516000000000062</v>
      </c>
      <c r="L89">
        <v>67.079999999999899</v>
      </c>
      <c r="M89" s="6">
        <f t="shared" si="19"/>
        <v>1.3415999999999979</v>
      </c>
      <c r="N89" s="6">
        <f t="shared" si="22"/>
        <v>53.234599999999944</v>
      </c>
      <c r="Q89">
        <v>45.25</v>
      </c>
      <c r="R89" s="6">
        <f t="shared" si="20"/>
        <v>9.0500000000000007</v>
      </c>
      <c r="S89" s="6">
        <f t="shared" si="23"/>
        <v>95.241999999999763</v>
      </c>
      <c r="V89">
        <v>50.03</v>
      </c>
      <c r="W89" s="6">
        <f t="shared" si="21"/>
        <v>3.3353333333333333</v>
      </c>
      <c r="X89" s="6">
        <f t="shared" si="24"/>
        <v>64.585333333333267</v>
      </c>
    </row>
    <row r="90" spans="2:24" x14ac:dyDescent="0.2">
      <c r="B90">
        <v>-7.66</v>
      </c>
      <c r="C90" s="6">
        <f t="shared" si="15"/>
        <v>-1.532</v>
      </c>
      <c r="D90" s="6">
        <f t="shared" si="16"/>
        <v>67.650000000000006</v>
      </c>
      <c r="G90">
        <v>-16.149999999999999</v>
      </c>
      <c r="H90" s="6">
        <f t="shared" si="18"/>
        <v>-3.23</v>
      </c>
      <c r="I90" s="6">
        <f t="shared" si="17"/>
        <v>-38.746000000000059</v>
      </c>
      <c r="L90">
        <v>-141.759999999999</v>
      </c>
      <c r="M90" s="6">
        <f t="shared" si="19"/>
        <v>-2.83519999999998</v>
      </c>
      <c r="N90" s="6">
        <f t="shared" si="22"/>
        <v>50.399399999999964</v>
      </c>
      <c r="Q90">
        <v>-36.6</v>
      </c>
      <c r="R90" s="6">
        <f t="shared" si="20"/>
        <v>-7.32</v>
      </c>
      <c r="S90" s="6">
        <f t="shared" si="23"/>
        <v>87.92199999999977</v>
      </c>
      <c r="V90">
        <v>-57.34</v>
      </c>
      <c r="W90" s="6">
        <f t="shared" si="21"/>
        <v>-3.8226666666666667</v>
      </c>
      <c r="X90" s="6">
        <f t="shared" si="24"/>
        <v>60.762666666666604</v>
      </c>
    </row>
    <row r="91" spans="2:24" x14ac:dyDescent="0.2">
      <c r="B91">
        <v>-9.0299999999999994</v>
      </c>
      <c r="C91" s="6">
        <f t="shared" si="15"/>
        <v>-1.806</v>
      </c>
      <c r="D91" s="6">
        <f t="shared" si="16"/>
        <v>65.844000000000008</v>
      </c>
      <c r="G91">
        <v>22.06</v>
      </c>
      <c r="H91" s="6">
        <f t="shared" si="18"/>
        <v>4.4119999999999999</v>
      </c>
      <c r="I91" s="6">
        <f t="shared" si="17"/>
        <v>-34.33400000000006</v>
      </c>
      <c r="L91">
        <v>11.309999999999899</v>
      </c>
      <c r="M91" s="6">
        <f t="shared" si="19"/>
        <v>0.22619999999999799</v>
      </c>
      <c r="N91" s="6">
        <f t="shared" si="22"/>
        <v>50.625599999999963</v>
      </c>
      <c r="Q91">
        <v>9.34</v>
      </c>
      <c r="R91" s="6">
        <f t="shared" si="20"/>
        <v>1.8680000000000001</v>
      </c>
      <c r="S91" s="6">
        <f t="shared" si="23"/>
        <v>89.789999999999765</v>
      </c>
      <c r="V91">
        <v>1.3699999999999899</v>
      </c>
      <c r="W91" s="6">
        <f t="shared" si="21"/>
        <v>9.1333333333332656E-2</v>
      </c>
      <c r="X91" s="6">
        <f t="shared" si="24"/>
        <v>60.853999999999935</v>
      </c>
    </row>
    <row r="92" spans="2:24" x14ac:dyDescent="0.2">
      <c r="B92">
        <v>-3.2699999999999898</v>
      </c>
      <c r="C92" s="6">
        <f t="shared" si="15"/>
        <v>-0.65399999999999803</v>
      </c>
      <c r="D92" s="6">
        <f t="shared" si="16"/>
        <v>65.190000000000012</v>
      </c>
      <c r="G92">
        <v>-10.61</v>
      </c>
      <c r="H92" s="6">
        <f t="shared" si="18"/>
        <v>-2.1219999999999999</v>
      </c>
      <c r="I92" s="6">
        <f t="shared" si="17"/>
        <v>-36.45600000000006</v>
      </c>
      <c r="L92">
        <v>43.76</v>
      </c>
      <c r="M92" s="6">
        <f t="shared" si="19"/>
        <v>0.87519999999999998</v>
      </c>
      <c r="N92" s="6">
        <f t="shared" si="22"/>
        <v>51.500799999999963</v>
      </c>
      <c r="Q92">
        <v>41.2</v>
      </c>
      <c r="R92" s="6">
        <f t="shared" si="20"/>
        <v>8.24</v>
      </c>
      <c r="S92" s="6">
        <f t="shared" si="23"/>
        <v>98.02999999999976</v>
      </c>
      <c r="V92">
        <v>34.880000000000003</v>
      </c>
      <c r="W92" s="6">
        <f t="shared" si="21"/>
        <v>2.3253333333333335</v>
      </c>
      <c r="X92" s="6">
        <f t="shared" si="24"/>
        <v>63.179333333333268</v>
      </c>
    </row>
    <row r="93" spans="2:24" x14ac:dyDescent="0.2">
      <c r="B93">
        <v>11.58</v>
      </c>
      <c r="C93" s="6">
        <f t="shared" si="15"/>
        <v>2.3160000000000003</v>
      </c>
      <c r="D93" s="6">
        <f t="shared" si="16"/>
        <v>67.506000000000014</v>
      </c>
      <c r="G93">
        <v>-12.01</v>
      </c>
      <c r="H93" s="6">
        <f t="shared" si="18"/>
        <v>-2.4020000000000001</v>
      </c>
      <c r="I93" s="6">
        <f t="shared" si="17"/>
        <v>-38.858000000000061</v>
      </c>
      <c r="L93">
        <v>-22.3599999999999</v>
      </c>
      <c r="M93" s="6">
        <f t="shared" si="19"/>
        <v>-0.44719999999999799</v>
      </c>
      <c r="N93" s="6">
        <f t="shared" si="22"/>
        <v>51.053599999999967</v>
      </c>
      <c r="Q93">
        <v>-54.11</v>
      </c>
      <c r="R93" s="6">
        <f t="shared" si="20"/>
        <v>-10.822000000000001</v>
      </c>
      <c r="S93" s="6">
        <f t="shared" si="23"/>
        <v>87.207999999999757</v>
      </c>
      <c r="V93">
        <v>-42.44</v>
      </c>
      <c r="W93" s="6">
        <f t="shared" si="21"/>
        <v>-2.829333333333333</v>
      </c>
      <c r="X93" s="6">
        <f t="shared" si="24"/>
        <v>60.349999999999937</v>
      </c>
    </row>
    <row r="94" spans="2:24" x14ac:dyDescent="0.2">
      <c r="B94">
        <v>-11.059999999999899</v>
      </c>
      <c r="C94" s="6">
        <f t="shared" si="15"/>
        <v>-2.2119999999999798</v>
      </c>
      <c r="D94" s="6">
        <f t="shared" si="16"/>
        <v>65.29400000000004</v>
      </c>
      <c r="G94">
        <v>37.78</v>
      </c>
      <c r="H94" s="6">
        <f t="shared" si="18"/>
        <v>7.5560000000000009</v>
      </c>
      <c r="I94" s="6">
        <f t="shared" si="17"/>
        <v>-31.30200000000006</v>
      </c>
      <c r="L94">
        <v>-105.57</v>
      </c>
      <c r="M94" s="6">
        <f t="shared" si="19"/>
        <v>-2.1113999999999997</v>
      </c>
      <c r="N94" s="6">
        <f t="shared" si="22"/>
        <v>48.942199999999971</v>
      </c>
      <c r="Q94">
        <v>-33.65</v>
      </c>
      <c r="R94" s="6">
        <f t="shared" si="20"/>
        <v>-6.73</v>
      </c>
      <c r="S94" s="6">
        <f t="shared" si="23"/>
        <v>80.477999999999753</v>
      </c>
      <c r="V94">
        <v>-49.33</v>
      </c>
      <c r="W94" s="6">
        <f t="shared" si="21"/>
        <v>-3.2886666666666664</v>
      </c>
      <c r="X94" s="6">
        <f t="shared" si="24"/>
        <v>57.061333333333273</v>
      </c>
    </row>
    <row r="95" spans="2:24" x14ac:dyDescent="0.2">
      <c r="B95">
        <v>-5.44</v>
      </c>
      <c r="C95" s="6">
        <f t="shared" si="15"/>
        <v>-1.0880000000000001</v>
      </c>
      <c r="D95" s="6">
        <f t="shared" si="16"/>
        <v>64.206000000000046</v>
      </c>
      <c r="G95">
        <v>1.4299999999999899</v>
      </c>
      <c r="H95" s="6">
        <f t="shared" si="18"/>
        <v>0.28599999999999798</v>
      </c>
      <c r="I95" s="6">
        <f t="shared" si="17"/>
        <v>-31.016000000000062</v>
      </c>
      <c r="L95">
        <v>-14.26</v>
      </c>
      <c r="M95" s="6">
        <f t="shared" si="19"/>
        <v>-0.28520000000000001</v>
      </c>
      <c r="N95" s="6">
        <f t="shared" si="22"/>
        <v>48.656999999999968</v>
      </c>
      <c r="Q95">
        <v>-15.46</v>
      </c>
      <c r="R95" s="6">
        <f t="shared" si="20"/>
        <v>-3.0920000000000005</v>
      </c>
      <c r="S95" s="6">
        <f t="shared" si="23"/>
        <v>77.385999999999754</v>
      </c>
      <c r="V95">
        <v>-23.48</v>
      </c>
      <c r="W95" s="6">
        <f t="shared" si="21"/>
        <v>-1.5653333333333332</v>
      </c>
      <c r="X95" s="6">
        <f t="shared" si="24"/>
        <v>55.495999999999938</v>
      </c>
    </row>
    <row r="96" spans="2:24" x14ac:dyDescent="0.2">
      <c r="B96">
        <v>1.68</v>
      </c>
      <c r="C96" s="6">
        <f t="shared" si="15"/>
        <v>0.33600000000000002</v>
      </c>
      <c r="D96" s="6">
        <f t="shared" si="16"/>
        <v>64.542000000000044</v>
      </c>
      <c r="G96">
        <v>-0.12</v>
      </c>
      <c r="H96" s="6">
        <f t="shared" si="18"/>
        <v>-2.4E-2</v>
      </c>
      <c r="I96" s="6">
        <f t="shared" si="17"/>
        <v>-31.040000000000063</v>
      </c>
      <c r="L96">
        <v>34.19</v>
      </c>
      <c r="M96" s="6">
        <f t="shared" si="19"/>
        <v>0.68379999999999996</v>
      </c>
      <c r="N96" s="6">
        <f t="shared" si="22"/>
        <v>49.340799999999966</v>
      </c>
      <c r="Q96">
        <v>-1.1200000000000001</v>
      </c>
      <c r="R96" s="6">
        <f t="shared" si="20"/>
        <v>-0.22400000000000003</v>
      </c>
      <c r="S96" s="6">
        <f t="shared" si="23"/>
        <v>77.16199999999975</v>
      </c>
      <c r="V96">
        <v>26.31</v>
      </c>
      <c r="W96" s="6">
        <f t="shared" si="21"/>
        <v>1.7539999999999998</v>
      </c>
      <c r="X96" s="6">
        <f t="shared" si="24"/>
        <v>57.249999999999936</v>
      </c>
    </row>
    <row r="97" spans="2:24" x14ac:dyDescent="0.2">
      <c r="B97">
        <v>-10.739999999999901</v>
      </c>
      <c r="C97" s="6">
        <f t="shared" si="15"/>
        <v>-2.1479999999999801</v>
      </c>
      <c r="D97" s="6">
        <f t="shared" si="16"/>
        <v>62.394000000000062</v>
      </c>
      <c r="G97">
        <v>2.1800000000000002</v>
      </c>
      <c r="H97" s="6">
        <f t="shared" si="18"/>
        <v>0.43600000000000005</v>
      </c>
      <c r="I97" s="6">
        <f t="shared" si="17"/>
        <v>-30.604000000000063</v>
      </c>
      <c r="L97">
        <v>-56.83</v>
      </c>
      <c r="M97" s="6">
        <f t="shared" si="19"/>
        <v>-1.1366000000000001</v>
      </c>
      <c r="N97" s="6">
        <f t="shared" si="22"/>
        <v>48.204199999999965</v>
      </c>
      <c r="Q97">
        <v>0.13</v>
      </c>
      <c r="R97" s="6">
        <f t="shared" si="20"/>
        <v>2.6000000000000002E-2</v>
      </c>
      <c r="S97" s="6">
        <f t="shared" si="23"/>
        <v>77.187999999999747</v>
      </c>
      <c r="V97">
        <v>3.57</v>
      </c>
      <c r="W97" s="6">
        <f t="shared" si="21"/>
        <v>0.23799999999999999</v>
      </c>
      <c r="X97" s="6">
        <f t="shared" si="24"/>
        <v>57.487999999999936</v>
      </c>
    </row>
    <row r="98" spans="2:24" x14ac:dyDescent="0.2">
      <c r="B98">
        <v>-10.38</v>
      </c>
      <c r="C98" s="6">
        <f t="shared" si="15"/>
        <v>-2.0760000000000001</v>
      </c>
      <c r="D98" s="6">
        <f t="shared" si="16"/>
        <v>60.318000000000062</v>
      </c>
      <c r="G98">
        <v>8.9099999999999895</v>
      </c>
      <c r="H98" s="6">
        <f t="shared" ref="H98:H129" si="25">G98*J$3</f>
        <v>1.781999999999998</v>
      </c>
      <c r="I98" s="6">
        <f t="shared" si="17"/>
        <v>-28.822000000000067</v>
      </c>
      <c r="L98">
        <v>112.42</v>
      </c>
      <c r="M98" s="6">
        <f t="shared" ref="M98:M129" si="26">L98*O$3</f>
        <v>2.2484000000000002</v>
      </c>
      <c r="N98" s="6">
        <f t="shared" si="22"/>
        <v>50.452599999999961</v>
      </c>
      <c r="Q98">
        <v>33.53</v>
      </c>
      <c r="R98" s="6">
        <f t="shared" ref="R98:R129" si="27">Q98*T$3</f>
        <v>6.7060000000000004</v>
      </c>
      <c r="S98" s="6">
        <f t="shared" si="23"/>
        <v>83.89399999999975</v>
      </c>
      <c r="V98">
        <v>77.13</v>
      </c>
      <c r="W98" s="6">
        <f t="shared" ref="W98:W129" si="28">V98*Y$3</f>
        <v>5.1419999999999995</v>
      </c>
      <c r="X98" s="6">
        <f t="shared" si="24"/>
        <v>62.629999999999939</v>
      </c>
    </row>
    <row r="99" spans="2:24" x14ac:dyDescent="0.2">
      <c r="B99">
        <v>-30.53</v>
      </c>
      <c r="C99" s="6">
        <f t="shared" si="15"/>
        <v>-6.1060000000000008</v>
      </c>
      <c r="D99" s="6">
        <f t="shared" si="16"/>
        <v>54.21200000000006</v>
      </c>
      <c r="G99">
        <v>6.3299999999999903</v>
      </c>
      <c r="H99" s="6">
        <f t="shared" si="25"/>
        <v>1.2659999999999982</v>
      </c>
      <c r="I99" s="6">
        <f t="shared" si="17"/>
        <v>-27.556000000000068</v>
      </c>
      <c r="L99">
        <v>-151.28</v>
      </c>
      <c r="M99" s="6">
        <f t="shared" si="26"/>
        <v>-3.0256000000000003</v>
      </c>
      <c r="N99" s="6">
        <f t="shared" si="22"/>
        <v>47.426999999999964</v>
      </c>
      <c r="Q99">
        <v>-21.97</v>
      </c>
      <c r="R99" s="6">
        <f t="shared" si="27"/>
        <v>-4.3940000000000001</v>
      </c>
      <c r="S99" s="6">
        <f t="shared" si="23"/>
        <v>79.499999999999744</v>
      </c>
      <c r="V99">
        <v>-39.17</v>
      </c>
      <c r="W99" s="6">
        <f t="shared" si="28"/>
        <v>-2.6113333333333335</v>
      </c>
      <c r="X99" s="6">
        <f t="shared" si="24"/>
        <v>60.018666666666604</v>
      </c>
    </row>
    <row r="100" spans="2:24" x14ac:dyDescent="0.2">
      <c r="B100">
        <v>-4.09</v>
      </c>
      <c r="C100" s="6">
        <f t="shared" si="15"/>
        <v>-0.81800000000000006</v>
      </c>
      <c r="D100" s="6">
        <f t="shared" si="16"/>
        <v>53.394000000000062</v>
      </c>
      <c r="G100">
        <v>23.29</v>
      </c>
      <c r="H100" s="6">
        <f t="shared" si="25"/>
        <v>4.6580000000000004</v>
      </c>
      <c r="I100" s="6">
        <f t="shared" si="17"/>
        <v>-22.898000000000067</v>
      </c>
      <c r="L100">
        <v>-55.9</v>
      </c>
      <c r="M100" s="6">
        <f t="shared" si="26"/>
        <v>-1.1180000000000001</v>
      </c>
      <c r="N100" s="6">
        <f t="shared" si="22"/>
        <v>46.308999999999962</v>
      </c>
      <c r="Q100">
        <v>-3.23</v>
      </c>
      <c r="R100" s="6">
        <f t="shared" si="27"/>
        <v>-0.64600000000000002</v>
      </c>
      <c r="S100" s="6">
        <f t="shared" si="23"/>
        <v>78.853999999999743</v>
      </c>
      <c r="V100">
        <v>-16.309999999999999</v>
      </c>
      <c r="W100" s="6">
        <f t="shared" si="28"/>
        <v>-1.0873333333333333</v>
      </c>
      <c r="X100" s="6">
        <f t="shared" si="24"/>
        <v>58.931333333333271</v>
      </c>
    </row>
    <row r="101" spans="2:24" x14ac:dyDescent="0.2">
      <c r="B101">
        <v>-4.62</v>
      </c>
      <c r="C101" s="6">
        <f t="shared" si="15"/>
        <v>-0.92400000000000004</v>
      </c>
      <c r="D101" s="6">
        <f t="shared" si="16"/>
        <v>52.470000000000063</v>
      </c>
      <c r="G101">
        <v>12.739999999999901</v>
      </c>
      <c r="H101" s="6">
        <f t="shared" si="25"/>
        <v>2.5479999999999805</v>
      </c>
      <c r="I101" s="6">
        <f t="shared" si="17"/>
        <v>-20.350000000000087</v>
      </c>
      <c r="L101">
        <v>-47.779999999999902</v>
      </c>
      <c r="M101" s="6">
        <f t="shared" si="26"/>
        <v>-0.95559999999999801</v>
      </c>
      <c r="N101" s="6">
        <f t="shared" si="22"/>
        <v>45.353399999999965</v>
      </c>
      <c r="Q101">
        <v>-1.7999999999999901</v>
      </c>
      <c r="R101" s="6">
        <f t="shared" si="27"/>
        <v>-0.35999999999999804</v>
      </c>
      <c r="S101" s="6">
        <f t="shared" si="23"/>
        <v>78.493999999999744</v>
      </c>
      <c r="V101">
        <v>-9.8800000000000008</v>
      </c>
      <c r="W101" s="6">
        <f t="shared" si="28"/>
        <v>-0.65866666666666673</v>
      </c>
      <c r="X101" s="6">
        <f t="shared" si="24"/>
        <v>58.272666666666602</v>
      </c>
    </row>
    <row r="102" spans="2:24" x14ac:dyDescent="0.2">
      <c r="B102">
        <v>9.99</v>
      </c>
      <c r="C102" s="6">
        <f t="shared" si="15"/>
        <v>1.9980000000000002</v>
      </c>
      <c r="D102" s="6">
        <f t="shared" si="16"/>
        <v>54.46800000000006</v>
      </c>
      <c r="G102">
        <v>-19.799999999999901</v>
      </c>
      <c r="H102" s="6">
        <f t="shared" si="25"/>
        <v>-3.9599999999999804</v>
      </c>
      <c r="I102" s="6">
        <f t="shared" si="17"/>
        <v>-24.310000000000066</v>
      </c>
      <c r="L102">
        <v>68.599999999999994</v>
      </c>
      <c r="M102" s="6">
        <f t="shared" si="26"/>
        <v>1.3719999999999999</v>
      </c>
      <c r="N102" s="6">
        <f t="shared" si="22"/>
        <v>46.725399999999965</v>
      </c>
      <c r="Q102">
        <v>8.98</v>
      </c>
      <c r="R102" s="6">
        <f t="shared" si="27"/>
        <v>1.7960000000000003</v>
      </c>
      <c r="S102" s="6">
        <f t="shared" si="23"/>
        <v>80.28999999999975</v>
      </c>
      <c r="V102">
        <v>21.16</v>
      </c>
      <c r="W102" s="6">
        <f t="shared" si="28"/>
        <v>1.4106666666666667</v>
      </c>
      <c r="X102" s="6">
        <f t="shared" si="24"/>
        <v>59.683333333333266</v>
      </c>
    </row>
    <row r="103" spans="2:24" x14ac:dyDescent="0.2">
      <c r="B103">
        <v>1.1200000000000001</v>
      </c>
      <c r="C103" s="6">
        <f t="shared" si="15"/>
        <v>0.22400000000000003</v>
      </c>
      <c r="D103" s="6">
        <f t="shared" si="16"/>
        <v>54.692000000000057</v>
      </c>
      <c r="G103">
        <v>-10.23</v>
      </c>
      <c r="H103" s="6">
        <f t="shared" si="25"/>
        <v>-2.0460000000000003</v>
      </c>
      <c r="I103" s="6">
        <f t="shared" si="17"/>
        <v>-26.356000000000066</v>
      </c>
      <c r="L103">
        <v>74.22</v>
      </c>
      <c r="M103" s="6">
        <f t="shared" si="26"/>
        <v>1.4843999999999999</v>
      </c>
      <c r="N103" s="6">
        <f t="shared" si="22"/>
        <v>48.209799999999966</v>
      </c>
      <c r="Q103">
        <v>5.25</v>
      </c>
      <c r="R103" s="6">
        <f t="shared" si="27"/>
        <v>1.05</v>
      </c>
      <c r="S103" s="6">
        <f t="shared" si="23"/>
        <v>81.339999999999748</v>
      </c>
      <c r="V103">
        <v>27.09</v>
      </c>
      <c r="W103" s="6">
        <f t="shared" si="28"/>
        <v>1.806</v>
      </c>
      <c r="X103" s="6">
        <f t="shared" si="24"/>
        <v>61.489333333333263</v>
      </c>
    </row>
    <row r="104" spans="2:24" x14ac:dyDescent="0.2">
      <c r="B104">
        <v>3.25</v>
      </c>
      <c r="C104" s="6">
        <f t="shared" si="15"/>
        <v>0.65</v>
      </c>
      <c r="D104" s="6">
        <f t="shared" si="16"/>
        <v>55.342000000000056</v>
      </c>
      <c r="G104">
        <v>-1.6199999999999899</v>
      </c>
      <c r="H104" s="6">
        <f t="shared" si="25"/>
        <v>-0.32399999999999801</v>
      </c>
      <c r="I104" s="6">
        <f t="shared" si="17"/>
        <v>-26.680000000000064</v>
      </c>
      <c r="L104">
        <v>-46.35</v>
      </c>
      <c r="M104" s="6">
        <f t="shared" si="26"/>
        <v>-0.92700000000000005</v>
      </c>
      <c r="N104" s="6">
        <f t="shared" si="22"/>
        <v>47.282799999999966</v>
      </c>
      <c r="Q104">
        <v>-15.8499999999999</v>
      </c>
      <c r="R104" s="6">
        <f t="shared" si="27"/>
        <v>-3.1699999999999804</v>
      </c>
      <c r="S104" s="6">
        <f t="shared" si="23"/>
        <v>78.16999999999976</v>
      </c>
      <c r="V104">
        <v>-25.15</v>
      </c>
      <c r="W104" s="6">
        <f t="shared" si="28"/>
        <v>-1.6766666666666665</v>
      </c>
      <c r="X104" s="6">
        <f t="shared" si="24"/>
        <v>59.812666666666594</v>
      </c>
    </row>
    <row r="105" spans="2:24" x14ac:dyDescent="0.2">
      <c r="B105">
        <v>2.4</v>
      </c>
      <c r="C105" s="6">
        <f t="shared" si="15"/>
        <v>0.48</v>
      </c>
      <c r="D105" s="6">
        <f t="shared" si="16"/>
        <v>55.822000000000052</v>
      </c>
      <c r="G105">
        <v>-14.8799999999999</v>
      </c>
      <c r="H105" s="6">
        <f t="shared" si="25"/>
        <v>-2.97599999999998</v>
      </c>
      <c r="I105" s="6">
        <f t="shared" si="17"/>
        <v>-29.656000000000045</v>
      </c>
      <c r="L105">
        <v>7.21</v>
      </c>
      <c r="M105" s="6">
        <f t="shared" si="26"/>
        <v>0.14419999999999999</v>
      </c>
      <c r="N105" s="6">
        <f t="shared" si="22"/>
        <v>47.426999999999964</v>
      </c>
      <c r="Q105">
        <v>-0.119999999999999</v>
      </c>
      <c r="R105" s="6">
        <f t="shared" si="27"/>
        <v>-2.3999999999999799E-2</v>
      </c>
      <c r="S105" s="6">
        <f t="shared" si="23"/>
        <v>78.145999999999759</v>
      </c>
      <c r="V105">
        <v>-2.6899999999999902</v>
      </c>
      <c r="W105" s="6">
        <f t="shared" si="28"/>
        <v>-0.17933333333333268</v>
      </c>
      <c r="X105" s="6">
        <f t="shared" si="24"/>
        <v>59.633333333333262</v>
      </c>
    </row>
    <row r="106" spans="2:24" x14ac:dyDescent="0.2">
      <c r="B106">
        <v>4.42</v>
      </c>
      <c r="C106" s="6">
        <f t="shared" si="15"/>
        <v>0.88400000000000001</v>
      </c>
      <c r="D106" s="6">
        <f t="shared" si="16"/>
        <v>56.706000000000053</v>
      </c>
      <c r="G106">
        <v>11.68</v>
      </c>
      <c r="H106" s="6">
        <f t="shared" si="25"/>
        <v>2.3359999999999999</v>
      </c>
      <c r="I106" s="6">
        <f t="shared" si="17"/>
        <v>-27.320000000000046</v>
      </c>
      <c r="L106">
        <v>97.089999999999904</v>
      </c>
      <c r="M106" s="6">
        <f t="shared" si="26"/>
        <v>1.9417999999999982</v>
      </c>
      <c r="N106" s="6">
        <f t="shared" si="22"/>
        <v>49.368799999999965</v>
      </c>
      <c r="Q106">
        <v>17.34</v>
      </c>
      <c r="R106" s="6">
        <f t="shared" si="27"/>
        <v>3.468</v>
      </c>
      <c r="S106" s="6">
        <f t="shared" si="23"/>
        <v>81.613999999999763</v>
      </c>
      <c r="V106">
        <v>27.91</v>
      </c>
      <c r="W106" s="6">
        <f t="shared" si="28"/>
        <v>1.8606666666666667</v>
      </c>
      <c r="X106" s="6">
        <f t="shared" si="24"/>
        <v>61.493999999999929</v>
      </c>
    </row>
    <row r="107" spans="2:24" x14ac:dyDescent="0.2">
      <c r="B107">
        <v>4.7300000000000004</v>
      </c>
      <c r="C107" s="6">
        <f t="shared" si="15"/>
        <v>0.94600000000000017</v>
      </c>
      <c r="D107" s="6">
        <f t="shared" si="16"/>
        <v>57.652000000000051</v>
      </c>
      <c r="G107">
        <v>-6.54</v>
      </c>
      <c r="H107" s="6">
        <f t="shared" si="25"/>
        <v>-1.3080000000000001</v>
      </c>
      <c r="I107" s="6">
        <f t="shared" si="17"/>
        <v>-28.628000000000046</v>
      </c>
      <c r="L107">
        <v>81.619999999999905</v>
      </c>
      <c r="M107" s="6">
        <f t="shared" si="26"/>
        <v>1.6323999999999981</v>
      </c>
      <c r="N107" s="6">
        <f t="shared" si="22"/>
        <v>51.001199999999962</v>
      </c>
      <c r="Q107">
        <v>10.02</v>
      </c>
      <c r="R107" s="6">
        <f t="shared" si="27"/>
        <v>2.004</v>
      </c>
      <c r="S107" s="6">
        <f t="shared" si="23"/>
        <v>83.617999999999768</v>
      </c>
      <c r="V107">
        <v>22.05</v>
      </c>
      <c r="W107" s="6">
        <f t="shared" si="28"/>
        <v>1.47</v>
      </c>
      <c r="X107" s="6">
        <f t="shared" si="24"/>
        <v>62.963999999999928</v>
      </c>
    </row>
    <row r="108" spans="2:24" x14ac:dyDescent="0.2">
      <c r="B108">
        <v>18</v>
      </c>
      <c r="C108" s="6">
        <f t="shared" si="15"/>
        <v>3.6</v>
      </c>
      <c r="D108" s="6">
        <f t="shared" si="16"/>
        <v>61.252000000000052</v>
      </c>
      <c r="G108">
        <v>-14.82</v>
      </c>
      <c r="H108" s="6">
        <f t="shared" si="25"/>
        <v>-2.9640000000000004</v>
      </c>
      <c r="I108" s="6">
        <f t="shared" si="17"/>
        <v>-31.592000000000048</v>
      </c>
      <c r="L108">
        <v>95.79</v>
      </c>
      <c r="M108" s="6">
        <f t="shared" si="26"/>
        <v>1.9158000000000002</v>
      </c>
      <c r="N108" s="6">
        <f t="shared" si="22"/>
        <v>52.916999999999959</v>
      </c>
      <c r="Q108">
        <v>18.559999999999999</v>
      </c>
      <c r="R108" s="6">
        <f t="shared" si="27"/>
        <v>3.7119999999999997</v>
      </c>
      <c r="S108" s="6">
        <f t="shared" si="23"/>
        <v>87.329999999999771</v>
      </c>
      <c r="V108">
        <v>23.98</v>
      </c>
      <c r="W108" s="6">
        <f t="shared" si="28"/>
        <v>1.5986666666666667</v>
      </c>
      <c r="X108" s="6">
        <f t="shared" si="24"/>
        <v>64.562666666666601</v>
      </c>
    </row>
    <row r="109" spans="2:24" x14ac:dyDescent="0.2">
      <c r="B109">
        <v>-13.1699999999999</v>
      </c>
      <c r="C109" s="6">
        <f t="shared" si="15"/>
        <v>-2.6339999999999804</v>
      </c>
      <c r="D109" s="6">
        <f t="shared" si="16"/>
        <v>58.618000000000073</v>
      </c>
      <c r="G109">
        <v>10.59</v>
      </c>
      <c r="H109" s="6">
        <f t="shared" si="25"/>
        <v>2.1179999999999999</v>
      </c>
      <c r="I109" s="6">
        <f t="shared" si="17"/>
        <v>-29.47400000000005</v>
      </c>
      <c r="L109">
        <v>-73.650000000000006</v>
      </c>
      <c r="M109" s="6">
        <f t="shared" si="26"/>
        <v>-1.4730000000000001</v>
      </c>
      <c r="N109" s="6">
        <f t="shared" si="22"/>
        <v>51.44399999999996</v>
      </c>
      <c r="Q109">
        <v>-8.66</v>
      </c>
      <c r="R109" s="6">
        <f t="shared" si="27"/>
        <v>-1.7320000000000002</v>
      </c>
      <c r="S109" s="6">
        <f t="shared" si="23"/>
        <v>85.597999999999772</v>
      </c>
      <c r="V109">
        <v>-26.72</v>
      </c>
      <c r="W109" s="6">
        <f t="shared" si="28"/>
        <v>-1.7813333333333332</v>
      </c>
      <c r="X109" s="6">
        <f t="shared" si="24"/>
        <v>62.781333333333265</v>
      </c>
    </row>
    <row r="110" spans="2:24" x14ac:dyDescent="0.2">
      <c r="B110">
        <v>6.38</v>
      </c>
      <c r="C110" s="6">
        <f t="shared" si="15"/>
        <v>1.276</v>
      </c>
      <c r="D110" s="6">
        <f t="shared" si="16"/>
        <v>59.894000000000077</v>
      </c>
      <c r="G110">
        <v>9.68</v>
      </c>
      <c r="H110" s="6">
        <f t="shared" si="25"/>
        <v>1.9359999999999999</v>
      </c>
      <c r="I110" s="6">
        <f t="shared" si="17"/>
        <v>-27.53800000000005</v>
      </c>
      <c r="L110">
        <v>63.73</v>
      </c>
      <c r="M110" s="6">
        <f t="shared" si="26"/>
        <v>1.2746</v>
      </c>
      <c r="N110" s="6">
        <f t="shared" si="22"/>
        <v>52.718599999999959</v>
      </c>
      <c r="Q110">
        <v>10.719999999999899</v>
      </c>
      <c r="R110" s="6">
        <f t="shared" si="27"/>
        <v>2.1439999999999801</v>
      </c>
      <c r="S110" s="6">
        <f t="shared" si="23"/>
        <v>87.741999999999749</v>
      </c>
      <c r="V110">
        <v>34.729999999999997</v>
      </c>
      <c r="W110" s="6">
        <f t="shared" si="28"/>
        <v>2.3153333333333332</v>
      </c>
      <c r="X110" s="6">
        <f t="shared" si="24"/>
        <v>65.096666666666593</v>
      </c>
    </row>
    <row r="111" spans="2:24" x14ac:dyDescent="0.2">
      <c r="B111">
        <v>0.19</v>
      </c>
      <c r="C111" s="6">
        <f t="shared" si="15"/>
        <v>3.8000000000000006E-2</v>
      </c>
      <c r="D111" s="6">
        <f t="shared" si="16"/>
        <v>59.932000000000073</v>
      </c>
      <c r="G111">
        <v>13.05</v>
      </c>
      <c r="H111" s="6">
        <f t="shared" si="25"/>
        <v>2.6100000000000003</v>
      </c>
      <c r="I111" s="6">
        <f t="shared" si="17"/>
        <v>-24.928000000000051</v>
      </c>
      <c r="L111">
        <v>-70.16</v>
      </c>
      <c r="M111" s="6">
        <f t="shared" si="26"/>
        <v>-1.4032</v>
      </c>
      <c r="N111" s="6">
        <f t="shared" si="22"/>
        <v>51.315399999999961</v>
      </c>
      <c r="Q111">
        <v>-10.53</v>
      </c>
      <c r="R111" s="6">
        <f t="shared" si="27"/>
        <v>-2.1059999999999999</v>
      </c>
      <c r="S111" s="6">
        <f t="shared" si="23"/>
        <v>85.635999999999754</v>
      </c>
      <c r="V111">
        <v>-27.39</v>
      </c>
      <c r="W111" s="6">
        <f t="shared" si="28"/>
        <v>-1.8260000000000001</v>
      </c>
      <c r="X111" s="6">
        <f t="shared" si="24"/>
        <v>63.270666666666592</v>
      </c>
    </row>
    <row r="112" spans="2:24" x14ac:dyDescent="0.2">
      <c r="B112">
        <v>-23.73</v>
      </c>
      <c r="C112" s="6">
        <f t="shared" si="15"/>
        <v>-4.7460000000000004</v>
      </c>
      <c r="D112" s="6">
        <f t="shared" si="16"/>
        <v>55.186000000000071</v>
      </c>
      <c r="G112">
        <v>10.51</v>
      </c>
      <c r="H112" s="6">
        <f t="shared" si="25"/>
        <v>2.1019999999999999</v>
      </c>
      <c r="I112" s="6">
        <f t="shared" si="17"/>
        <v>-22.82600000000005</v>
      </c>
      <c r="L112">
        <v>-45.11</v>
      </c>
      <c r="M112" s="6">
        <f t="shared" si="26"/>
        <v>-0.9022</v>
      </c>
      <c r="N112" s="6">
        <f t="shared" si="22"/>
        <v>50.413199999999961</v>
      </c>
      <c r="Q112">
        <v>-2.02</v>
      </c>
      <c r="R112" s="6">
        <f t="shared" si="27"/>
        <v>-0.40400000000000003</v>
      </c>
      <c r="S112" s="6">
        <f t="shared" si="23"/>
        <v>85.231999999999758</v>
      </c>
      <c r="V112">
        <v>-11.6799999999999</v>
      </c>
      <c r="W112" s="6">
        <f t="shared" si="28"/>
        <v>-0.77866666666665996</v>
      </c>
      <c r="X112" s="6">
        <f t="shared" si="24"/>
        <v>62.491999999999933</v>
      </c>
    </row>
    <row r="113" spans="2:24" x14ac:dyDescent="0.2">
      <c r="B113">
        <v>-11.68</v>
      </c>
      <c r="C113" s="6">
        <f t="shared" si="15"/>
        <v>-2.3359999999999999</v>
      </c>
      <c r="D113" s="6">
        <f t="shared" si="16"/>
        <v>52.850000000000072</v>
      </c>
      <c r="G113">
        <v>28.86</v>
      </c>
      <c r="H113" s="6">
        <f t="shared" si="25"/>
        <v>5.7720000000000002</v>
      </c>
      <c r="I113" s="6">
        <f t="shared" si="17"/>
        <v>-17.054000000000052</v>
      </c>
      <c r="L113">
        <v>-61.52</v>
      </c>
      <c r="M113" s="6">
        <f t="shared" si="26"/>
        <v>-1.2304000000000002</v>
      </c>
      <c r="N113" s="6">
        <f t="shared" si="22"/>
        <v>49.182799999999958</v>
      </c>
      <c r="Q113">
        <v>-16.23</v>
      </c>
      <c r="R113" s="6">
        <f t="shared" si="27"/>
        <v>-3.2460000000000004</v>
      </c>
      <c r="S113" s="6">
        <f t="shared" si="23"/>
        <v>81.985999999999763</v>
      </c>
      <c r="V113">
        <v>-7.5499999999999901</v>
      </c>
      <c r="W113" s="6">
        <f t="shared" si="28"/>
        <v>-0.50333333333333263</v>
      </c>
      <c r="X113" s="6">
        <f t="shared" si="24"/>
        <v>61.988666666666603</v>
      </c>
    </row>
    <row r="114" spans="2:24" x14ac:dyDescent="0.2">
      <c r="B114">
        <v>3.2</v>
      </c>
      <c r="C114" s="6">
        <f t="shared" si="15"/>
        <v>0.64000000000000012</v>
      </c>
      <c r="D114" s="6">
        <f t="shared" si="16"/>
        <v>53.490000000000073</v>
      </c>
      <c r="G114">
        <v>20.89</v>
      </c>
      <c r="H114" s="6">
        <f t="shared" si="25"/>
        <v>4.1779999999999999</v>
      </c>
      <c r="I114" s="6">
        <f t="shared" si="17"/>
        <v>-12.876000000000051</v>
      </c>
      <c r="L114">
        <v>78.28</v>
      </c>
      <c r="M114" s="6">
        <f t="shared" si="26"/>
        <v>1.5656000000000001</v>
      </c>
      <c r="N114" s="6">
        <f t="shared" si="22"/>
        <v>50.748399999999961</v>
      </c>
      <c r="Q114">
        <v>14.51</v>
      </c>
      <c r="R114" s="6">
        <f t="shared" si="27"/>
        <v>2.9020000000000001</v>
      </c>
      <c r="S114" s="6">
        <f t="shared" si="23"/>
        <v>84.887999999999764</v>
      </c>
      <c r="V114">
        <v>27.37</v>
      </c>
      <c r="W114" s="6">
        <f t="shared" si="28"/>
        <v>1.8246666666666667</v>
      </c>
      <c r="X114" s="6">
        <f t="shared" si="24"/>
        <v>63.813333333333269</v>
      </c>
    </row>
    <row r="115" spans="2:24" x14ac:dyDescent="0.2">
      <c r="B115">
        <v>1.88</v>
      </c>
      <c r="C115" s="6">
        <f t="shared" si="15"/>
        <v>0.376</v>
      </c>
      <c r="D115" s="6">
        <f t="shared" si="16"/>
        <v>53.866000000000071</v>
      </c>
      <c r="G115">
        <v>36.159999999999997</v>
      </c>
      <c r="H115" s="6">
        <f t="shared" si="25"/>
        <v>7.2319999999999993</v>
      </c>
      <c r="I115" s="6">
        <f t="shared" si="17"/>
        <v>-5.6440000000000516</v>
      </c>
      <c r="L115">
        <v>19.97</v>
      </c>
      <c r="M115" s="6">
        <f t="shared" si="26"/>
        <v>0.39939999999999998</v>
      </c>
      <c r="N115" s="6">
        <f t="shared" si="22"/>
        <v>51.147799999999961</v>
      </c>
      <c r="Q115">
        <v>-3.46999999999999</v>
      </c>
      <c r="R115" s="6">
        <f t="shared" si="27"/>
        <v>-0.69399999999999806</v>
      </c>
      <c r="S115" s="6">
        <f t="shared" si="23"/>
        <v>84.193999999999761</v>
      </c>
      <c r="V115">
        <v>-7.03</v>
      </c>
      <c r="W115" s="6">
        <f t="shared" si="28"/>
        <v>-0.46866666666666668</v>
      </c>
      <c r="X115" s="6">
        <f t="shared" si="24"/>
        <v>63.344666666666605</v>
      </c>
    </row>
    <row r="116" spans="2:24" x14ac:dyDescent="0.2">
      <c r="B116">
        <v>-8.9</v>
      </c>
      <c r="C116" s="6">
        <f t="shared" si="15"/>
        <v>-1.7800000000000002</v>
      </c>
      <c r="D116" s="6">
        <f t="shared" si="16"/>
        <v>52.08600000000007</v>
      </c>
      <c r="G116">
        <v>1.5699999999999901</v>
      </c>
      <c r="H116" s="6">
        <f t="shared" si="25"/>
        <v>0.31399999999999806</v>
      </c>
      <c r="I116" s="6">
        <f t="shared" si="17"/>
        <v>-5.3300000000000534</v>
      </c>
      <c r="L116">
        <v>-12.14</v>
      </c>
      <c r="M116" s="6">
        <f t="shared" si="26"/>
        <v>-0.24280000000000002</v>
      </c>
      <c r="N116" s="6">
        <f t="shared" si="22"/>
        <v>50.904999999999959</v>
      </c>
      <c r="Q116">
        <v>17.8</v>
      </c>
      <c r="R116" s="6">
        <f t="shared" si="27"/>
        <v>3.5600000000000005</v>
      </c>
      <c r="S116" s="6">
        <f t="shared" si="23"/>
        <v>87.753999999999763</v>
      </c>
      <c r="V116">
        <v>21.419999999999899</v>
      </c>
      <c r="W116" s="6">
        <f t="shared" si="28"/>
        <v>1.4279999999999933</v>
      </c>
      <c r="X116" s="6">
        <f t="shared" si="24"/>
        <v>64.772666666666595</v>
      </c>
    </row>
    <row r="117" spans="2:24" x14ac:dyDescent="0.2">
      <c r="B117">
        <v>3.92</v>
      </c>
      <c r="C117" s="6">
        <f t="shared" si="15"/>
        <v>0.78400000000000003</v>
      </c>
      <c r="D117" s="6">
        <f t="shared" si="16"/>
        <v>52.870000000000068</v>
      </c>
      <c r="G117">
        <v>28.76</v>
      </c>
      <c r="H117" s="6">
        <f t="shared" si="25"/>
        <v>5.7520000000000007</v>
      </c>
      <c r="I117" s="6">
        <f t="shared" si="17"/>
        <v>0.42199999999994731</v>
      </c>
      <c r="L117">
        <v>33.25</v>
      </c>
      <c r="M117" s="6">
        <f t="shared" si="26"/>
        <v>0.66500000000000004</v>
      </c>
      <c r="N117" s="6">
        <f t="shared" si="22"/>
        <v>51.569999999999958</v>
      </c>
      <c r="Q117">
        <v>11.92</v>
      </c>
      <c r="R117" s="6">
        <f t="shared" si="27"/>
        <v>2.3839999999999999</v>
      </c>
      <c r="S117" s="6">
        <f t="shared" si="23"/>
        <v>90.137999999999764</v>
      </c>
      <c r="V117">
        <v>16.84</v>
      </c>
      <c r="W117" s="6">
        <f t="shared" si="28"/>
        <v>1.1226666666666667</v>
      </c>
      <c r="X117" s="6">
        <f t="shared" si="24"/>
        <v>65.895333333333255</v>
      </c>
    </row>
    <row r="118" spans="2:24" x14ac:dyDescent="0.2">
      <c r="B118">
        <v>6.45</v>
      </c>
      <c r="C118" s="6">
        <f t="shared" ref="C118:C157" si="29">B118*E$3</f>
        <v>1.29</v>
      </c>
      <c r="D118" s="6">
        <f t="shared" ref="D118:D157" si="30">C118+D117</f>
        <v>54.160000000000068</v>
      </c>
      <c r="G118">
        <v>8.56</v>
      </c>
      <c r="H118" s="6">
        <f t="shared" si="25"/>
        <v>1.7120000000000002</v>
      </c>
      <c r="I118" s="6">
        <f t="shared" ref="I118:I157" si="31">H118+I117</f>
        <v>2.1339999999999475</v>
      </c>
      <c r="L118">
        <v>69.77</v>
      </c>
      <c r="M118" s="6">
        <f t="shared" si="26"/>
        <v>1.3954</v>
      </c>
      <c r="N118" s="6">
        <f t="shared" si="22"/>
        <v>52.96539999999996</v>
      </c>
      <c r="Q118">
        <v>3.98</v>
      </c>
      <c r="R118" s="6">
        <f t="shared" si="27"/>
        <v>0.79600000000000004</v>
      </c>
      <c r="S118" s="6">
        <f t="shared" si="23"/>
        <v>90.93399999999977</v>
      </c>
      <c r="V118">
        <v>37.72</v>
      </c>
      <c r="W118" s="6">
        <f t="shared" si="28"/>
        <v>2.5146666666666664</v>
      </c>
      <c r="X118" s="6">
        <f t="shared" si="24"/>
        <v>68.409999999999926</v>
      </c>
    </row>
    <row r="119" spans="2:24" x14ac:dyDescent="0.2">
      <c r="B119">
        <v>-1.48</v>
      </c>
      <c r="C119" s="6">
        <f t="shared" si="29"/>
        <v>-0.29599999999999999</v>
      </c>
      <c r="D119" s="6">
        <f t="shared" si="30"/>
        <v>53.864000000000068</v>
      </c>
      <c r="G119">
        <v>2.93</v>
      </c>
      <c r="H119" s="6">
        <f t="shared" si="25"/>
        <v>0.58600000000000008</v>
      </c>
      <c r="I119" s="6">
        <f t="shared" si="31"/>
        <v>2.7199999999999473</v>
      </c>
      <c r="L119">
        <v>72.34</v>
      </c>
      <c r="M119" s="6">
        <f t="shared" si="26"/>
        <v>1.4468000000000001</v>
      </c>
      <c r="N119" s="6">
        <f t="shared" si="22"/>
        <v>54.412199999999963</v>
      </c>
      <c r="Q119">
        <v>7.1799999999999899</v>
      </c>
      <c r="R119" s="6">
        <f t="shared" si="27"/>
        <v>1.4359999999999982</v>
      </c>
      <c r="S119" s="6">
        <f t="shared" si="23"/>
        <v>92.369999999999763</v>
      </c>
      <c r="V119">
        <v>21.14</v>
      </c>
      <c r="W119" s="6">
        <f t="shared" si="28"/>
        <v>1.4093333333333333</v>
      </c>
      <c r="X119" s="6">
        <f t="shared" si="24"/>
        <v>69.819333333333262</v>
      </c>
    </row>
    <row r="120" spans="2:24" x14ac:dyDescent="0.2">
      <c r="B120">
        <v>6.84</v>
      </c>
      <c r="C120" s="6">
        <f t="shared" si="29"/>
        <v>1.3680000000000001</v>
      </c>
      <c r="D120" s="6">
        <f t="shared" si="30"/>
        <v>55.23200000000007</v>
      </c>
      <c r="G120">
        <v>1.5</v>
      </c>
      <c r="H120" s="6">
        <f t="shared" si="25"/>
        <v>0.30000000000000004</v>
      </c>
      <c r="I120" s="6">
        <f t="shared" si="31"/>
        <v>3.0199999999999472</v>
      </c>
      <c r="L120">
        <v>147.46</v>
      </c>
      <c r="M120" s="6">
        <f t="shared" si="26"/>
        <v>2.9492000000000003</v>
      </c>
      <c r="N120" s="6">
        <f t="shared" si="22"/>
        <v>57.361399999999961</v>
      </c>
      <c r="Q120">
        <v>17.919999999999899</v>
      </c>
      <c r="R120" s="6">
        <f t="shared" si="27"/>
        <v>3.5839999999999801</v>
      </c>
      <c r="S120" s="6">
        <f t="shared" si="23"/>
        <v>95.953999999999738</v>
      </c>
      <c r="V120">
        <v>28.31</v>
      </c>
      <c r="W120" s="6">
        <f t="shared" si="28"/>
        <v>1.8873333333333333</v>
      </c>
      <c r="X120" s="6">
        <f t="shared" si="24"/>
        <v>71.706666666666592</v>
      </c>
    </row>
    <row r="121" spans="2:24" x14ac:dyDescent="0.2">
      <c r="B121">
        <v>17.53</v>
      </c>
      <c r="C121" s="6">
        <f t="shared" si="29"/>
        <v>3.5060000000000002</v>
      </c>
      <c r="D121" s="6">
        <f t="shared" si="30"/>
        <v>58.738000000000071</v>
      </c>
      <c r="G121">
        <v>-15.49</v>
      </c>
      <c r="H121" s="6">
        <f t="shared" si="25"/>
        <v>-3.0980000000000003</v>
      </c>
      <c r="I121" s="6">
        <f t="shared" si="31"/>
        <v>-7.8000000000053138E-2</v>
      </c>
      <c r="L121">
        <v>208.5</v>
      </c>
      <c r="M121" s="6">
        <f t="shared" si="26"/>
        <v>4.17</v>
      </c>
      <c r="N121" s="6">
        <f t="shared" si="22"/>
        <v>61.531399999999962</v>
      </c>
      <c r="Q121">
        <v>23.12</v>
      </c>
      <c r="R121" s="6">
        <f t="shared" si="27"/>
        <v>4.6240000000000006</v>
      </c>
      <c r="S121" s="6">
        <f t="shared" si="23"/>
        <v>100.57799999999973</v>
      </c>
      <c r="V121">
        <v>76.75</v>
      </c>
      <c r="W121" s="6">
        <f t="shared" si="28"/>
        <v>5.1166666666666663</v>
      </c>
      <c r="X121" s="6">
        <f t="shared" si="24"/>
        <v>76.823333333333252</v>
      </c>
    </row>
    <row r="122" spans="2:24" x14ac:dyDescent="0.2">
      <c r="B122">
        <v>5.0599999999999996</v>
      </c>
      <c r="C122" s="6">
        <f t="shared" si="29"/>
        <v>1.012</v>
      </c>
      <c r="D122" s="6">
        <f t="shared" si="30"/>
        <v>59.750000000000071</v>
      </c>
      <c r="G122">
        <v>2.2400000000000002</v>
      </c>
      <c r="H122" s="6">
        <f t="shared" si="25"/>
        <v>0.44800000000000006</v>
      </c>
      <c r="I122" s="6">
        <f t="shared" si="31"/>
        <v>0.36999999999994693</v>
      </c>
      <c r="L122">
        <v>0.37000000000000499</v>
      </c>
      <c r="M122" s="6">
        <f t="shared" si="26"/>
        <v>7.4000000000001001E-3</v>
      </c>
      <c r="N122" s="6">
        <f t="shared" si="22"/>
        <v>61.538799999999959</v>
      </c>
      <c r="Q122">
        <v>-7.2499999999999902</v>
      </c>
      <c r="R122" s="6">
        <f t="shared" si="27"/>
        <v>-1.4499999999999982</v>
      </c>
      <c r="S122" s="6">
        <f t="shared" si="23"/>
        <v>99.12799999999973</v>
      </c>
      <c r="V122">
        <v>-17.16</v>
      </c>
      <c r="W122" s="6">
        <f t="shared" si="28"/>
        <v>-1.1439999999999999</v>
      </c>
      <c r="X122" s="6">
        <f t="shared" si="24"/>
        <v>75.679333333333247</v>
      </c>
    </row>
    <row r="123" spans="2:24" x14ac:dyDescent="0.2">
      <c r="B123">
        <v>20.29</v>
      </c>
      <c r="C123" s="6">
        <f t="shared" si="29"/>
        <v>4.0579999999999998</v>
      </c>
      <c r="D123" s="6">
        <f t="shared" si="30"/>
        <v>63.808000000000071</v>
      </c>
      <c r="G123">
        <v>28.24</v>
      </c>
      <c r="H123" s="6">
        <f t="shared" si="25"/>
        <v>5.6479999999999997</v>
      </c>
      <c r="I123" s="6">
        <f t="shared" si="31"/>
        <v>6.0179999999999465</v>
      </c>
      <c r="L123">
        <v>168.92</v>
      </c>
      <c r="M123" s="6">
        <f t="shared" si="26"/>
        <v>3.3783999999999996</v>
      </c>
      <c r="N123" s="6">
        <f t="shared" si="22"/>
        <v>64.917199999999966</v>
      </c>
      <c r="Q123">
        <v>18.729999999999901</v>
      </c>
      <c r="R123" s="6">
        <f t="shared" si="27"/>
        <v>3.7459999999999805</v>
      </c>
      <c r="S123" s="6">
        <f t="shared" si="23"/>
        <v>102.87399999999971</v>
      </c>
      <c r="V123">
        <v>65.989999999999995</v>
      </c>
      <c r="W123" s="6">
        <f t="shared" si="28"/>
        <v>4.3993333333333329</v>
      </c>
      <c r="X123" s="6">
        <f t="shared" si="24"/>
        <v>80.078666666666578</v>
      </c>
    </row>
    <row r="124" spans="2:24" x14ac:dyDescent="0.2">
      <c r="B124">
        <v>-1.99</v>
      </c>
      <c r="C124" s="6">
        <f t="shared" si="29"/>
        <v>-0.39800000000000002</v>
      </c>
      <c r="D124" s="6">
        <f t="shared" si="30"/>
        <v>63.410000000000068</v>
      </c>
      <c r="G124">
        <v>15.5299999999999</v>
      </c>
      <c r="H124" s="6">
        <f t="shared" si="25"/>
        <v>3.1059999999999803</v>
      </c>
      <c r="I124" s="6">
        <f t="shared" si="31"/>
        <v>9.1239999999999277</v>
      </c>
      <c r="L124">
        <v>42.09</v>
      </c>
      <c r="M124" s="6">
        <f t="shared" si="26"/>
        <v>0.8418000000000001</v>
      </c>
      <c r="N124" s="6">
        <f t="shared" si="22"/>
        <v>65.758999999999972</v>
      </c>
      <c r="Q124">
        <v>9.9600000000000009</v>
      </c>
      <c r="R124" s="6">
        <f t="shared" si="27"/>
        <v>1.9920000000000002</v>
      </c>
      <c r="S124" s="6">
        <f t="shared" si="23"/>
        <v>104.86599999999972</v>
      </c>
      <c r="V124">
        <v>19</v>
      </c>
      <c r="W124" s="6">
        <f t="shared" si="28"/>
        <v>1.2666666666666666</v>
      </c>
      <c r="X124" s="6">
        <f t="shared" si="24"/>
        <v>81.345333333333244</v>
      </c>
    </row>
    <row r="125" spans="2:24" x14ac:dyDescent="0.2">
      <c r="B125">
        <v>22.32</v>
      </c>
      <c r="C125" s="6">
        <f t="shared" si="29"/>
        <v>4.4640000000000004</v>
      </c>
      <c r="D125" s="6">
        <f t="shared" si="30"/>
        <v>67.874000000000066</v>
      </c>
      <c r="G125">
        <v>-10.67</v>
      </c>
      <c r="H125" s="6">
        <f t="shared" si="25"/>
        <v>-2.1339999999999999</v>
      </c>
      <c r="I125" s="6">
        <f t="shared" si="31"/>
        <v>6.9899999999999274</v>
      </c>
      <c r="L125">
        <v>137.38999999999999</v>
      </c>
      <c r="M125" s="6">
        <f t="shared" si="26"/>
        <v>2.7477999999999998</v>
      </c>
      <c r="N125" s="6">
        <f t="shared" si="22"/>
        <v>68.50679999999997</v>
      </c>
      <c r="Q125">
        <v>-7.58</v>
      </c>
      <c r="R125" s="6">
        <f t="shared" si="27"/>
        <v>-1.516</v>
      </c>
      <c r="S125" s="6">
        <f t="shared" si="23"/>
        <v>103.34999999999971</v>
      </c>
      <c r="V125">
        <v>13.66</v>
      </c>
      <c r="W125" s="6">
        <f t="shared" si="28"/>
        <v>0.91066666666666662</v>
      </c>
      <c r="X125" s="6">
        <f t="shared" si="24"/>
        <v>82.255999999999915</v>
      </c>
    </row>
    <row r="126" spans="2:24" x14ac:dyDescent="0.2">
      <c r="B126">
        <v>-27.31</v>
      </c>
      <c r="C126" s="6">
        <f t="shared" si="29"/>
        <v>-5.4619999999999997</v>
      </c>
      <c r="D126" s="6">
        <f t="shared" si="30"/>
        <v>62.412000000000063</v>
      </c>
      <c r="G126">
        <v>-8.91</v>
      </c>
      <c r="H126" s="6">
        <f t="shared" si="25"/>
        <v>-1.782</v>
      </c>
      <c r="I126" s="6">
        <f t="shared" si="31"/>
        <v>5.2079999999999274</v>
      </c>
      <c r="L126">
        <v>-306.93</v>
      </c>
      <c r="M126" s="6">
        <f t="shared" si="26"/>
        <v>-6.1386000000000003</v>
      </c>
      <c r="N126" s="6">
        <f t="shared" si="22"/>
        <v>62.368199999999973</v>
      </c>
      <c r="Q126">
        <v>-41.32</v>
      </c>
      <c r="R126" s="6">
        <f t="shared" si="27"/>
        <v>-8.2640000000000011</v>
      </c>
      <c r="S126" s="6">
        <f t="shared" si="23"/>
        <v>95.085999999999714</v>
      </c>
      <c r="V126">
        <v>-99.63</v>
      </c>
      <c r="W126" s="6">
        <f t="shared" si="28"/>
        <v>-6.6419999999999995</v>
      </c>
      <c r="X126" s="6">
        <f t="shared" si="24"/>
        <v>75.613999999999919</v>
      </c>
    </row>
    <row r="127" spans="2:24" x14ac:dyDescent="0.2">
      <c r="B127">
        <v>-1.23</v>
      </c>
      <c r="C127" s="6">
        <f t="shared" si="29"/>
        <v>-0.246</v>
      </c>
      <c r="D127" s="6">
        <f t="shared" si="30"/>
        <v>62.166000000000061</v>
      </c>
      <c r="G127">
        <v>-1.82</v>
      </c>
      <c r="H127" s="6">
        <f t="shared" si="25"/>
        <v>-0.36400000000000005</v>
      </c>
      <c r="I127" s="6">
        <f t="shared" si="31"/>
        <v>4.8439999999999275</v>
      </c>
      <c r="L127">
        <v>-57.55</v>
      </c>
      <c r="M127" s="6">
        <f t="shared" si="26"/>
        <v>-1.151</v>
      </c>
      <c r="N127" s="6">
        <f t="shared" si="22"/>
        <v>61.21719999999997</v>
      </c>
      <c r="Q127">
        <v>1.98999999999999</v>
      </c>
      <c r="R127" s="6">
        <f t="shared" si="27"/>
        <v>0.39799999999999802</v>
      </c>
      <c r="S127" s="6">
        <f t="shared" si="23"/>
        <v>95.48399999999971</v>
      </c>
      <c r="V127">
        <v>-11.15</v>
      </c>
      <c r="W127" s="6">
        <f t="shared" si="28"/>
        <v>-0.7433333333333334</v>
      </c>
      <c r="X127" s="6">
        <f t="shared" si="24"/>
        <v>74.87066666666658</v>
      </c>
    </row>
    <row r="128" spans="2:24" x14ac:dyDescent="0.2">
      <c r="B128">
        <v>-9.85</v>
      </c>
      <c r="C128" s="6">
        <f t="shared" si="29"/>
        <v>-1.97</v>
      </c>
      <c r="D128" s="6">
        <f t="shared" si="30"/>
        <v>60.196000000000062</v>
      </c>
      <c r="G128">
        <v>-49.14</v>
      </c>
      <c r="H128" s="6">
        <f t="shared" si="25"/>
        <v>-9.8280000000000012</v>
      </c>
      <c r="I128" s="6">
        <f t="shared" si="31"/>
        <v>-4.9840000000000737</v>
      </c>
      <c r="L128">
        <v>51.21</v>
      </c>
      <c r="M128" s="6">
        <f t="shared" si="26"/>
        <v>1.0242</v>
      </c>
      <c r="N128" s="6">
        <f t="shared" si="22"/>
        <v>62.24139999999997</v>
      </c>
      <c r="Q128">
        <v>16.46</v>
      </c>
      <c r="R128" s="6">
        <f t="shared" si="27"/>
        <v>3.2920000000000003</v>
      </c>
      <c r="S128" s="6">
        <f t="shared" si="23"/>
        <v>98.775999999999712</v>
      </c>
      <c r="V128">
        <v>40.21</v>
      </c>
      <c r="W128" s="6">
        <f t="shared" si="28"/>
        <v>2.6806666666666668</v>
      </c>
      <c r="X128" s="6">
        <f t="shared" si="24"/>
        <v>77.551333333333247</v>
      </c>
    </row>
    <row r="129" spans="2:24" x14ac:dyDescent="0.2">
      <c r="B129">
        <v>-9.7100000000000009</v>
      </c>
      <c r="C129" s="6">
        <f t="shared" si="29"/>
        <v>-1.9420000000000002</v>
      </c>
      <c r="D129" s="6">
        <f t="shared" si="30"/>
        <v>58.254000000000062</v>
      </c>
      <c r="G129">
        <v>-5.0399999999999903</v>
      </c>
      <c r="H129" s="6">
        <f t="shared" si="25"/>
        <v>-1.007999999999998</v>
      </c>
      <c r="I129" s="6">
        <f t="shared" si="31"/>
        <v>-5.9920000000000719</v>
      </c>
      <c r="L129">
        <v>-12.78</v>
      </c>
      <c r="M129" s="6">
        <f t="shared" si="26"/>
        <v>-0.25559999999999999</v>
      </c>
      <c r="N129" s="6">
        <f t="shared" si="22"/>
        <v>61.985799999999969</v>
      </c>
      <c r="Q129">
        <v>-4.01</v>
      </c>
      <c r="R129" s="6">
        <f t="shared" si="27"/>
        <v>-0.80200000000000005</v>
      </c>
      <c r="S129" s="6">
        <f t="shared" si="23"/>
        <v>97.973999999999705</v>
      </c>
      <c r="V129">
        <v>-16.029999999999902</v>
      </c>
      <c r="W129" s="6">
        <f t="shared" si="28"/>
        <v>-1.06866666666666</v>
      </c>
      <c r="X129" s="6">
        <f t="shared" si="24"/>
        <v>76.482666666666589</v>
      </c>
    </row>
    <row r="130" spans="2:24" x14ac:dyDescent="0.2">
      <c r="B130">
        <v>25.61</v>
      </c>
      <c r="C130" s="6">
        <f t="shared" si="29"/>
        <v>5.1219999999999999</v>
      </c>
      <c r="D130" s="6">
        <f t="shared" si="30"/>
        <v>63.376000000000062</v>
      </c>
      <c r="G130">
        <v>17.27</v>
      </c>
      <c r="H130" s="6">
        <f t="shared" ref="H130:H157" si="32">G130*J$3</f>
        <v>3.4540000000000002</v>
      </c>
      <c r="I130" s="6">
        <f t="shared" si="31"/>
        <v>-2.5380000000000718</v>
      </c>
      <c r="L130">
        <v>175.9</v>
      </c>
      <c r="M130" s="6">
        <f t="shared" ref="M130:M157" si="33">L130*O$3</f>
        <v>3.5180000000000002</v>
      </c>
      <c r="N130" s="6">
        <f t="shared" si="22"/>
        <v>65.50379999999997</v>
      </c>
      <c r="Q130">
        <v>47.12</v>
      </c>
      <c r="R130" s="6">
        <f t="shared" ref="R130:R157" si="34">Q130*T$3</f>
        <v>9.4239999999999995</v>
      </c>
      <c r="S130" s="6">
        <f t="shared" si="23"/>
        <v>107.39799999999971</v>
      </c>
      <c r="V130">
        <v>75.41</v>
      </c>
      <c r="W130" s="6">
        <f t="shared" ref="W130:W157" si="35">V130*Y$3</f>
        <v>5.027333333333333</v>
      </c>
      <c r="X130" s="6">
        <f t="shared" si="24"/>
        <v>81.50999999999992</v>
      </c>
    </row>
    <row r="131" spans="2:24" x14ac:dyDescent="0.2">
      <c r="B131">
        <v>-23.84</v>
      </c>
      <c r="C131" s="6">
        <f t="shared" si="29"/>
        <v>-4.7679999999999998</v>
      </c>
      <c r="D131" s="6">
        <f t="shared" si="30"/>
        <v>58.608000000000061</v>
      </c>
      <c r="G131">
        <v>16.149999999999999</v>
      </c>
      <c r="H131" s="6">
        <f t="shared" si="32"/>
        <v>3.23</v>
      </c>
      <c r="I131" s="6">
        <f t="shared" si="31"/>
        <v>0.69199999999992823</v>
      </c>
      <c r="L131">
        <v>-225.67999999999901</v>
      </c>
      <c r="M131" s="6">
        <f t="shared" si="33"/>
        <v>-4.5135999999999807</v>
      </c>
      <c r="N131" s="6">
        <f t="shared" si="22"/>
        <v>60.990199999999987</v>
      </c>
      <c r="Q131">
        <v>-33.840000000000003</v>
      </c>
      <c r="R131" s="6">
        <f t="shared" si="34"/>
        <v>-6.7680000000000007</v>
      </c>
      <c r="S131" s="6">
        <f t="shared" si="23"/>
        <v>100.62999999999971</v>
      </c>
      <c r="V131">
        <v>-66.67</v>
      </c>
      <c r="W131" s="6">
        <f t="shared" si="35"/>
        <v>-4.4446666666666665</v>
      </c>
      <c r="X131" s="6">
        <f t="shared" si="24"/>
        <v>77.065333333333257</v>
      </c>
    </row>
    <row r="132" spans="2:24" x14ac:dyDescent="0.2">
      <c r="B132">
        <v>-6.67</v>
      </c>
      <c r="C132" s="6">
        <f t="shared" si="29"/>
        <v>-1.3340000000000001</v>
      </c>
      <c r="D132" s="6">
        <f t="shared" si="30"/>
        <v>57.274000000000058</v>
      </c>
      <c r="G132">
        <v>15.34</v>
      </c>
      <c r="H132" s="6">
        <f t="shared" si="32"/>
        <v>3.0680000000000001</v>
      </c>
      <c r="I132" s="6">
        <f t="shared" si="31"/>
        <v>3.7599999999999283</v>
      </c>
      <c r="L132">
        <v>-199.7</v>
      </c>
      <c r="M132" s="6">
        <f t="shared" si="33"/>
        <v>-3.9939999999999998</v>
      </c>
      <c r="N132" s="6">
        <f t="shared" ref="N132:N157" si="36">M132+N131</f>
        <v>56.996199999999988</v>
      </c>
      <c r="Q132">
        <v>-26.17</v>
      </c>
      <c r="R132" s="6">
        <f t="shared" si="34"/>
        <v>-5.2340000000000009</v>
      </c>
      <c r="S132" s="6">
        <f t="shared" ref="S132:S157" si="37">R132+S131</f>
        <v>95.395999999999717</v>
      </c>
      <c r="V132">
        <v>-61.97</v>
      </c>
      <c r="W132" s="6">
        <f t="shared" si="35"/>
        <v>-4.1313333333333331</v>
      </c>
      <c r="X132" s="6">
        <f t="shared" ref="X132:X157" si="38">W132+X131</f>
        <v>72.933999999999926</v>
      </c>
    </row>
    <row r="133" spans="2:24" x14ac:dyDescent="0.2">
      <c r="B133">
        <v>-12.3799999999999</v>
      </c>
      <c r="C133" s="6">
        <f t="shared" si="29"/>
        <v>-2.47599999999998</v>
      </c>
      <c r="D133" s="6">
        <f t="shared" si="30"/>
        <v>54.79800000000008</v>
      </c>
      <c r="G133">
        <v>12.76</v>
      </c>
      <c r="H133" s="6">
        <f t="shared" si="32"/>
        <v>2.552</v>
      </c>
      <c r="I133" s="6">
        <f t="shared" si="31"/>
        <v>6.3119999999999283</v>
      </c>
      <c r="L133">
        <v>-53.939999999999898</v>
      </c>
      <c r="M133" s="6">
        <f t="shared" si="33"/>
        <v>-1.078799999999998</v>
      </c>
      <c r="N133" s="6">
        <f t="shared" si="36"/>
        <v>55.917399999999986</v>
      </c>
      <c r="Q133">
        <v>2.77</v>
      </c>
      <c r="R133" s="6">
        <f t="shared" si="34"/>
        <v>0.55400000000000005</v>
      </c>
      <c r="S133" s="6">
        <f t="shared" si="37"/>
        <v>95.949999999999719</v>
      </c>
      <c r="V133">
        <v>-12.0299999999999</v>
      </c>
      <c r="W133" s="6">
        <f t="shared" si="35"/>
        <v>-0.80199999999999327</v>
      </c>
      <c r="X133" s="6">
        <f t="shared" si="38"/>
        <v>72.131999999999934</v>
      </c>
    </row>
    <row r="134" spans="2:24" x14ac:dyDescent="0.2">
      <c r="B134">
        <v>-3.6899999999999902</v>
      </c>
      <c r="C134" s="6">
        <f t="shared" si="29"/>
        <v>-0.7379999999999981</v>
      </c>
      <c r="D134" s="6">
        <f t="shared" si="30"/>
        <v>54.06000000000008</v>
      </c>
      <c r="G134">
        <v>15.139999999999899</v>
      </c>
      <c r="H134" s="6">
        <f t="shared" si="32"/>
        <v>3.02799999999998</v>
      </c>
      <c r="I134" s="6">
        <f t="shared" si="31"/>
        <v>9.3399999999999075</v>
      </c>
      <c r="L134">
        <v>-31.44</v>
      </c>
      <c r="M134" s="6">
        <f t="shared" si="33"/>
        <v>-0.62880000000000003</v>
      </c>
      <c r="N134" s="6">
        <f t="shared" si="36"/>
        <v>55.288599999999988</v>
      </c>
      <c r="Q134">
        <v>-0.35999999999999799</v>
      </c>
      <c r="R134" s="6">
        <f t="shared" si="34"/>
        <v>-7.1999999999999606E-2</v>
      </c>
      <c r="S134" s="6">
        <f t="shared" si="37"/>
        <v>95.877999999999716</v>
      </c>
      <c r="V134">
        <v>-23.86</v>
      </c>
      <c r="W134" s="6">
        <f t="shared" si="35"/>
        <v>-1.5906666666666667</v>
      </c>
      <c r="X134" s="6">
        <f t="shared" si="38"/>
        <v>70.54133333333327</v>
      </c>
    </row>
    <row r="135" spans="2:24" x14ac:dyDescent="0.2">
      <c r="B135">
        <v>5.5299999999999896</v>
      </c>
      <c r="C135" s="6">
        <f t="shared" si="29"/>
        <v>1.1059999999999979</v>
      </c>
      <c r="D135" s="6">
        <f t="shared" si="30"/>
        <v>55.166000000000075</v>
      </c>
      <c r="G135">
        <v>-10.26</v>
      </c>
      <c r="H135" s="6">
        <f t="shared" si="32"/>
        <v>-2.052</v>
      </c>
      <c r="I135" s="6">
        <f t="shared" si="31"/>
        <v>7.2879999999999079</v>
      </c>
      <c r="L135">
        <v>-66.489999999999995</v>
      </c>
      <c r="M135" s="6">
        <f t="shared" si="33"/>
        <v>-1.3297999999999999</v>
      </c>
      <c r="N135" s="6">
        <f t="shared" si="36"/>
        <v>53.958799999999989</v>
      </c>
      <c r="Q135">
        <v>-18.38</v>
      </c>
      <c r="R135" s="6">
        <f t="shared" si="34"/>
        <v>-3.6760000000000002</v>
      </c>
      <c r="S135" s="6">
        <f t="shared" si="37"/>
        <v>92.201999999999714</v>
      </c>
      <c r="V135">
        <v>-30.49</v>
      </c>
      <c r="W135" s="6">
        <f t="shared" si="35"/>
        <v>-2.0326666666666666</v>
      </c>
      <c r="X135" s="6">
        <f t="shared" si="38"/>
        <v>68.508666666666599</v>
      </c>
    </row>
    <row r="136" spans="2:24" x14ac:dyDescent="0.2">
      <c r="B136">
        <v>19.54</v>
      </c>
      <c r="C136" s="6">
        <f t="shared" si="29"/>
        <v>3.9079999999999999</v>
      </c>
      <c r="D136" s="6">
        <f t="shared" si="30"/>
        <v>59.074000000000076</v>
      </c>
      <c r="G136">
        <v>-40.14</v>
      </c>
      <c r="H136" s="6">
        <f t="shared" si="32"/>
        <v>-8.0280000000000005</v>
      </c>
      <c r="I136" s="6">
        <f t="shared" si="31"/>
        <v>-0.74000000000009258</v>
      </c>
      <c r="L136">
        <v>114.479999999999</v>
      </c>
      <c r="M136" s="6">
        <f t="shared" si="33"/>
        <v>2.2895999999999801</v>
      </c>
      <c r="N136" s="6">
        <f t="shared" si="36"/>
        <v>56.248399999999968</v>
      </c>
      <c r="Q136">
        <v>12.59</v>
      </c>
      <c r="R136" s="6">
        <f t="shared" si="34"/>
        <v>2.5180000000000002</v>
      </c>
      <c r="S136" s="6">
        <f t="shared" si="37"/>
        <v>94.719999999999715</v>
      </c>
      <c r="V136">
        <v>25.6</v>
      </c>
      <c r="W136" s="6">
        <f t="shared" si="35"/>
        <v>1.7066666666666668</v>
      </c>
      <c r="X136" s="6">
        <f t="shared" si="38"/>
        <v>70.215333333333263</v>
      </c>
    </row>
    <row r="137" spans="2:24" x14ac:dyDescent="0.2">
      <c r="B137">
        <v>-6.42</v>
      </c>
      <c r="C137" s="6">
        <f t="shared" si="29"/>
        <v>-1.284</v>
      </c>
      <c r="D137" s="6">
        <f t="shared" si="30"/>
        <v>57.790000000000077</v>
      </c>
      <c r="G137">
        <v>26.69</v>
      </c>
      <c r="H137" s="6">
        <f t="shared" si="32"/>
        <v>5.338000000000001</v>
      </c>
      <c r="I137" s="6">
        <f t="shared" si="31"/>
        <v>4.5979999999999084</v>
      </c>
      <c r="L137">
        <v>135.87</v>
      </c>
      <c r="M137" s="6">
        <f t="shared" si="33"/>
        <v>2.7174</v>
      </c>
      <c r="N137" s="6">
        <f t="shared" si="36"/>
        <v>58.965799999999966</v>
      </c>
      <c r="Q137">
        <v>20</v>
      </c>
      <c r="R137" s="6">
        <f t="shared" si="34"/>
        <v>4</v>
      </c>
      <c r="S137" s="6">
        <f t="shared" si="37"/>
        <v>98.719999999999715</v>
      </c>
      <c r="V137">
        <v>58.16</v>
      </c>
      <c r="W137" s="6">
        <f t="shared" si="35"/>
        <v>3.8773333333333331</v>
      </c>
      <c r="X137" s="6">
        <f t="shared" si="38"/>
        <v>74.092666666666602</v>
      </c>
    </row>
    <row r="138" spans="2:24" x14ac:dyDescent="0.2">
      <c r="B138">
        <v>-17.05</v>
      </c>
      <c r="C138" s="6">
        <f t="shared" si="29"/>
        <v>-3.41</v>
      </c>
      <c r="D138" s="6">
        <f t="shared" si="30"/>
        <v>54.380000000000081</v>
      </c>
      <c r="G138">
        <v>21.509999999999899</v>
      </c>
      <c r="H138" s="6">
        <f t="shared" si="32"/>
        <v>4.3019999999999801</v>
      </c>
      <c r="I138" s="6">
        <f t="shared" si="31"/>
        <v>8.8999999999998884</v>
      </c>
      <c r="L138">
        <v>-42.269999999999897</v>
      </c>
      <c r="M138" s="6">
        <f t="shared" si="33"/>
        <v>-0.84539999999999793</v>
      </c>
      <c r="N138" s="6">
        <f t="shared" si="36"/>
        <v>58.120399999999968</v>
      </c>
      <c r="Q138">
        <v>12.069999999999901</v>
      </c>
      <c r="R138" s="6">
        <f t="shared" si="34"/>
        <v>2.4139999999999802</v>
      </c>
      <c r="S138" s="6">
        <f t="shared" si="37"/>
        <v>101.1339999999997</v>
      </c>
      <c r="V138">
        <v>5.85</v>
      </c>
      <c r="W138" s="6">
        <f t="shared" si="35"/>
        <v>0.38999999999999996</v>
      </c>
      <c r="X138" s="6">
        <f t="shared" si="38"/>
        <v>74.482666666666603</v>
      </c>
    </row>
    <row r="139" spans="2:24" x14ac:dyDescent="0.2">
      <c r="B139">
        <v>21.2</v>
      </c>
      <c r="C139" s="6">
        <f t="shared" si="29"/>
        <v>4.24</v>
      </c>
      <c r="D139" s="6">
        <f t="shared" si="30"/>
        <v>58.620000000000083</v>
      </c>
      <c r="G139">
        <v>5.13</v>
      </c>
      <c r="H139" s="6">
        <f t="shared" si="32"/>
        <v>1.026</v>
      </c>
      <c r="I139" s="6">
        <f t="shared" si="31"/>
        <v>9.9259999999998882</v>
      </c>
      <c r="L139">
        <v>167.07</v>
      </c>
      <c r="M139" s="6">
        <f t="shared" si="33"/>
        <v>3.3414000000000001</v>
      </c>
      <c r="N139" s="6">
        <f t="shared" si="36"/>
        <v>61.461799999999968</v>
      </c>
      <c r="Q139">
        <v>3.3899999999999899</v>
      </c>
      <c r="R139" s="6">
        <f t="shared" si="34"/>
        <v>0.67799999999999805</v>
      </c>
      <c r="S139" s="6">
        <f t="shared" si="37"/>
        <v>101.8119999999997</v>
      </c>
      <c r="V139">
        <v>45.68</v>
      </c>
      <c r="W139" s="6">
        <f t="shared" si="35"/>
        <v>3.0453333333333332</v>
      </c>
      <c r="X139" s="6">
        <f t="shared" si="38"/>
        <v>77.527999999999935</v>
      </c>
    </row>
    <row r="140" spans="2:24" x14ac:dyDescent="0.2">
      <c r="B140">
        <v>2.0699999999999998</v>
      </c>
      <c r="C140" s="6">
        <f t="shared" si="29"/>
        <v>0.41399999999999998</v>
      </c>
      <c r="D140" s="6">
        <f t="shared" si="30"/>
        <v>59.034000000000084</v>
      </c>
      <c r="G140">
        <v>20.39</v>
      </c>
      <c r="H140" s="6">
        <f t="shared" si="32"/>
        <v>4.0780000000000003</v>
      </c>
      <c r="I140" s="6">
        <f t="shared" si="31"/>
        <v>14.003999999999888</v>
      </c>
      <c r="L140">
        <v>123.06</v>
      </c>
      <c r="M140" s="6">
        <f t="shared" si="33"/>
        <v>2.4612000000000003</v>
      </c>
      <c r="N140" s="6">
        <f t="shared" si="36"/>
        <v>63.922999999999966</v>
      </c>
      <c r="Q140">
        <v>8.08</v>
      </c>
      <c r="R140" s="6">
        <f t="shared" si="34"/>
        <v>1.6160000000000001</v>
      </c>
      <c r="S140" s="6">
        <f t="shared" si="37"/>
        <v>103.4279999999997</v>
      </c>
      <c r="V140">
        <v>20.25</v>
      </c>
      <c r="W140" s="6">
        <f t="shared" si="35"/>
        <v>1.35</v>
      </c>
      <c r="X140" s="6">
        <f t="shared" si="38"/>
        <v>78.877999999999929</v>
      </c>
    </row>
    <row r="141" spans="2:24" x14ac:dyDescent="0.2">
      <c r="B141">
        <v>7.44</v>
      </c>
      <c r="C141" s="6">
        <f t="shared" si="29"/>
        <v>1.4880000000000002</v>
      </c>
      <c r="D141" s="6">
        <f t="shared" si="30"/>
        <v>60.522000000000084</v>
      </c>
      <c r="G141">
        <v>9.09</v>
      </c>
      <c r="H141" s="6">
        <f t="shared" si="32"/>
        <v>1.8180000000000001</v>
      </c>
      <c r="I141" s="6">
        <f t="shared" si="31"/>
        <v>15.821999999999887</v>
      </c>
      <c r="L141">
        <v>-77.739999999999995</v>
      </c>
      <c r="M141" s="6">
        <f t="shared" si="33"/>
        <v>-1.5548</v>
      </c>
      <c r="N141" s="6">
        <f t="shared" si="36"/>
        <v>62.368199999999966</v>
      </c>
      <c r="Q141">
        <v>-8.0399999999999991</v>
      </c>
      <c r="R141" s="6">
        <f t="shared" si="34"/>
        <v>-1.6079999999999999</v>
      </c>
      <c r="S141" s="6">
        <f t="shared" si="37"/>
        <v>101.81999999999969</v>
      </c>
      <c r="V141">
        <v>-31.419999999999899</v>
      </c>
      <c r="W141" s="6">
        <f t="shared" si="35"/>
        <v>-2.0946666666666598</v>
      </c>
      <c r="X141" s="6">
        <f t="shared" si="38"/>
        <v>76.783333333333275</v>
      </c>
    </row>
    <row r="142" spans="2:24" x14ac:dyDescent="0.2">
      <c r="B142">
        <v>-23.36</v>
      </c>
      <c r="C142" s="6">
        <f t="shared" si="29"/>
        <v>-4.6719999999999997</v>
      </c>
      <c r="D142" s="6">
        <f t="shared" si="30"/>
        <v>55.850000000000087</v>
      </c>
      <c r="G142">
        <v>1.1200000000000001</v>
      </c>
      <c r="H142" s="6">
        <f t="shared" si="32"/>
        <v>0.22400000000000003</v>
      </c>
      <c r="I142" s="6">
        <f t="shared" si="31"/>
        <v>16.045999999999886</v>
      </c>
      <c r="L142">
        <v>-178.939999999999</v>
      </c>
      <c r="M142" s="6">
        <f t="shared" si="33"/>
        <v>-3.5787999999999802</v>
      </c>
      <c r="N142" s="6">
        <f t="shared" si="36"/>
        <v>58.789399999999986</v>
      </c>
      <c r="Q142">
        <v>-14.44</v>
      </c>
      <c r="R142" s="6">
        <f t="shared" si="34"/>
        <v>-2.8879999999999999</v>
      </c>
      <c r="S142" s="6">
        <f t="shared" si="37"/>
        <v>98.93199999999969</v>
      </c>
      <c r="V142">
        <v>-37.369999999999898</v>
      </c>
      <c r="W142" s="6">
        <f t="shared" si="35"/>
        <v>-2.4913333333333263</v>
      </c>
      <c r="X142" s="6">
        <f t="shared" si="38"/>
        <v>74.291999999999945</v>
      </c>
    </row>
    <row r="143" spans="2:24" x14ac:dyDescent="0.2">
      <c r="B143">
        <v>-11.7</v>
      </c>
      <c r="C143" s="6">
        <f t="shared" si="29"/>
        <v>-2.34</v>
      </c>
      <c r="D143" s="6">
        <f t="shared" si="30"/>
        <v>53.51000000000009</v>
      </c>
      <c r="G143">
        <v>-2.2999999999999998</v>
      </c>
      <c r="H143" s="6">
        <f t="shared" si="32"/>
        <v>-0.45999999999999996</v>
      </c>
      <c r="I143" s="6">
        <f t="shared" si="31"/>
        <v>15.585999999999885</v>
      </c>
      <c r="L143">
        <v>-34.029999999999902</v>
      </c>
      <c r="M143" s="6">
        <f t="shared" si="33"/>
        <v>-0.6805999999999981</v>
      </c>
      <c r="N143" s="6">
        <f t="shared" si="36"/>
        <v>58.108799999999988</v>
      </c>
      <c r="Q143">
        <v>5.05</v>
      </c>
      <c r="R143" s="6">
        <f t="shared" si="34"/>
        <v>1.01</v>
      </c>
      <c r="S143" s="6">
        <f t="shared" si="37"/>
        <v>99.941999999999695</v>
      </c>
      <c r="V143">
        <v>9.32</v>
      </c>
      <c r="W143" s="6">
        <f t="shared" si="35"/>
        <v>0.62133333333333329</v>
      </c>
      <c r="X143" s="6">
        <f t="shared" si="38"/>
        <v>74.913333333333284</v>
      </c>
    </row>
    <row r="144" spans="2:24" x14ac:dyDescent="0.2">
      <c r="B144">
        <v>7.83</v>
      </c>
      <c r="C144" s="6">
        <f t="shared" si="29"/>
        <v>1.5660000000000001</v>
      </c>
      <c r="D144" s="6">
        <f t="shared" si="30"/>
        <v>55.076000000000093</v>
      </c>
      <c r="G144">
        <v>9.34</v>
      </c>
      <c r="H144" s="6">
        <f t="shared" si="32"/>
        <v>1.8680000000000001</v>
      </c>
      <c r="I144" s="6">
        <f t="shared" si="31"/>
        <v>17.453999999999883</v>
      </c>
      <c r="L144">
        <v>-27.72</v>
      </c>
      <c r="M144" s="6">
        <f t="shared" si="33"/>
        <v>-0.5544</v>
      </c>
      <c r="N144" s="6">
        <f t="shared" si="36"/>
        <v>57.554399999999987</v>
      </c>
      <c r="Q144">
        <v>1.0999999999999901</v>
      </c>
      <c r="R144" s="6">
        <f t="shared" si="34"/>
        <v>0.21999999999999803</v>
      </c>
      <c r="S144" s="6">
        <f t="shared" si="37"/>
        <v>100.16199999999969</v>
      </c>
      <c r="V144">
        <v>-3.21999999999999</v>
      </c>
      <c r="W144" s="6">
        <f t="shared" si="35"/>
        <v>-0.21466666666666601</v>
      </c>
      <c r="X144" s="6">
        <f t="shared" si="38"/>
        <v>74.698666666666625</v>
      </c>
    </row>
    <row r="145" spans="2:24" x14ac:dyDescent="0.2">
      <c r="B145">
        <v>7.4799999999999898</v>
      </c>
      <c r="C145" s="6">
        <f t="shared" si="29"/>
        <v>1.495999999999998</v>
      </c>
      <c r="D145" s="6">
        <f t="shared" si="30"/>
        <v>56.572000000000088</v>
      </c>
      <c r="G145">
        <v>12.5</v>
      </c>
      <c r="H145" s="6">
        <f t="shared" si="32"/>
        <v>2.5</v>
      </c>
      <c r="I145" s="6">
        <f t="shared" si="31"/>
        <v>19.953999999999883</v>
      </c>
      <c r="L145">
        <v>121.229999999999</v>
      </c>
      <c r="M145" s="6">
        <f t="shared" si="33"/>
        <v>2.4245999999999799</v>
      </c>
      <c r="N145" s="6">
        <f t="shared" si="36"/>
        <v>59.978999999999964</v>
      </c>
      <c r="Q145">
        <v>31.169999999999899</v>
      </c>
      <c r="R145" s="6">
        <f t="shared" si="34"/>
        <v>6.2339999999999804</v>
      </c>
      <c r="S145" s="6">
        <f t="shared" si="37"/>
        <v>106.39599999999967</v>
      </c>
      <c r="V145">
        <v>65.13</v>
      </c>
      <c r="W145" s="6">
        <f t="shared" si="35"/>
        <v>4.3419999999999996</v>
      </c>
      <c r="X145" s="6">
        <f t="shared" si="38"/>
        <v>79.040666666666624</v>
      </c>
    </row>
    <row r="146" spans="2:24" x14ac:dyDescent="0.2">
      <c r="B146">
        <v>-11.42</v>
      </c>
      <c r="C146" s="6">
        <f t="shared" si="29"/>
        <v>-2.2840000000000003</v>
      </c>
      <c r="D146" s="6">
        <f t="shared" si="30"/>
        <v>54.288000000000089</v>
      </c>
      <c r="G146">
        <v>-2.94</v>
      </c>
      <c r="H146" s="6">
        <f t="shared" si="32"/>
        <v>-0.58799999999999997</v>
      </c>
      <c r="I146" s="6">
        <f t="shared" si="31"/>
        <v>19.365999999999882</v>
      </c>
      <c r="L146">
        <v>-113.37</v>
      </c>
      <c r="M146" s="6">
        <f t="shared" si="33"/>
        <v>-2.2674000000000003</v>
      </c>
      <c r="N146" s="6">
        <f t="shared" si="36"/>
        <v>57.711599999999962</v>
      </c>
      <c r="Q146">
        <v>-27.81</v>
      </c>
      <c r="R146" s="6">
        <f t="shared" si="34"/>
        <v>-5.5620000000000003</v>
      </c>
      <c r="S146" s="6">
        <f t="shared" si="37"/>
        <v>100.83399999999968</v>
      </c>
      <c r="V146">
        <v>-36.799999999999997</v>
      </c>
      <c r="W146" s="6">
        <f t="shared" si="35"/>
        <v>-2.4533333333333331</v>
      </c>
      <c r="X146" s="6">
        <f t="shared" si="38"/>
        <v>76.587333333333291</v>
      </c>
    </row>
    <row r="147" spans="2:24" x14ac:dyDescent="0.2">
      <c r="B147">
        <v>-19.77</v>
      </c>
      <c r="C147" s="6">
        <f t="shared" si="29"/>
        <v>-3.9540000000000002</v>
      </c>
      <c r="D147" s="6">
        <f t="shared" si="30"/>
        <v>50.334000000000088</v>
      </c>
      <c r="G147">
        <v>24.55</v>
      </c>
      <c r="H147" s="6">
        <f t="shared" si="32"/>
        <v>4.91</v>
      </c>
      <c r="I147" s="6">
        <f t="shared" si="31"/>
        <v>24.275999999999883</v>
      </c>
      <c r="L147">
        <v>-159.13999999999999</v>
      </c>
      <c r="M147" s="6">
        <f t="shared" si="33"/>
        <v>-3.1827999999999999</v>
      </c>
      <c r="N147" s="6">
        <f t="shared" si="36"/>
        <v>54.528799999999961</v>
      </c>
      <c r="Q147">
        <v>-18.86</v>
      </c>
      <c r="R147" s="6">
        <f t="shared" si="34"/>
        <v>-3.7720000000000002</v>
      </c>
      <c r="S147" s="6">
        <f t="shared" si="37"/>
        <v>97.061999999999671</v>
      </c>
      <c r="V147">
        <v>-45.01</v>
      </c>
      <c r="W147" s="6">
        <f t="shared" si="35"/>
        <v>-3.0006666666666666</v>
      </c>
      <c r="X147" s="6">
        <f t="shared" si="38"/>
        <v>73.58666666666663</v>
      </c>
    </row>
    <row r="148" spans="2:24" x14ac:dyDescent="0.2">
      <c r="B148">
        <v>16.96</v>
      </c>
      <c r="C148" s="6">
        <f t="shared" si="29"/>
        <v>3.3920000000000003</v>
      </c>
      <c r="D148" s="6">
        <f t="shared" si="30"/>
        <v>53.726000000000091</v>
      </c>
      <c r="G148">
        <v>11.08</v>
      </c>
      <c r="H148" s="6">
        <f t="shared" si="32"/>
        <v>2.2160000000000002</v>
      </c>
      <c r="I148" s="6">
        <f t="shared" si="31"/>
        <v>26.491999999999884</v>
      </c>
      <c r="L148">
        <v>108.74</v>
      </c>
      <c r="M148" s="6">
        <f t="shared" si="33"/>
        <v>2.1747999999999998</v>
      </c>
      <c r="N148" s="6">
        <f t="shared" si="36"/>
        <v>56.703599999999959</v>
      </c>
      <c r="Q148">
        <v>16.02</v>
      </c>
      <c r="R148" s="6">
        <f t="shared" si="34"/>
        <v>3.2040000000000002</v>
      </c>
      <c r="S148" s="6">
        <f t="shared" si="37"/>
        <v>100.26599999999966</v>
      </c>
      <c r="V148">
        <v>38.049999999999997</v>
      </c>
      <c r="W148" s="6">
        <f t="shared" si="35"/>
        <v>2.5366666666666666</v>
      </c>
      <c r="X148" s="6">
        <f t="shared" si="38"/>
        <v>76.123333333333292</v>
      </c>
    </row>
    <row r="149" spans="2:24" x14ac:dyDescent="0.2">
      <c r="B149">
        <v>8.77</v>
      </c>
      <c r="C149" s="6">
        <f t="shared" si="29"/>
        <v>1.754</v>
      </c>
      <c r="D149" s="6">
        <f t="shared" si="30"/>
        <v>55.480000000000089</v>
      </c>
      <c r="G149">
        <v>10.45</v>
      </c>
      <c r="H149" s="6">
        <f t="shared" si="32"/>
        <v>2.09</v>
      </c>
      <c r="I149" s="6">
        <f t="shared" si="31"/>
        <v>28.581999999999883</v>
      </c>
      <c r="L149">
        <v>134.33000000000001</v>
      </c>
      <c r="M149" s="6">
        <f t="shared" si="33"/>
        <v>2.6866000000000003</v>
      </c>
      <c r="N149" s="6">
        <f t="shared" si="36"/>
        <v>59.390199999999957</v>
      </c>
      <c r="Q149">
        <v>16.849999999999898</v>
      </c>
      <c r="R149" s="6">
        <f t="shared" si="34"/>
        <v>3.3699999999999797</v>
      </c>
      <c r="S149" s="6">
        <f t="shared" si="37"/>
        <v>103.63599999999964</v>
      </c>
      <c r="V149">
        <v>44.08</v>
      </c>
      <c r="W149" s="6">
        <f t="shared" si="35"/>
        <v>2.9386666666666663</v>
      </c>
      <c r="X149" s="6">
        <f t="shared" si="38"/>
        <v>79.061999999999955</v>
      </c>
    </row>
    <row r="150" spans="2:24" x14ac:dyDescent="0.2">
      <c r="B150">
        <v>15.219999999999899</v>
      </c>
      <c r="C150" s="6">
        <f t="shared" si="29"/>
        <v>3.0439999999999801</v>
      </c>
      <c r="D150" s="6">
        <f t="shared" si="30"/>
        <v>58.524000000000072</v>
      </c>
      <c r="G150">
        <v>0.83</v>
      </c>
      <c r="H150" s="6">
        <f t="shared" si="32"/>
        <v>0.16600000000000001</v>
      </c>
      <c r="I150" s="6">
        <f t="shared" si="31"/>
        <v>28.747999999999884</v>
      </c>
      <c r="L150">
        <v>132.92999999999901</v>
      </c>
      <c r="M150" s="6">
        <f t="shared" si="33"/>
        <v>2.6585999999999803</v>
      </c>
      <c r="N150" s="6">
        <f t="shared" si="36"/>
        <v>62.048799999999936</v>
      </c>
      <c r="Q150">
        <v>12.069999999999901</v>
      </c>
      <c r="R150" s="6">
        <f t="shared" si="34"/>
        <v>2.4139999999999802</v>
      </c>
      <c r="S150" s="6">
        <f t="shared" si="37"/>
        <v>106.04999999999961</v>
      </c>
      <c r="V150">
        <v>33.93</v>
      </c>
      <c r="W150" s="6">
        <f t="shared" si="35"/>
        <v>2.262</v>
      </c>
      <c r="X150" s="6">
        <f t="shared" si="38"/>
        <v>81.323999999999955</v>
      </c>
    </row>
    <row r="151" spans="2:24" x14ac:dyDescent="0.2">
      <c r="B151">
        <v>11.399999999999901</v>
      </c>
      <c r="C151" s="6">
        <f t="shared" si="29"/>
        <v>2.2799999999999803</v>
      </c>
      <c r="D151" s="6">
        <f t="shared" si="30"/>
        <v>60.804000000000052</v>
      </c>
      <c r="G151">
        <v>21.279999999999902</v>
      </c>
      <c r="H151" s="6">
        <f t="shared" si="32"/>
        <v>4.2559999999999807</v>
      </c>
      <c r="I151" s="6">
        <f t="shared" si="31"/>
        <v>33.003999999999863</v>
      </c>
      <c r="L151">
        <v>-0.41999999999999799</v>
      </c>
      <c r="M151" s="6">
        <f t="shared" si="33"/>
        <v>-8.3999999999999596E-3</v>
      </c>
      <c r="N151" s="6">
        <f t="shared" si="36"/>
        <v>62.040399999999934</v>
      </c>
      <c r="Q151">
        <v>-11.29</v>
      </c>
      <c r="R151" s="6">
        <f t="shared" si="34"/>
        <v>-2.258</v>
      </c>
      <c r="S151" s="6">
        <f t="shared" si="37"/>
        <v>103.79199999999962</v>
      </c>
      <c r="V151">
        <v>-14.57</v>
      </c>
      <c r="W151" s="6">
        <f t="shared" si="35"/>
        <v>-0.97133333333333338</v>
      </c>
      <c r="X151" s="6">
        <f t="shared" si="38"/>
        <v>80.352666666666622</v>
      </c>
    </row>
    <row r="152" spans="2:24" x14ac:dyDescent="0.2">
      <c r="B152">
        <v>-24.3</v>
      </c>
      <c r="C152" s="6">
        <f t="shared" si="29"/>
        <v>-4.8600000000000003</v>
      </c>
      <c r="D152" s="6">
        <f t="shared" si="30"/>
        <v>55.944000000000052</v>
      </c>
      <c r="G152">
        <v>8.58</v>
      </c>
      <c r="H152" s="6">
        <f t="shared" si="32"/>
        <v>1.7160000000000002</v>
      </c>
      <c r="I152" s="6">
        <f t="shared" si="31"/>
        <v>34.719999999999864</v>
      </c>
      <c r="L152">
        <v>-161.08000000000001</v>
      </c>
      <c r="M152" s="6">
        <f t="shared" si="33"/>
        <v>-3.2216000000000005</v>
      </c>
      <c r="N152" s="6">
        <f t="shared" si="36"/>
        <v>58.818799999999932</v>
      </c>
      <c r="Q152">
        <v>-26.17</v>
      </c>
      <c r="R152" s="6">
        <f t="shared" si="34"/>
        <v>-5.2340000000000009</v>
      </c>
      <c r="S152" s="6">
        <f t="shared" si="37"/>
        <v>98.557999999999623</v>
      </c>
      <c r="V152">
        <v>-50.49</v>
      </c>
      <c r="W152" s="6">
        <f t="shared" si="35"/>
        <v>-3.3660000000000001</v>
      </c>
      <c r="X152" s="6">
        <f t="shared" si="38"/>
        <v>76.986666666666622</v>
      </c>
    </row>
    <row r="153" spans="2:24" x14ac:dyDescent="0.2">
      <c r="B153">
        <v>2.12</v>
      </c>
      <c r="C153" s="6">
        <f t="shared" si="29"/>
        <v>0.42400000000000004</v>
      </c>
      <c r="D153" s="6">
        <f t="shared" si="30"/>
        <v>56.368000000000052</v>
      </c>
      <c r="G153">
        <v>7.69</v>
      </c>
      <c r="H153" s="6">
        <f t="shared" si="32"/>
        <v>1.5380000000000003</v>
      </c>
      <c r="I153" s="6">
        <f t="shared" si="31"/>
        <v>36.257999999999868</v>
      </c>
      <c r="L153">
        <v>76.339999999999904</v>
      </c>
      <c r="M153" s="6">
        <f t="shared" si="33"/>
        <v>1.5267999999999982</v>
      </c>
      <c r="N153" s="6">
        <f t="shared" si="36"/>
        <v>60.345599999999934</v>
      </c>
      <c r="Q153">
        <v>-6.2</v>
      </c>
      <c r="R153" s="6">
        <f t="shared" si="34"/>
        <v>-1.2400000000000002</v>
      </c>
      <c r="S153" s="6">
        <f t="shared" si="37"/>
        <v>97.317999999999628</v>
      </c>
      <c r="V153">
        <v>16.72</v>
      </c>
      <c r="W153" s="6">
        <f t="shared" si="35"/>
        <v>1.1146666666666665</v>
      </c>
      <c r="X153" s="6">
        <f t="shared" si="38"/>
        <v>78.101333333333287</v>
      </c>
    </row>
    <row r="154" spans="2:24" x14ac:dyDescent="0.2">
      <c r="B154">
        <v>-8.25</v>
      </c>
      <c r="C154" s="6">
        <f t="shared" si="29"/>
        <v>-1.6500000000000001</v>
      </c>
      <c r="D154" s="6">
        <f t="shared" si="30"/>
        <v>54.718000000000053</v>
      </c>
      <c r="G154">
        <v>-5.2399999999999904</v>
      </c>
      <c r="H154" s="6">
        <f t="shared" si="32"/>
        <v>-1.047999999999998</v>
      </c>
      <c r="I154" s="6">
        <f t="shared" si="31"/>
        <v>35.209999999999873</v>
      </c>
      <c r="L154">
        <v>45.65</v>
      </c>
      <c r="M154" s="6">
        <f t="shared" si="33"/>
        <v>0.91300000000000003</v>
      </c>
      <c r="N154" s="6">
        <f t="shared" si="36"/>
        <v>61.25859999999993</v>
      </c>
      <c r="Q154">
        <v>17.559999999999999</v>
      </c>
      <c r="R154" s="6">
        <f t="shared" si="34"/>
        <v>3.512</v>
      </c>
      <c r="S154" s="6">
        <f t="shared" si="37"/>
        <v>100.82999999999963</v>
      </c>
      <c r="V154">
        <v>26.39</v>
      </c>
      <c r="W154" s="6">
        <f t="shared" si="35"/>
        <v>1.7593333333333334</v>
      </c>
      <c r="X154" s="6">
        <f t="shared" si="38"/>
        <v>79.860666666666617</v>
      </c>
    </row>
    <row r="155" spans="2:24" x14ac:dyDescent="0.2">
      <c r="B155">
        <v>-13.09</v>
      </c>
      <c r="C155" s="6">
        <f t="shared" si="29"/>
        <v>-2.6180000000000003</v>
      </c>
      <c r="D155" s="6">
        <f t="shared" si="30"/>
        <v>52.100000000000051</v>
      </c>
      <c r="G155">
        <v>-1.06</v>
      </c>
      <c r="H155" s="6">
        <f t="shared" si="32"/>
        <v>-0.21200000000000002</v>
      </c>
      <c r="I155" s="6">
        <f t="shared" si="31"/>
        <v>34.99799999999987</v>
      </c>
      <c r="L155">
        <v>-206.25</v>
      </c>
      <c r="M155" s="6">
        <f t="shared" si="33"/>
        <v>-4.125</v>
      </c>
      <c r="N155" s="6">
        <f t="shared" si="36"/>
        <v>57.13359999999993</v>
      </c>
      <c r="Q155">
        <v>-25.08</v>
      </c>
      <c r="R155" s="6">
        <f t="shared" si="34"/>
        <v>-5.016</v>
      </c>
      <c r="S155" s="6">
        <f t="shared" si="37"/>
        <v>95.813999999999623</v>
      </c>
      <c r="V155">
        <v>-47.849999999999902</v>
      </c>
      <c r="W155" s="6">
        <f t="shared" si="35"/>
        <v>-3.1899999999999933</v>
      </c>
      <c r="X155" s="6">
        <f t="shared" si="38"/>
        <v>76.670666666666619</v>
      </c>
    </row>
    <row r="156" spans="2:24" x14ac:dyDescent="0.2">
      <c r="B156">
        <v>9.4700000000000006</v>
      </c>
      <c r="C156" s="6">
        <f t="shared" si="29"/>
        <v>1.8940000000000001</v>
      </c>
      <c r="D156" s="6">
        <f t="shared" si="30"/>
        <v>53.99400000000005</v>
      </c>
      <c r="G156">
        <v>15.95</v>
      </c>
      <c r="H156" s="6">
        <f t="shared" si="32"/>
        <v>3.19</v>
      </c>
      <c r="I156" s="6">
        <f t="shared" si="31"/>
        <v>38.187999999999867</v>
      </c>
      <c r="L156">
        <v>-76.44</v>
      </c>
      <c r="M156" s="6">
        <f t="shared" si="33"/>
        <v>-1.5287999999999999</v>
      </c>
      <c r="N156" s="6">
        <f t="shared" si="36"/>
        <v>55.604799999999933</v>
      </c>
      <c r="Q156">
        <v>-10.199999999999999</v>
      </c>
      <c r="R156" s="6">
        <f t="shared" si="34"/>
        <v>-2.04</v>
      </c>
      <c r="S156" s="6">
        <f t="shared" si="37"/>
        <v>93.773999999999617</v>
      </c>
      <c r="V156">
        <v>-23.78</v>
      </c>
      <c r="W156" s="6">
        <f t="shared" si="35"/>
        <v>-1.5853333333333335</v>
      </c>
      <c r="X156" s="6">
        <f t="shared" si="38"/>
        <v>75.085333333333281</v>
      </c>
    </row>
    <row r="157" spans="2:24" x14ac:dyDescent="0.2">
      <c r="B157">
        <v>6.86</v>
      </c>
      <c r="C157" s="6">
        <f t="shared" si="29"/>
        <v>1.3720000000000001</v>
      </c>
      <c r="D157" s="6">
        <f t="shared" si="30"/>
        <v>55.366000000000049</v>
      </c>
      <c r="G157">
        <v>2.21999999999999</v>
      </c>
      <c r="H157" s="6">
        <f t="shared" si="32"/>
        <v>0.44399999999999801</v>
      </c>
      <c r="I157" s="6">
        <f t="shared" si="31"/>
        <v>38.631999999999863</v>
      </c>
      <c r="L157">
        <v>70.709999999999894</v>
      </c>
      <c r="M157" s="6">
        <f t="shared" si="33"/>
        <v>1.4141999999999979</v>
      </c>
      <c r="N157" s="6">
        <f t="shared" si="36"/>
        <v>57.018999999999934</v>
      </c>
      <c r="Q157">
        <v>27.23</v>
      </c>
      <c r="R157" s="6">
        <f t="shared" si="34"/>
        <v>5.4460000000000006</v>
      </c>
      <c r="S157" s="6">
        <f t="shared" si="37"/>
        <v>99.219999999999615</v>
      </c>
      <c r="V157">
        <v>30.46</v>
      </c>
      <c r="W157" s="6">
        <f t="shared" si="35"/>
        <v>2.0306666666666668</v>
      </c>
      <c r="X157" s="6">
        <f t="shared" si="38"/>
        <v>77.115999999999943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E81E5-BCAF-394F-AC09-707CFAA2E5D2}">
  <dimension ref="B1:AM157"/>
  <sheetViews>
    <sheetView workbookViewId="0">
      <selection activeCell="AM2" sqref="AM2"/>
    </sheetView>
  </sheetViews>
  <sheetFormatPr baseColWidth="10" defaultRowHeight="16" x14ac:dyDescent="0.2"/>
  <sheetData>
    <row r="1" spans="2:39" x14ac:dyDescent="0.2">
      <c r="C1" t="s">
        <v>1140</v>
      </c>
      <c r="D1" t="s">
        <v>1140</v>
      </c>
      <c r="H1" t="s">
        <v>1144</v>
      </c>
      <c r="I1" t="s">
        <v>1144</v>
      </c>
      <c r="M1" t="s">
        <v>1148</v>
      </c>
      <c r="N1" t="s">
        <v>1148</v>
      </c>
      <c r="R1" t="s">
        <v>1174</v>
      </c>
      <c r="S1" t="s">
        <v>1174</v>
      </c>
      <c r="W1" t="s">
        <v>1173</v>
      </c>
      <c r="X1" t="s">
        <v>1173</v>
      </c>
      <c r="AB1" t="s">
        <v>1176</v>
      </c>
      <c r="AC1" t="s">
        <v>1176</v>
      </c>
      <c r="AG1" t="s">
        <v>1177</v>
      </c>
      <c r="AH1" t="s">
        <v>1177</v>
      </c>
      <c r="AM1" t="s">
        <v>1175</v>
      </c>
    </row>
    <row r="2" spans="2:39" x14ac:dyDescent="0.2">
      <c r="B2">
        <v>6.86</v>
      </c>
      <c r="C2" s="6">
        <f>B2*E$3</f>
        <v>1.3720000000000001</v>
      </c>
      <c r="D2" s="6">
        <f>C2</f>
        <v>1.3720000000000001</v>
      </c>
      <c r="E2">
        <v>5</v>
      </c>
      <c r="G2">
        <v>-5.81</v>
      </c>
      <c r="H2" s="6">
        <f t="shared" ref="H2:H65" si="0">G2*J$3</f>
        <v>-1.1619999999999999</v>
      </c>
      <c r="I2" s="6">
        <f>H2</f>
        <v>-1.1619999999999999</v>
      </c>
      <c r="J2">
        <v>5</v>
      </c>
      <c r="L2">
        <v>70.709999999999894</v>
      </c>
      <c r="M2" s="6">
        <f t="shared" ref="M2:M65" si="1">L2*O$3</f>
        <v>1.4141999999999979</v>
      </c>
      <c r="N2" s="6">
        <f>M2</f>
        <v>1.4141999999999979</v>
      </c>
      <c r="O2">
        <v>50</v>
      </c>
      <c r="Q2">
        <v>19.79</v>
      </c>
      <c r="R2" s="6">
        <f t="shared" ref="R2:R33" si="2">Q2*T$3</f>
        <v>3.9580000000000002</v>
      </c>
      <c r="S2" s="6">
        <f>R2</f>
        <v>3.9580000000000002</v>
      </c>
      <c r="T2">
        <v>5</v>
      </c>
      <c r="V2">
        <v>30.46</v>
      </c>
      <c r="W2" s="6">
        <f t="shared" ref="W2:W33" si="3">V2*Y$3</f>
        <v>2.0306666666666668</v>
      </c>
      <c r="X2" s="6">
        <f>W2</f>
        <v>2.0306666666666668</v>
      </c>
      <c r="Y2">
        <v>15</v>
      </c>
      <c r="AA2">
        <v>27.1</v>
      </c>
      <c r="AB2" s="6">
        <f t="shared" ref="AB2:AB33" si="4">AA2*AD$3</f>
        <v>2.7100000000000004</v>
      </c>
      <c r="AC2" s="6">
        <f>AB2</f>
        <v>2.7100000000000004</v>
      </c>
      <c r="AD2">
        <v>10</v>
      </c>
      <c r="AF2">
        <v>17.84</v>
      </c>
      <c r="AG2" s="6">
        <f t="shared" ref="AG2:AG33" si="5">AF2*AI$3</f>
        <v>1.784</v>
      </c>
      <c r="AH2" s="6">
        <f>AG2</f>
        <v>1.784</v>
      </c>
      <c r="AI2">
        <v>10</v>
      </c>
      <c r="AL2">
        <v>2.4300000000000002</v>
      </c>
      <c r="AM2" cm="1">
        <f t="array" ref="AM2">INDEX($AL$2:$AL$157,ROWS($AL2:AL$157))</f>
        <v>17.84</v>
      </c>
    </row>
    <row r="3" spans="2:39" x14ac:dyDescent="0.2">
      <c r="B3">
        <v>9.4700000000000006</v>
      </c>
      <c r="C3" s="6">
        <f t="shared" ref="C3:C66" si="6">B3*E$3</f>
        <v>1.8940000000000001</v>
      </c>
      <c r="D3" s="6">
        <f>C3+D2</f>
        <v>3.266</v>
      </c>
      <c r="E3">
        <f>1/E2</f>
        <v>0.2</v>
      </c>
      <c r="G3">
        <v>-22.04</v>
      </c>
      <c r="H3" s="6">
        <f t="shared" si="0"/>
        <v>-4.4080000000000004</v>
      </c>
      <c r="I3" s="6">
        <f>H3+I2</f>
        <v>-5.57</v>
      </c>
      <c r="J3">
        <f>1/J2</f>
        <v>0.2</v>
      </c>
      <c r="L3">
        <v>-76.44</v>
      </c>
      <c r="M3" s="6">
        <f t="shared" si="1"/>
        <v>-1.5287999999999999</v>
      </c>
      <c r="N3" s="6">
        <f>M3+N2</f>
        <v>-0.11460000000000203</v>
      </c>
      <c r="O3">
        <f>1/O2</f>
        <v>0.02</v>
      </c>
      <c r="Q3">
        <v>-6.16</v>
      </c>
      <c r="R3" s="6">
        <f t="shared" si="2"/>
        <v>-1.2320000000000002</v>
      </c>
      <c r="S3" s="6">
        <f>R3+S2</f>
        <v>2.726</v>
      </c>
      <c r="T3">
        <f>1/T2</f>
        <v>0.2</v>
      </c>
      <c r="V3">
        <v>-23.78</v>
      </c>
      <c r="W3" s="6">
        <f t="shared" si="3"/>
        <v>-1.5853333333333335</v>
      </c>
      <c r="X3" s="6">
        <f>W3+X2</f>
        <v>0.44533333333333336</v>
      </c>
      <c r="Y3">
        <f>1/Y2</f>
        <v>6.6666666666666666E-2</v>
      </c>
      <c r="AA3">
        <v>-21.18</v>
      </c>
      <c r="AB3" s="6">
        <f t="shared" si="4"/>
        <v>-2.1179999999999999</v>
      </c>
      <c r="AC3" s="6">
        <f>AB3+AC2</f>
        <v>0.59200000000000053</v>
      </c>
      <c r="AD3">
        <f>1/AD2</f>
        <v>0.1</v>
      </c>
      <c r="AF3">
        <v>-35.94</v>
      </c>
      <c r="AG3" s="6">
        <f t="shared" si="5"/>
        <v>-3.5939999999999999</v>
      </c>
      <c r="AH3" s="6">
        <f>AG3+AH2</f>
        <v>-1.8099999999999998</v>
      </c>
      <c r="AI3">
        <f>1/AI2</f>
        <v>0.1</v>
      </c>
      <c r="AL3">
        <v>-44.88</v>
      </c>
      <c r="AM3" cm="1">
        <f t="array" ref="AM3">INDEX($AL$2:$AL$157,ROWS($AL3:AL$157))</f>
        <v>-35.94</v>
      </c>
    </row>
    <row r="4" spans="2:39" x14ac:dyDescent="0.2">
      <c r="B4">
        <v>-13.09</v>
      </c>
      <c r="C4" s="6">
        <f t="shared" si="6"/>
        <v>-2.6180000000000003</v>
      </c>
      <c r="D4" s="6">
        <f t="shared" ref="D4:D67" si="7">C4+D3</f>
        <v>0.64799999999999969</v>
      </c>
      <c r="G4">
        <v>-18.64</v>
      </c>
      <c r="H4" s="6">
        <f t="shared" si="0"/>
        <v>-3.7280000000000002</v>
      </c>
      <c r="I4" s="6">
        <f t="shared" ref="I4:I67" si="8">H4+I3</f>
        <v>-9.298</v>
      </c>
      <c r="L4">
        <v>-206.25</v>
      </c>
      <c r="M4" s="6">
        <f t="shared" si="1"/>
        <v>-4.125</v>
      </c>
      <c r="N4" s="6">
        <f t="shared" ref="N4:N67" si="9">M4+N3</f>
        <v>-4.239600000000002</v>
      </c>
      <c r="Q4">
        <v>-22.619999999999902</v>
      </c>
      <c r="R4" s="6">
        <f t="shared" si="2"/>
        <v>-4.5239999999999805</v>
      </c>
      <c r="S4" s="6">
        <f t="shared" ref="S4:S67" si="10">R4+S3</f>
        <v>-1.7979999999999805</v>
      </c>
      <c r="V4">
        <v>-47.849999999999902</v>
      </c>
      <c r="W4" s="6">
        <f t="shared" si="3"/>
        <v>-3.1899999999999933</v>
      </c>
      <c r="X4" s="6">
        <f t="shared" ref="X4:X67" si="11">W4+X3</f>
        <v>-2.7446666666666601</v>
      </c>
      <c r="AA4">
        <v>-43.57</v>
      </c>
      <c r="AB4" s="6">
        <f t="shared" si="4"/>
        <v>-4.3570000000000002</v>
      </c>
      <c r="AC4" s="6">
        <f t="shared" ref="AC4:AC67" si="12">AB4+AC3</f>
        <v>-3.7649999999999997</v>
      </c>
      <c r="AF4">
        <v>-71.229999999999905</v>
      </c>
      <c r="AG4" s="6">
        <f t="shared" si="5"/>
        <v>-7.1229999999999905</v>
      </c>
      <c r="AH4" s="6">
        <f t="shared" ref="AH4:AH67" si="13">AG4+AH3</f>
        <v>-8.9329999999999909</v>
      </c>
      <c r="AL4">
        <v>2.88</v>
      </c>
      <c r="AM4" cm="1">
        <f t="array" ref="AM4">INDEX($AL$2:$AL$157,ROWS($AL4:AL$157))</f>
        <v>-71.229999999999905</v>
      </c>
    </row>
    <row r="5" spans="2:39" x14ac:dyDescent="0.2">
      <c r="B5">
        <v>-8.25</v>
      </c>
      <c r="C5" s="6">
        <f t="shared" si="6"/>
        <v>-1.6500000000000001</v>
      </c>
      <c r="D5" s="6">
        <f t="shared" si="7"/>
        <v>-1.0020000000000004</v>
      </c>
      <c r="G5">
        <v>6.4599999999999902</v>
      </c>
      <c r="H5" s="6">
        <f t="shared" si="0"/>
        <v>1.291999999999998</v>
      </c>
      <c r="I5" s="6">
        <f t="shared" si="8"/>
        <v>-8.006000000000002</v>
      </c>
      <c r="L5">
        <v>45.65</v>
      </c>
      <c r="M5" s="6">
        <f t="shared" si="1"/>
        <v>0.91300000000000003</v>
      </c>
      <c r="N5" s="6">
        <f t="shared" si="9"/>
        <v>-3.3266000000000018</v>
      </c>
      <c r="Q5">
        <v>14.1999999999999</v>
      </c>
      <c r="R5" s="6">
        <f t="shared" si="2"/>
        <v>2.8399999999999803</v>
      </c>
      <c r="S5" s="6">
        <f t="shared" si="10"/>
        <v>1.0419999999999998</v>
      </c>
      <c r="V5">
        <v>26.39</v>
      </c>
      <c r="W5" s="6">
        <f t="shared" si="3"/>
        <v>1.7593333333333334</v>
      </c>
      <c r="X5" s="6">
        <f t="shared" si="11"/>
        <v>-0.98533333333332673</v>
      </c>
      <c r="AA5">
        <v>24.13</v>
      </c>
      <c r="AB5" s="6">
        <f t="shared" si="4"/>
        <v>2.4130000000000003</v>
      </c>
      <c r="AC5" s="6">
        <f t="shared" si="12"/>
        <v>-1.3519999999999994</v>
      </c>
      <c r="AF5">
        <v>14.59</v>
      </c>
      <c r="AG5" s="6">
        <f t="shared" si="5"/>
        <v>1.4590000000000001</v>
      </c>
      <c r="AH5" s="6">
        <f t="shared" si="13"/>
        <v>-7.4739999999999913</v>
      </c>
      <c r="AL5">
        <v>3.89</v>
      </c>
      <c r="AM5" cm="1">
        <f t="array" ref="AM5">INDEX($AL$2:$AL$157,ROWS($AL5:AL$157))</f>
        <v>14.59</v>
      </c>
    </row>
    <row r="6" spans="2:39" x14ac:dyDescent="0.2">
      <c r="B6">
        <v>2.12</v>
      </c>
      <c r="C6" s="6">
        <f t="shared" si="6"/>
        <v>0.42400000000000004</v>
      </c>
      <c r="D6" s="6">
        <f t="shared" si="7"/>
        <v>-0.5780000000000004</v>
      </c>
      <c r="G6">
        <v>-2.2200000000000002</v>
      </c>
      <c r="H6" s="6">
        <f t="shared" si="0"/>
        <v>-0.44400000000000006</v>
      </c>
      <c r="I6" s="6">
        <f t="shared" si="8"/>
        <v>-8.4500000000000028</v>
      </c>
      <c r="L6">
        <v>76.339999999999904</v>
      </c>
      <c r="M6" s="6">
        <f t="shared" si="1"/>
        <v>1.5267999999999982</v>
      </c>
      <c r="N6" s="6">
        <f t="shared" si="9"/>
        <v>-1.7998000000000036</v>
      </c>
      <c r="Q6">
        <v>-7.47</v>
      </c>
      <c r="R6" s="6">
        <f t="shared" si="2"/>
        <v>-1.494</v>
      </c>
      <c r="S6" s="6">
        <f t="shared" si="10"/>
        <v>-0.45200000000000018</v>
      </c>
      <c r="V6">
        <v>16.72</v>
      </c>
      <c r="W6" s="6">
        <f t="shared" si="3"/>
        <v>1.1146666666666665</v>
      </c>
      <c r="X6" s="6">
        <f t="shared" si="11"/>
        <v>0.12933333333333974</v>
      </c>
      <c r="AA6">
        <v>5.92</v>
      </c>
      <c r="AB6" s="6">
        <f t="shared" si="4"/>
        <v>0.59199999999999997</v>
      </c>
      <c r="AC6" s="6">
        <f t="shared" si="12"/>
        <v>-0.75999999999999945</v>
      </c>
      <c r="AF6">
        <v>31.62</v>
      </c>
      <c r="AG6" s="6">
        <f t="shared" si="5"/>
        <v>3.1620000000000004</v>
      </c>
      <c r="AH6" s="6">
        <f t="shared" si="13"/>
        <v>-4.3119999999999905</v>
      </c>
      <c r="AL6">
        <v>-35.89</v>
      </c>
      <c r="AM6" cm="1">
        <f t="array" ref="AM6">INDEX($AL$2:$AL$157,ROWS($AL6:AL$157))</f>
        <v>31.62</v>
      </c>
    </row>
    <row r="7" spans="2:39" x14ac:dyDescent="0.2">
      <c r="B7">
        <v>-24.3</v>
      </c>
      <c r="C7" s="6">
        <f t="shared" si="6"/>
        <v>-4.8600000000000003</v>
      </c>
      <c r="D7" s="6">
        <f t="shared" si="7"/>
        <v>-5.4380000000000006</v>
      </c>
      <c r="G7">
        <v>-25.24</v>
      </c>
      <c r="H7" s="6">
        <f t="shared" si="0"/>
        <v>-5.048</v>
      </c>
      <c r="I7" s="6">
        <f t="shared" si="8"/>
        <v>-13.498000000000003</v>
      </c>
      <c r="L7">
        <v>-161.08000000000001</v>
      </c>
      <c r="M7" s="6">
        <f t="shared" si="1"/>
        <v>-3.2216000000000005</v>
      </c>
      <c r="N7" s="6">
        <f t="shared" si="9"/>
        <v>-5.0214000000000043</v>
      </c>
      <c r="Q7">
        <v>-20.55</v>
      </c>
      <c r="R7" s="6">
        <f t="shared" si="2"/>
        <v>-4.1100000000000003</v>
      </c>
      <c r="S7" s="6">
        <f t="shared" si="10"/>
        <v>-4.5620000000000003</v>
      </c>
      <c r="V7">
        <v>-50.49</v>
      </c>
      <c r="W7" s="6">
        <f t="shared" si="3"/>
        <v>-3.3660000000000001</v>
      </c>
      <c r="X7" s="6">
        <f t="shared" si="11"/>
        <v>-3.2366666666666601</v>
      </c>
      <c r="AA7">
        <v>-40.33</v>
      </c>
      <c r="AB7" s="6">
        <f t="shared" si="4"/>
        <v>-4.0330000000000004</v>
      </c>
      <c r="AC7" s="6">
        <f t="shared" si="12"/>
        <v>-4.7930000000000001</v>
      </c>
      <c r="AF7">
        <v>-21.11</v>
      </c>
      <c r="AG7" s="6">
        <f t="shared" si="5"/>
        <v>-2.1110000000000002</v>
      </c>
      <c r="AH7" s="6">
        <f t="shared" si="13"/>
        <v>-6.4229999999999912</v>
      </c>
      <c r="AL7">
        <v>3.15</v>
      </c>
      <c r="AM7" cm="1">
        <f t="array" ref="AM7">INDEX($AL$2:$AL$157,ROWS($AL7:AL$157))</f>
        <v>-21.11</v>
      </c>
    </row>
    <row r="8" spans="2:39" x14ac:dyDescent="0.2">
      <c r="B8">
        <v>11.399999999999901</v>
      </c>
      <c r="C8" s="6">
        <f t="shared" si="6"/>
        <v>2.2799999999999803</v>
      </c>
      <c r="D8" s="6">
        <f t="shared" si="7"/>
        <v>-3.1580000000000203</v>
      </c>
      <c r="G8">
        <v>-11.75</v>
      </c>
      <c r="H8" s="6">
        <f t="shared" si="0"/>
        <v>-2.35</v>
      </c>
      <c r="I8" s="6">
        <f t="shared" si="8"/>
        <v>-15.848000000000003</v>
      </c>
      <c r="L8">
        <v>-0.41999999999999799</v>
      </c>
      <c r="M8" s="6">
        <f t="shared" si="1"/>
        <v>-8.3999999999999596E-3</v>
      </c>
      <c r="N8" s="6">
        <f t="shared" si="9"/>
        <v>-5.0298000000000043</v>
      </c>
      <c r="Q8">
        <v>-8.82</v>
      </c>
      <c r="R8" s="6">
        <f t="shared" si="2"/>
        <v>-1.7640000000000002</v>
      </c>
      <c r="S8" s="6">
        <f t="shared" si="10"/>
        <v>-6.3260000000000005</v>
      </c>
      <c r="V8">
        <v>-14.57</v>
      </c>
      <c r="W8" s="6">
        <f t="shared" si="3"/>
        <v>-0.97133333333333338</v>
      </c>
      <c r="X8" s="6">
        <f t="shared" si="11"/>
        <v>-4.2079999999999931</v>
      </c>
      <c r="AA8">
        <v>-7.3</v>
      </c>
      <c r="AB8" s="6">
        <f t="shared" si="4"/>
        <v>-0.73</v>
      </c>
      <c r="AC8" s="6">
        <f t="shared" si="12"/>
        <v>-5.5229999999999997</v>
      </c>
      <c r="AF8">
        <v>-5.8499999999999899</v>
      </c>
      <c r="AG8" s="6">
        <f t="shared" si="5"/>
        <v>-0.58499999999999897</v>
      </c>
      <c r="AH8" s="6">
        <f t="shared" si="13"/>
        <v>-7.0079999999999902</v>
      </c>
      <c r="AL8">
        <v>-5.64</v>
      </c>
      <c r="AM8" cm="1">
        <f t="array" ref="AM8">INDEX($AL$2:$AL$157,ROWS($AL8:AL$157))</f>
        <v>-5.8499999999999899</v>
      </c>
    </row>
    <row r="9" spans="2:39" x14ac:dyDescent="0.2">
      <c r="B9">
        <v>15.219999999999899</v>
      </c>
      <c r="C9" s="6">
        <f t="shared" si="6"/>
        <v>3.0439999999999801</v>
      </c>
      <c r="D9" s="6">
        <f t="shared" si="7"/>
        <v>-0.11400000000004029</v>
      </c>
      <c r="G9">
        <v>-21.25</v>
      </c>
      <c r="H9" s="6">
        <f t="shared" si="0"/>
        <v>-4.25</v>
      </c>
      <c r="I9" s="6">
        <f t="shared" si="8"/>
        <v>-20.098000000000003</v>
      </c>
      <c r="L9">
        <v>132.92999999999901</v>
      </c>
      <c r="M9" s="6">
        <f t="shared" si="1"/>
        <v>2.6585999999999803</v>
      </c>
      <c r="N9" s="6">
        <f t="shared" si="9"/>
        <v>-2.371200000000024</v>
      </c>
      <c r="Q9">
        <v>8.07</v>
      </c>
      <c r="R9" s="6">
        <f t="shared" si="2"/>
        <v>1.6140000000000001</v>
      </c>
      <c r="S9" s="6">
        <f t="shared" si="10"/>
        <v>-4.7120000000000006</v>
      </c>
      <c r="V9">
        <v>33.93</v>
      </c>
      <c r="W9" s="6">
        <f t="shared" si="3"/>
        <v>2.262</v>
      </c>
      <c r="X9" s="6">
        <f t="shared" si="11"/>
        <v>-1.9459999999999931</v>
      </c>
      <c r="AA9">
        <v>22.51</v>
      </c>
      <c r="AB9" s="6">
        <f t="shared" si="4"/>
        <v>2.2510000000000003</v>
      </c>
      <c r="AC9" s="6">
        <f t="shared" si="12"/>
        <v>-3.2719999999999994</v>
      </c>
      <c r="AF9">
        <v>31.97</v>
      </c>
      <c r="AG9" s="6">
        <f t="shared" si="5"/>
        <v>3.1970000000000001</v>
      </c>
      <c r="AH9" s="6">
        <f t="shared" si="13"/>
        <v>-3.8109999999999902</v>
      </c>
      <c r="AL9">
        <v>16.100000000000001</v>
      </c>
      <c r="AM9" cm="1">
        <f t="array" ref="AM9">INDEX($AL$2:$AL$157,ROWS($AL9:AL$157))</f>
        <v>31.97</v>
      </c>
    </row>
    <row r="10" spans="2:39" x14ac:dyDescent="0.2">
      <c r="B10">
        <v>8.77</v>
      </c>
      <c r="C10" s="6">
        <f t="shared" si="6"/>
        <v>1.754</v>
      </c>
      <c r="D10" s="6">
        <f t="shared" si="7"/>
        <v>1.6399999999999597</v>
      </c>
      <c r="G10">
        <v>20.3</v>
      </c>
      <c r="H10" s="6">
        <f t="shared" si="0"/>
        <v>4.0600000000000005</v>
      </c>
      <c r="I10" s="6">
        <f t="shared" si="8"/>
        <v>-16.038000000000004</v>
      </c>
      <c r="L10">
        <v>134.33000000000001</v>
      </c>
      <c r="M10" s="6">
        <f t="shared" si="1"/>
        <v>2.6866000000000003</v>
      </c>
      <c r="N10" s="6">
        <f t="shared" si="9"/>
        <v>0.31539999999997637</v>
      </c>
      <c r="Q10">
        <v>7.38</v>
      </c>
      <c r="R10" s="6">
        <f t="shared" si="2"/>
        <v>1.476</v>
      </c>
      <c r="S10" s="6">
        <f t="shared" si="10"/>
        <v>-3.2360000000000007</v>
      </c>
      <c r="V10">
        <v>44.08</v>
      </c>
      <c r="W10" s="6">
        <f t="shared" si="3"/>
        <v>2.9386666666666663</v>
      </c>
      <c r="X10" s="6">
        <f t="shared" si="11"/>
        <v>0.99266666666667325</v>
      </c>
      <c r="AA10">
        <v>39.989999999999903</v>
      </c>
      <c r="AB10" s="6">
        <f t="shared" si="4"/>
        <v>3.9989999999999903</v>
      </c>
      <c r="AC10" s="6">
        <f t="shared" si="12"/>
        <v>0.72699999999999099</v>
      </c>
      <c r="AF10">
        <v>26.85</v>
      </c>
      <c r="AG10" s="6">
        <f t="shared" si="5"/>
        <v>2.6850000000000005</v>
      </c>
      <c r="AH10" s="6">
        <f t="shared" si="13"/>
        <v>-1.1259999999999897</v>
      </c>
      <c r="AL10">
        <v>-3.96</v>
      </c>
      <c r="AM10" cm="1">
        <f t="array" ref="AM10">INDEX($AL$2:$AL$157,ROWS($AL10:AL$157))</f>
        <v>26.85</v>
      </c>
    </row>
    <row r="11" spans="2:39" x14ac:dyDescent="0.2">
      <c r="B11">
        <v>16.96</v>
      </c>
      <c r="C11" s="6">
        <f t="shared" si="6"/>
        <v>3.3920000000000003</v>
      </c>
      <c r="D11" s="6">
        <f t="shared" si="7"/>
        <v>5.0319999999999601</v>
      </c>
      <c r="G11">
        <v>-43.85</v>
      </c>
      <c r="H11" s="6">
        <f t="shared" si="0"/>
        <v>-8.7700000000000014</v>
      </c>
      <c r="I11" s="6">
        <f t="shared" si="8"/>
        <v>-24.808000000000007</v>
      </c>
      <c r="L11">
        <v>108.74</v>
      </c>
      <c r="M11" s="6">
        <f t="shared" si="1"/>
        <v>2.1747999999999998</v>
      </c>
      <c r="N11" s="6">
        <f t="shared" si="9"/>
        <v>2.4901999999999762</v>
      </c>
      <c r="Q11">
        <v>12.299999999999899</v>
      </c>
      <c r="R11" s="6">
        <f t="shared" si="2"/>
        <v>2.45999999999998</v>
      </c>
      <c r="S11" s="6">
        <f t="shared" si="10"/>
        <v>-0.77600000000002067</v>
      </c>
      <c r="V11">
        <v>38.049999999999997</v>
      </c>
      <c r="W11" s="6">
        <f t="shared" si="3"/>
        <v>2.5366666666666666</v>
      </c>
      <c r="X11" s="6">
        <f t="shared" si="11"/>
        <v>3.5293333333333399</v>
      </c>
      <c r="AA11">
        <v>25.369999999999902</v>
      </c>
      <c r="AB11" s="6">
        <f t="shared" si="4"/>
        <v>2.5369999999999902</v>
      </c>
      <c r="AC11" s="6">
        <f t="shared" si="12"/>
        <v>3.2639999999999811</v>
      </c>
      <c r="AF11">
        <v>7.7699999999999898</v>
      </c>
      <c r="AG11" s="6">
        <f t="shared" si="5"/>
        <v>0.77699999999999902</v>
      </c>
      <c r="AH11" s="6">
        <f t="shared" si="13"/>
        <v>-0.34899999999999065</v>
      </c>
      <c r="AL11">
        <v>22.67</v>
      </c>
      <c r="AM11" cm="1">
        <f t="array" ref="AM11">INDEX($AL$2:$AL$157,ROWS($AL11:AL$157))</f>
        <v>7.7699999999999898</v>
      </c>
    </row>
    <row r="12" spans="2:39" x14ac:dyDescent="0.2">
      <c r="B12">
        <v>-19.77</v>
      </c>
      <c r="C12" s="6">
        <f t="shared" si="6"/>
        <v>-3.9540000000000002</v>
      </c>
      <c r="D12" s="6">
        <f t="shared" si="7"/>
        <v>1.0779999999999599</v>
      </c>
      <c r="G12">
        <v>11.5</v>
      </c>
      <c r="H12" s="6">
        <f t="shared" si="0"/>
        <v>2.3000000000000003</v>
      </c>
      <c r="I12" s="6">
        <f t="shared" si="8"/>
        <v>-22.508000000000006</v>
      </c>
      <c r="L12">
        <v>-159.13999999999999</v>
      </c>
      <c r="M12" s="6">
        <f t="shared" si="1"/>
        <v>-3.1827999999999999</v>
      </c>
      <c r="N12" s="6">
        <f t="shared" si="9"/>
        <v>-0.69260000000002364</v>
      </c>
      <c r="Q12">
        <v>-13.18</v>
      </c>
      <c r="R12" s="6">
        <f t="shared" si="2"/>
        <v>-2.6360000000000001</v>
      </c>
      <c r="S12" s="6">
        <f t="shared" si="10"/>
        <v>-3.4120000000000208</v>
      </c>
      <c r="V12">
        <v>-45.01</v>
      </c>
      <c r="W12" s="6">
        <f t="shared" si="3"/>
        <v>-3.0006666666666666</v>
      </c>
      <c r="X12" s="6">
        <f t="shared" si="11"/>
        <v>0.52866666666667328</v>
      </c>
      <c r="AA12">
        <v>-34.200000000000003</v>
      </c>
      <c r="AB12" s="6">
        <f t="shared" si="4"/>
        <v>-3.4200000000000004</v>
      </c>
      <c r="AC12" s="6">
        <f t="shared" si="12"/>
        <v>-0.15600000000001923</v>
      </c>
      <c r="AF12">
        <v>-28.61</v>
      </c>
      <c r="AG12" s="6">
        <f t="shared" si="5"/>
        <v>-2.8610000000000002</v>
      </c>
      <c r="AH12" s="6">
        <f t="shared" si="13"/>
        <v>-3.2099999999999911</v>
      </c>
      <c r="AL12">
        <v>23.13</v>
      </c>
      <c r="AM12" cm="1">
        <f t="array" ref="AM12">INDEX($AL$2:$AL$157,ROWS($AL12:AL$157))</f>
        <v>-28.61</v>
      </c>
    </row>
    <row r="13" spans="2:39" x14ac:dyDescent="0.2">
      <c r="B13">
        <v>-11.42</v>
      </c>
      <c r="C13" s="6">
        <f t="shared" si="6"/>
        <v>-2.2840000000000003</v>
      </c>
      <c r="D13" s="6">
        <f t="shared" si="7"/>
        <v>-1.2060000000000404</v>
      </c>
      <c r="G13">
        <v>10.14</v>
      </c>
      <c r="H13" s="6">
        <f t="shared" si="0"/>
        <v>2.028</v>
      </c>
      <c r="I13" s="6">
        <f t="shared" si="8"/>
        <v>-20.480000000000008</v>
      </c>
      <c r="L13">
        <v>-113.37</v>
      </c>
      <c r="M13" s="6">
        <f t="shared" si="1"/>
        <v>-2.2674000000000003</v>
      </c>
      <c r="N13" s="6">
        <f t="shared" si="9"/>
        <v>-2.9600000000000239</v>
      </c>
      <c r="Q13">
        <v>-33.6</v>
      </c>
      <c r="R13" s="6">
        <f t="shared" si="2"/>
        <v>-6.7200000000000006</v>
      </c>
      <c r="S13" s="6">
        <f t="shared" si="10"/>
        <v>-10.132000000000021</v>
      </c>
      <c r="V13">
        <v>-36.799999999999997</v>
      </c>
      <c r="W13" s="6">
        <f t="shared" si="3"/>
        <v>-2.4533333333333331</v>
      </c>
      <c r="X13" s="6">
        <f t="shared" si="11"/>
        <v>-1.9246666666666599</v>
      </c>
      <c r="AA13">
        <v>-36.85</v>
      </c>
      <c r="AB13" s="6">
        <f t="shared" si="4"/>
        <v>-3.6850000000000005</v>
      </c>
      <c r="AC13" s="6">
        <f t="shared" si="12"/>
        <v>-3.8410000000000197</v>
      </c>
      <c r="AF13">
        <v>-20.119999999999902</v>
      </c>
      <c r="AG13" s="6">
        <f t="shared" si="5"/>
        <v>-2.0119999999999902</v>
      </c>
      <c r="AH13" s="6">
        <f t="shared" si="13"/>
        <v>-5.2219999999999818</v>
      </c>
      <c r="AL13">
        <v>16.36</v>
      </c>
      <c r="AM13" cm="1">
        <f t="array" ref="AM13">INDEX($AL$2:$AL$157,ROWS($AL13:AL$157))</f>
        <v>-20.119999999999902</v>
      </c>
    </row>
    <row r="14" spans="2:39" x14ac:dyDescent="0.2">
      <c r="B14">
        <v>7.4799999999999898</v>
      </c>
      <c r="C14" s="6">
        <f t="shared" si="6"/>
        <v>1.495999999999998</v>
      </c>
      <c r="D14" s="6">
        <f t="shared" si="7"/>
        <v>0.28999999999995763</v>
      </c>
      <c r="G14">
        <v>12.7</v>
      </c>
      <c r="H14" s="6">
        <f t="shared" si="0"/>
        <v>2.54</v>
      </c>
      <c r="I14" s="6">
        <f t="shared" si="8"/>
        <v>-17.940000000000008</v>
      </c>
      <c r="L14">
        <v>121.229999999999</v>
      </c>
      <c r="M14" s="6">
        <f t="shared" si="1"/>
        <v>2.4245999999999799</v>
      </c>
      <c r="N14" s="6">
        <f t="shared" si="9"/>
        <v>-0.53540000000004406</v>
      </c>
      <c r="Q14">
        <v>23.459999999999901</v>
      </c>
      <c r="R14" s="6">
        <f t="shared" si="2"/>
        <v>4.6919999999999806</v>
      </c>
      <c r="S14" s="6">
        <f t="shared" si="10"/>
        <v>-5.4400000000000404</v>
      </c>
      <c r="V14">
        <v>65.13</v>
      </c>
      <c r="W14" s="6">
        <f t="shared" si="3"/>
        <v>4.3419999999999996</v>
      </c>
      <c r="X14" s="6">
        <f t="shared" si="11"/>
        <v>2.4173333333333398</v>
      </c>
      <c r="AA14">
        <v>51.099999999999902</v>
      </c>
      <c r="AB14" s="6">
        <f t="shared" si="4"/>
        <v>5.1099999999999905</v>
      </c>
      <c r="AC14" s="6">
        <f t="shared" si="12"/>
        <v>1.2689999999999708</v>
      </c>
      <c r="AF14">
        <v>22.52</v>
      </c>
      <c r="AG14" s="6">
        <f t="shared" si="5"/>
        <v>2.2520000000000002</v>
      </c>
      <c r="AH14" s="6">
        <f t="shared" si="13"/>
        <v>-2.9699999999999815</v>
      </c>
      <c r="AL14">
        <v>-9.4</v>
      </c>
      <c r="AM14" cm="1">
        <f t="array" ref="AM14">INDEX($AL$2:$AL$157,ROWS($AL14:AL$157))</f>
        <v>22.52</v>
      </c>
    </row>
    <row r="15" spans="2:39" x14ac:dyDescent="0.2">
      <c r="B15">
        <v>7.83</v>
      </c>
      <c r="C15" s="6">
        <f t="shared" si="6"/>
        <v>1.5660000000000001</v>
      </c>
      <c r="D15" s="6">
        <f t="shared" si="7"/>
        <v>1.8559999999999577</v>
      </c>
      <c r="G15">
        <v>15.26</v>
      </c>
      <c r="H15" s="6">
        <f t="shared" si="0"/>
        <v>3.052</v>
      </c>
      <c r="I15" s="6">
        <f t="shared" si="8"/>
        <v>-14.888000000000009</v>
      </c>
      <c r="L15">
        <v>-27.72</v>
      </c>
      <c r="M15" s="6">
        <f t="shared" si="1"/>
        <v>-0.5544</v>
      </c>
      <c r="N15" s="6">
        <f t="shared" si="9"/>
        <v>-1.0898000000000441</v>
      </c>
      <c r="Q15">
        <v>-3.61</v>
      </c>
      <c r="R15" s="6">
        <f t="shared" si="2"/>
        <v>-0.72199999999999998</v>
      </c>
      <c r="S15" s="6">
        <f t="shared" si="10"/>
        <v>-6.1620000000000399</v>
      </c>
      <c r="V15">
        <v>-3.21999999999999</v>
      </c>
      <c r="W15" s="6">
        <f t="shared" si="3"/>
        <v>-0.21466666666666601</v>
      </c>
      <c r="X15" s="6">
        <f t="shared" si="11"/>
        <v>2.2026666666666737</v>
      </c>
      <c r="AA15">
        <v>-0.62</v>
      </c>
      <c r="AB15" s="6">
        <f t="shared" si="4"/>
        <v>-6.2E-2</v>
      </c>
      <c r="AC15" s="6">
        <f t="shared" si="12"/>
        <v>1.2069999999999708</v>
      </c>
      <c r="AF15">
        <v>-17.759999999999899</v>
      </c>
      <c r="AG15" s="6">
        <f t="shared" si="5"/>
        <v>-1.77599999999999</v>
      </c>
      <c r="AH15" s="6">
        <f t="shared" si="13"/>
        <v>-4.745999999999972</v>
      </c>
      <c r="AL15">
        <v>7.7399999999999904</v>
      </c>
      <c r="AM15" cm="1">
        <f t="array" ref="AM15">INDEX($AL$2:$AL$157,ROWS($AL15:AL$157))</f>
        <v>-17.759999999999899</v>
      </c>
    </row>
    <row r="16" spans="2:39" x14ac:dyDescent="0.2">
      <c r="B16">
        <v>-11.7</v>
      </c>
      <c r="C16" s="6">
        <f t="shared" si="6"/>
        <v>-2.34</v>
      </c>
      <c r="D16" s="6">
        <f t="shared" si="7"/>
        <v>-0.48400000000004217</v>
      </c>
      <c r="G16">
        <v>-28.21</v>
      </c>
      <c r="H16" s="6">
        <f t="shared" si="0"/>
        <v>-5.6420000000000003</v>
      </c>
      <c r="I16" s="6">
        <f t="shared" si="8"/>
        <v>-20.530000000000008</v>
      </c>
      <c r="L16">
        <v>-34.029999999999902</v>
      </c>
      <c r="M16" s="6">
        <f t="shared" si="1"/>
        <v>-0.6805999999999981</v>
      </c>
      <c r="N16" s="6">
        <f t="shared" si="9"/>
        <v>-1.7704000000000422</v>
      </c>
      <c r="Q16">
        <v>2.37</v>
      </c>
      <c r="R16" s="6">
        <f t="shared" si="2"/>
        <v>0.47400000000000003</v>
      </c>
      <c r="S16" s="6">
        <f t="shared" si="10"/>
        <v>-5.6880000000000397</v>
      </c>
      <c r="V16">
        <v>9.32</v>
      </c>
      <c r="W16" s="6">
        <f t="shared" si="3"/>
        <v>0.62133333333333329</v>
      </c>
      <c r="X16" s="6">
        <f t="shared" si="11"/>
        <v>2.8240000000000069</v>
      </c>
      <c r="AA16">
        <v>5.75</v>
      </c>
      <c r="AB16" s="6">
        <f t="shared" si="4"/>
        <v>0.57500000000000007</v>
      </c>
      <c r="AC16" s="6">
        <f t="shared" si="12"/>
        <v>1.7819999999999707</v>
      </c>
      <c r="AF16">
        <v>-2.1800000000000002</v>
      </c>
      <c r="AG16" s="6">
        <f t="shared" si="5"/>
        <v>-0.21800000000000003</v>
      </c>
      <c r="AH16" s="6">
        <f t="shared" si="13"/>
        <v>-4.963999999999972</v>
      </c>
      <c r="AL16">
        <v>4.24</v>
      </c>
      <c r="AM16" cm="1">
        <f t="array" ref="AM16">INDEX($AL$2:$AL$157,ROWS($AL16:AL$157))</f>
        <v>-2.1800000000000002</v>
      </c>
    </row>
    <row r="17" spans="2:39" x14ac:dyDescent="0.2">
      <c r="B17">
        <v>-23.36</v>
      </c>
      <c r="C17" s="6">
        <f t="shared" si="6"/>
        <v>-4.6719999999999997</v>
      </c>
      <c r="D17" s="6">
        <f t="shared" si="7"/>
        <v>-5.1560000000000414</v>
      </c>
      <c r="G17">
        <v>-10.94</v>
      </c>
      <c r="H17" s="6">
        <f t="shared" si="0"/>
        <v>-2.1880000000000002</v>
      </c>
      <c r="I17" s="6">
        <f t="shared" si="8"/>
        <v>-22.718000000000007</v>
      </c>
      <c r="L17">
        <v>-178.939999999999</v>
      </c>
      <c r="M17" s="6">
        <f t="shared" si="1"/>
        <v>-3.5787999999999802</v>
      </c>
      <c r="N17" s="6">
        <f t="shared" si="9"/>
        <v>-5.3492000000000228</v>
      </c>
      <c r="Q17">
        <v>-10.5</v>
      </c>
      <c r="R17" s="6">
        <f t="shared" si="2"/>
        <v>-2.1</v>
      </c>
      <c r="S17" s="6">
        <f t="shared" si="10"/>
        <v>-7.7880000000000393</v>
      </c>
      <c r="V17">
        <v>-37.369999999999898</v>
      </c>
      <c r="W17" s="6">
        <f t="shared" si="3"/>
        <v>-2.4913333333333263</v>
      </c>
      <c r="X17" s="6">
        <f t="shared" si="11"/>
        <v>0.33266666666668065</v>
      </c>
      <c r="AA17">
        <v>-28.34</v>
      </c>
      <c r="AB17" s="6">
        <f t="shared" si="4"/>
        <v>-2.8340000000000001</v>
      </c>
      <c r="AC17" s="6">
        <f t="shared" si="12"/>
        <v>-1.0520000000000294</v>
      </c>
      <c r="AF17">
        <v>-26.66</v>
      </c>
      <c r="AG17" s="6">
        <f t="shared" si="5"/>
        <v>-2.6660000000000004</v>
      </c>
      <c r="AH17" s="6">
        <f t="shared" si="13"/>
        <v>-7.6299999999999724</v>
      </c>
      <c r="AL17">
        <v>-12.15</v>
      </c>
      <c r="AM17" cm="1">
        <f t="array" ref="AM17">INDEX($AL$2:$AL$157,ROWS($AL17:AL$157))</f>
        <v>-26.66</v>
      </c>
    </row>
    <row r="18" spans="2:39" x14ac:dyDescent="0.2">
      <c r="B18">
        <v>7.44</v>
      </c>
      <c r="C18" s="6">
        <f t="shared" si="6"/>
        <v>1.4880000000000002</v>
      </c>
      <c r="D18" s="6">
        <f t="shared" si="7"/>
        <v>-3.668000000000041</v>
      </c>
      <c r="G18">
        <v>22.31</v>
      </c>
      <c r="H18" s="6">
        <f t="shared" si="0"/>
        <v>4.4619999999999997</v>
      </c>
      <c r="I18" s="6">
        <f t="shared" si="8"/>
        <v>-18.256000000000007</v>
      </c>
      <c r="L18">
        <v>-77.739999999999995</v>
      </c>
      <c r="M18" s="6">
        <f t="shared" si="1"/>
        <v>-1.5548</v>
      </c>
      <c r="N18" s="6">
        <f t="shared" si="9"/>
        <v>-6.904000000000023</v>
      </c>
      <c r="Q18">
        <v>-8.14</v>
      </c>
      <c r="R18" s="6">
        <f t="shared" si="2"/>
        <v>-1.6280000000000001</v>
      </c>
      <c r="S18" s="6">
        <f t="shared" si="10"/>
        <v>-9.4160000000000394</v>
      </c>
      <c r="V18">
        <v>-31.419999999999899</v>
      </c>
      <c r="W18" s="6">
        <f t="shared" si="3"/>
        <v>-2.0946666666666598</v>
      </c>
      <c r="X18" s="6">
        <f t="shared" si="11"/>
        <v>-1.7619999999999791</v>
      </c>
      <c r="AA18">
        <v>-31.909999999999901</v>
      </c>
      <c r="AB18" s="6">
        <f t="shared" si="4"/>
        <v>-3.1909999999999901</v>
      </c>
      <c r="AC18" s="6">
        <f t="shared" si="12"/>
        <v>-4.2430000000000199</v>
      </c>
      <c r="AF18">
        <v>-32.92</v>
      </c>
      <c r="AG18" s="6">
        <f t="shared" si="5"/>
        <v>-3.2920000000000003</v>
      </c>
      <c r="AH18" s="6">
        <f t="shared" si="13"/>
        <v>-10.921999999999972</v>
      </c>
      <c r="AL18">
        <v>-2.02999999999999</v>
      </c>
      <c r="AM18" cm="1">
        <f t="array" ref="AM18">INDEX($AL$2:$AL$157,ROWS($AL18:AL$157))</f>
        <v>-32.92</v>
      </c>
    </row>
    <row r="19" spans="2:39" x14ac:dyDescent="0.2">
      <c r="B19">
        <v>2.0699999999999998</v>
      </c>
      <c r="C19" s="6">
        <f t="shared" si="6"/>
        <v>0.41399999999999998</v>
      </c>
      <c r="D19" s="6">
        <f t="shared" si="7"/>
        <v>-3.2540000000000409</v>
      </c>
      <c r="G19">
        <v>10.19</v>
      </c>
      <c r="H19" s="6">
        <f t="shared" si="0"/>
        <v>2.0379999999999998</v>
      </c>
      <c r="I19" s="6">
        <f t="shared" si="8"/>
        <v>-16.218000000000007</v>
      </c>
      <c r="L19">
        <v>123.06</v>
      </c>
      <c r="M19" s="6">
        <f t="shared" si="1"/>
        <v>2.4612000000000003</v>
      </c>
      <c r="N19" s="6">
        <f t="shared" si="9"/>
        <v>-4.4428000000000232</v>
      </c>
      <c r="Q19">
        <v>4.25</v>
      </c>
      <c r="R19" s="6">
        <f t="shared" si="2"/>
        <v>0.85000000000000009</v>
      </c>
      <c r="S19" s="6">
        <f t="shared" si="10"/>
        <v>-8.5660000000000398</v>
      </c>
      <c r="V19">
        <v>20.25</v>
      </c>
      <c r="W19" s="6">
        <f t="shared" si="3"/>
        <v>1.35</v>
      </c>
      <c r="X19" s="6">
        <f t="shared" si="11"/>
        <v>-0.41199999999997905</v>
      </c>
      <c r="AA19">
        <v>17.11</v>
      </c>
      <c r="AB19" s="6">
        <f t="shared" si="4"/>
        <v>1.7110000000000001</v>
      </c>
      <c r="AC19" s="6">
        <f t="shared" si="12"/>
        <v>-2.5320000000000196</v>
      </c>
      <c r="AF19">
        <v>35.590000000000003</v>
      </c>
      <c r="AG19" s="6">
        <f t="shared" si="5"/>
        <v>3.5590000000000006</v>
      </c>
      <c r="AH19" s="6">
        <f t="shared" si="13"/>
        <v>-7.3629999999999711</v>
      </c>
      <c r="AL19">
        <v>18.22</v>
      </c>
      <c r="AM19" cm="1">
        <f t="array" ref="AM19">INDEX($AL$2:$AL$157,ROWS($AL19:AL$157))</f>
        <v>35.590000000000003</v>
      </c>
    </row>
    <row r="20" spans="2:39" x14ac:dyDescent="0.2">
      <c r="B20">
        <v>21.2</v>
      </c>
      <c r="C20" s="6">
        <f t="shared" si="6"/>
        <v>4.24</v>
      </c>
      <c r="D20" s="6">
        <f t="shared" si="7"/>
        <v>0.98599999999995935</v>
      </c>
      <c r="G20">
        <v>-20.43</v>
      </c>
      <c r="H20" s="6">
        <f t="shared" si="0"/>
        <v>-4.0860000000000003</v>
      </c>
      <c r="I20" s="6">
        <f t="shared" si="8"/>
        <v>-20.304000000000009</v>
      </c>
      <c r="L20">
        <v>167.07</v>
      </c>
      <c r="M20" s="6">
        <f t="shared" si="1"/>
        <v>3.3414000000000001</v>
      </c>
      <c r="N20" s="6">
        <f t="shared" si="9"/>
        <v>-1.101400000000023</v>
      </c>
      <c r="Q20">
        <v>3.84</v>
      </c>
      <c r="R20" s="6">
        <f t="shared" si="2"/>
        <v>0.76800000000000002</v>
      </c>
      <c r="S20" s="6">
        <f t="shared" si="10"/>
        <v>-7.79800000000004</v>
      </c>
      <c r="V20">
        <v>45.68</v>
      </c>
      <c r="W20" s="6">
        <f t="shared" si="3"/>
        <v>3.0453333333333332</v>
      </c>
      <c r="X20" s="6">
        <f t="shared" si="11"/>
        <v>2.6333333333333542</v>
      </c>
      <c r="AA20">
        <v>27.06</v>
      </c>
      <c r="AB20" s="6">
        <f t="shared" si="4"/>
        <v>2.706</v>
      </c>
      <c r="AC20" s="6">
        <f t="shared" si="12"/>
        <v>0.17399999999998039</v>
      </c>
      <c r="AF20">
        <v>19.829999999999998</v>
      </c>
      <c r="AG20" s="6">
        <f t="shared" si="5"/>
        <v>1.9829999999999999</v>
      </c>
      <c r="AH20" s="6">
        <f t="shared" si="13"/>
        <v>-5.3799999999999715</v>
      </c>
      <c r="AL20">
        <v>12.59</v>
      </c>
      <c r="AM20" cm="1">
        <f t="array" ref="AM20">INDEX($AL$2:$AL$157,ROWS($AL20:AL$157))</f>
        <v>19.829999999999998</v>
      </c>
    </row>
    <row r="21" spans="2:39" x14ac:dyDescent="0.2">
      <c r="B21">
        <v>-17.05</v>
      </c>
      <c r="C21" s="6">
        <f t="shared" si="6"/>
        <v>-3.41</v>
      </c>
      <c r="D21" s="6">
        <f t="shared" si="7"/>
        <v>-2.4240000000000408</v>
      </c>
      <c r="G21">
        <v>-18.149999999999999</v>
      </c>
      <c r="H21" s="6">
        <f t="shared" si="0"/>
        <v>-3.63</v>
      </c>
      <c r="I21" s="6">
        <f t="shared" si="8"/>
        <v>-23.934000000000008</v>
      </c>
      <c r="L21">
        <v>-42.269999999999897</v>
      </c>
      <c r="M21" s="6">
        <f t="shared" si="1"/>
        <v>-0.84539999999999793</v>
      </c>
      <c r="N21" s="6">
        <f t="shared" si="9"/>
        <v>-1.946800000000021</v>
      </c>
      <c r="Q21">
        <v>12.969999999999899</v>
      </c>
      <c r="R21" s="6">
        <f t="shared" si="2"/>
        <v>2.5939999999999799</v>
      </c>
      <c r="S21" s="6">
        <f t="shared" si="10"/>
        <v>-5.2040000000000601</v>
      </c>
      <c r="V21">
        <v>5.85</v>
      </c>
      <c r="W21" s="6">
        <f t="shared" si="3"/>
        <v>0.38999999999999996</v>
      </c>
      <c r="X21" s="6">
        <f t="shared" si="11"/>
        <v>3.0233333333333543</v>
      </c>
      <c r="AA21">
        <v>2.96999999999999</v>
      </c>
      <c r="AB21" s="6">
        <f t="shared" si="4"/>
        <v>0.29699999999999899</v>
      </c>
      <c r="AC21" s="6">
        <f t="shared" si="12"/>
        <v>0.47099999999997938</v>
      </c>
      <c r="AF21">
        <v>-12.82</v>
      </c>
      <c r="AG21" s="6">
        <f t="shared" si="5"/>
        <v>-1.282</v>
      </c>
      <c r="AH21" s="6">
        <f t="shared" si="13"/>
        <v>-6.6619999999999715</v>
      </c>
      <c r="AL21">
        <v>2.0799999999999899</v>
      </c>
      <c r="AM21" cm="1">
        <f t="array" ref="AM21">INDEX($AL$2:$AL$157,ROWS($AL21:AL$157))</f>
        <v>-12.82</v>
      </c>
    </row>
    <row r="22" spans="2:39" x14ac:dyDescent="0.2">
      <c r="B22">
        <v>-6.42</v>
      </c>
      <c r="C22" s="6">
        <f t="shared" si="6"/>
        <v>-1.284</v>
      </c>
      <c r="D22" s="6">
        <f t="shared" si="7"/>
        <v>-3.708000000000041</v>
      </c>
      <c r="G22">
        <v>-22.099999999999898</v>
      </c>
      <c r="H22" s="6">
        <f t="shared" si="0"/>
        <v>-4.4199999999999795</v>
      </c>
      <c r="I22" s="6">
        <f t="shared" si="8"/>
        <v>-28.353999999999989</v>
      </c>
      <c r="L22">
        <v>135.87</v>
      </c>
      <c r="M22" s="6">
        <f t="shared" si="1"/>
        <v>2.7174</v>
      </c>
      <c r="N22" s="6">
        <f t="shared" si="9"/>
        <v>0.77059999999997908</v>
      </c>
      <c r="Q22">
        <v>16.84</v>
      </c>
      <c r="R22" s="6">
        <f t="shared" si="2"/>
        <v>3.3680000000000003</v>
      </c>
      <c r="S22" s="6">
        <f t="shared" si="10"/>
        <v>-1.8360000000000598</v>
      </c>
      <c r="V22">
        <v>58.16</v>
      </c>
      <c r="W22" s="6">
        <f t="shared" si="3"/>
        <v>3.8773333333333331</v>
      </c>
      <c r="X22" s="6">
        <f t="shared" si="11"/>
        <v>6.9006666666666874</v>
      </c>
      <c r="AA22">
        <v>35.909999999999997</v>
      </c>
      <c r="AB22" s="6">
        <f t="shared" si="4"/>
        <v>3.5909999999999997</v>
      </c>
      <c r="AC22" s="6">
        <f t="shared" si="12"/>
        <v>4.061999999999979</v>
      </c>
      <c r="AF22">
        <v>29.45</v>
      </c>
      <c r="AG22" s="6">
        <f t="shared" si="5"/>
        <v>2.9450000000000003</v>
      </c>
      <c r="AH22" s="6">
        <f t="shared" si="13"/>
        <v>-3.7169999999999712</v>
      </c>
      <c r="AL22">
        <v>30.66</v>
      </c>
      <c r="AM22" cm="1">
        <f t="array" ref="AM22">INDEX($AL$2:$AL$157,ROWS($AL22:AL$157))</f>
        <v>29.45</v>
      </c>
    </row>
    <row r="23" spans="2:39" x14ac:dyDescent="0.2">
      <c r="B23">
        <v>19.54</v>
      </c>
      <c r="C23" s="6">
        <f t="shared" si="6"/>
        <v>3.9079999999999999</v>
      </c>
      <c r="D23" s="6">
        <f t="shared" si="7"/>
        <v>0.19999999999995888</v>
      </c>
      <c r="G23">
        <v>30.24</v>
      </c>
      <c r="H23" s="6">
        <f t="shared" si="0"/>
        <v>6.048</v>
      </c>
      <c r="I23" s="6">
        <f t="shared" si="8"/>
        <v>-22.30599999999999</v>
      </c>
      <c r="L23">
        <v>114.479999999999</v>
      </c>
      <c r="M23" s="6">
        <f t="shared" si="1"/>
        <v>2.2895999999999801</v>
      </c>
      <c r="N23" s="6">
        <f t="shared" si="9"/>
        <v>3.0601999999999592</v>
      </c>
      <c r="Q23">
        <v>9.07</v>
      </c>
      <c r="R23" s="6">
        <f t="shared" si="2"/>
        <v>1.8140000000000001</v>
      </c>
      <c r="S23" s="6">
        <f t="shared" si="10"/>
        <v>-2.200000000005975E-2</v>
      </c>
      <c r="V23">
        <v>25.6</v>
      </c>
      <c r="W23" s="6">
        <f t="shared" si="3"/>
        <v>1.7066666666666668</v>
      </c>
      <c r="X23" s="6">
        <f t="shared" si="11"/>
        <v>8.6073333333333544</v>
      </c>
      <c r="AA23">
        <v>13.06</v>
      </c>
      <c r="AB23" s="6">
        <f t="shared" si="4"/>
        <v>1.306</v>
      </c>
      <c r="AC23" s="6">
        <f t="shared" si="12"/>
        <v>5.367999999999979</v>
      </c>
      <c r="AF23">
        <v>15.309999999999899</v>
      </c>
      <c r="AG23" s="6">
        <f t="shared" si="5"/>
        <v>1.5309999999999899</v>
      </c>
      <c r="AH23" s="6">
        <f t="shared" si="13"/>
        <v>-2.1859999999999813</v>
      </c>
      <c r="AL23">
        <v>39.94</v>
      </c>
      <c r="AM23" cm="1">
        <f t="array" ref="AM23">INDEX($AL$2:$AL$157,ROWS($AL23:AL$157))</f>
        <v>15.309999999999899</v>
      </c>
    </row>
    <row r="24" spans="2:39" x14ac:dyDescent="0.2">
      <c r="B24">
        <v>5.5299999999999896</v>
      </c>
      <c r="C24" s="6">
        <f t="shared" si="6"/>
        <v>1.1059999999999979</v>
      </c>
      <c r="D24" s="6">
        <f t="shared" si="7"/>
        <v>1.3059999999999568</v>
      </c>
      <c r="G24">
        <v>14.569999999999901</v>
      </c>
      <c r="H24" s="6">
        <f t="shared" si="0"/>
        <v>2.9139999999999802</v>
      </c>
      <c r="I24" s="6">
        <f t="shared" si="8"/>
        <v>-19.39200000000001</v>
      </c>
      <c r="L24">
        <v>-66.489999999999995</v>
      </c>
      <c r="M24" s="6">
        <f t="shared" si="1"/>
        <v>-1.3297999999999999</v>
      </c>
      <c r="N24" s="6">
        <f t="shared" si="9"/>
        <v>1.7303999999999593</v>
      </c>
      <c r="Q24">
        <v>-17.739999999999998</v>
      </c>
      <c r="R24" s="6">
        <f t="shared" si="2"/>
        <v>-3.548</v>
      </c>
      <c r="S24" s="6">
        <f t="shared" si="10"/>
        <v>-3.5700000000000598</v>
      </c>
      <c r="V24">
        <v>-30.49</v>
      </c>
      <c r="W24" s="6">
        <f t="shared" si="3"/>
        <v>-2.0326666666666666</v>
      </c>
      <c r="X24" s="6">
        <f t="shared" si="11"/>
        <v>6.5746666666666878</v>
      </c>
      <c r="AA24">
        <v>-24.46</v>
      </c>
      <c r="AB24" s="6">
        <f t="shared" si="4"/>
        <v>-2.4460000000000002</v>
      </c>
      <c r="AC24" s="6">
        <f t="shared" si="12"/>
        <v>2.9219999999999788</v>
      </c>
      <c r="AF24">
        <v>-16.669999999999899</v>
      </c>
      <c r="AG24" s="6">
        <f t="shared" si="5"/>
        <v>-1.66699999999999</v>
      </c>
      <c r="AH24" s="6">
        <f t="shared" si="13"/>
        <v>-3.8529999999999713</v>
      </c>
      <c r="AL24">
        <v>-36.489999999999903</v>
      </c>
      <c r="AM24" cm="1">
        <f t="array" ref="AM24">INDEX($AL$2:$AL$157,ROWS($AL24:AL$157))</f>
        <v>-16.669999999999899</v>
      </c>
    </row>
    <row r="25" spans="2:39" x14ac:dyDescent="0.2">
      <c r="B25">
        <v>-3.6899999999999902</v>
      </c>
      <c r="C25" s="6">
        <f t="shared" si="6"/>
        <v>-0.7379999999999981</v>
      </c>
      <c r="D25" s="6">
        <f t="shared" si="7"/>
        <v>0.56799999999995865</v>
      </c>
      <c r="G25">
        <v>-12.33</v>
      </c>
      <c r="H25" s="6">
        <f t="shared" si="0"/>
        <v>-2.4660000000000002</v>
      </c>
      <c r="I25" s="6">
        <f t="shared" si="8"/>
        <v>-21.858000000000011</v>
      </c>
      <c r="L25">
        <v>-31.44</v>
      </c>
      <c r="M25" s="6">
        <f t="shared" si="1"/>
        <v>-0.62880000000000003</v>
      </c>
      <c r="N25" s="6">
        <f t="shared" si="9"/>
        <v>1.1015999999999593</v>
      </c>
      <c r="Q25">
        <v>-1.26999999999999</v>
      </c>
      <c r="R25" s="6">
        <f t="shared" si="2"/>
        <v>-0.25399999999999801</v>
      </c>
      <c r="S25" s="6">
        <f t="shared" si="10"/>
        <v>-3.8240000000000576</v>
      </c>
      <c r="V25">
        <v>-23.86</v>
      </c>
      <c r="W25" s="6">
        <f t="shared" si="3"/>
        <v>-1.5906666666666667</v>
      </c>
      <c r="X25" s="6">
        <f t="shared" si="11"/>
        <v>4.9840000000000213</v>
      </c>
      <c r="AA25">
        <v>-11.329999999999901</v>
      </c>
      <c r="AB25" s="6">
        <f t="shared" si="4"/>
        <v>-1.13299999999999</v>
      </c>
      <c r="AC25" s="6">
        <f t="shared" si="12"/>
        <v>1.7889999999999888</v>
      </c>
      <c r="AF25">
        <v>-10.39</v>
      </c>
      <c r="AG25" s="6">
        <f t="shared" si="5"/>
        <v>-1.0390000000000001</v>
      </c>
      <c r="AH25" s="6">
        <f t="shared" si="13"/>
        <v>-4.891999999999971</v>
      </c>
      <c r="AL25">
        <v>12.719999999999899</v>
      </c>
      <c r="AM25" cm="1">
        <f t="array" ref="AM25">INDEX($AL$2:$AL$157,ROWS($AL25:AL$157))</f>
        <v>-10.39</v>
      </c>
    </row>
    <row r="26" spans="2:39" x14ac:dyDescent="0.2">
      <c r="B26">
        <v>-12.3799999999999</v>
      </c>
      <c r="C26" s="6">
        <f t="shared" si="6"/>
        <v>-2.47599999999998</v>
      </c>
      <c r="D26" s="6">
        <f t="shared" si="7"/>
        <v>-1.9080000000000212</v>
      </c>
      <c r="G26">
        <v>-0.20999999999999899</v>
      </c>
      <c r="H26" s="6">
        <f t="shared" si="0"/>
        <v>-4.1999999999999801E-2</v>
      </c>
      <c r="I26" s="6">
        <f t="shared" si="8"/>
        <v>-21.900000000000009</v>
      </c>
      <c r="L26">
        <v>-53.939999999999898</v>
      </c>
      <c r="M26" s="6">
        <f t="shared" si="1"/>
        <v>-1.078799999999998</v>
      </c>
      <c r="N26" s="6">
        <f t="shared" si="9"/>
        <v>2.2799999999961296E-2</v>
      </c>
      <c r="Q26">
        <v>0.63</v>
      </c>
      <c r="R26" s="6">
        <f t="shared" si="2"/>
        <v>0.126</v>
      </c>
      <c r="S26" s="6">
        <f t="shared" si="10"/>
        <v>-3.6980000000000577</v>
      </c>
      <c r="V26">
        <v>-12.0299999999999</v>
      </c>
      <c r="W26" s="6">
        <f t="shared" si="3"/>
        <v>-0.80199999999999327</v>
      </c>
      <c r="X26" s="6">
        <f t="shared" si="11"/>
        <v>4.1820000000000279</v>
      </c>
      <c r="AA26">
        <v>2.39</v>
      </c>
      <c r="AB26" s="6">
        <f t="shared" si="4"/>
        <v>0.23900000000000002</v>
      </c>
      <c r="AC26" s="6">
        <f t="shared" si="12"/>
        <v>2.0279999999999889</v>
      </c>
      <c r="AF26">
        <v>0.63999999999999901</v>
      </c>
      <c r="AG26" s="6">
        <f t="shared" si="5"/>
        <v>6.3999999999999904E-2</v>
      </c>
      <c r="AH26" s="6">
        <f t="shared" si="13"/>
        <v>-4.827999999999971</v>
      </c>
      <c r="AL26">
        <v>29.75</v>
      </c>
      <c r="AM26" cm="1">
        <f t="array" ref="AM26">INDEX($AL$2:$AL$157,ROWS($AL26:AL$157))</f>
        <v>0.63999999999999901</v>
      </c>
    </row>
    <row r="27" spans="2:39" x14ac:dyDescent="0.2">
      <c r="B27">
        <v>-6.67</v>
      </c>
      <c r="C27" s="6">
        <f t="shared" si="6"/>
        <v>-1.3340000000000001</v>
      </c>
      <c r="D27" s="6">
        <f t="shared" si="7"/>
        <v>-3.2420000000000213</v>
      </c>
      <c r="G27">
        <v>17.989999999999998</v>
      </c>
      <c r="H27" s="6">
        <f t="shared" si="0"/>
        <v>3.5979999999999999</v>
      </c>
      <c r="I27" s="6">
        <f t="shared" si="8"/>
        <v>-18.30200000000001</v>
      </c>
      <c r="L27">
        <v>-199.7</v>
      </c>
      <c r="M27" s="6">
        <f t="shared" si="1"/>
        <v>-3.9939999999999998</v>
      </c>
      <c r="N27" s="6">
        <f t="shared" si="9"/>
        <v>-3.9712000000000387</v>
      </c>
      <c r="Q27">
        <v>-16.11</v>
      </c>
      <c r="R27" s="6">
        <f t="shared" si="2"/>
        <v>-3.222</v>
      </c>
      <c r="S27" s="6">
        <f t="shared" si="10"/>
        <v>-6.9200000000000577</v>
      </c>
      <c r="V27">
        <v>-61.97</v>
      </c>
      <c r="W27" s="6">
        <f t="shared" si="3"/>
        <v>-4.1313333333333331</v>
      </c>
      <c r="X27" s="6">
        <f t="shared" si="11"/>
        <v>5.0666666666694837E-2</v>
      </c>
      <c r="AA27">
        <v>-51.749999999999901</v>
      </c>
      <c r="AB27" s="6">
        <f t="shared" si="4"/>
        <v>-5.1749999999999901</v>
      </c>
      <c r="AC27" s="6">
        <f t="shared" si="12"/>
        <v>-3.1470000000000011</v>
      </c>
      <c r="AF27">
        <v>-46.5399999999999</v>
      </c>
      <c r="AG27" s="6">
        <f t="shared" si="5"/>
        <v>-4.6539999999999901</v>
      </c>
      <c r="AH27" s="6">
        <f t="shared" si="13"/>
        <v>-9.4819999999999602</v>
      </c>
      <c r="AL27">
        <v>-14.72</v>
      </c>
      <c r="AM27" cm="1">
        <f t="array" ref="AM27">INDEX($AL$2:$AL$157,ROWS($AL27:AL$157))</f>
        <v>-46.5399999999999</v>
      </c>
    </row>
    <row r="28" spans="2:39" x14ac:dyDescent="0.2">
      <c r="B28">
        <v>-23.84</v>
      </c>
      <c r="C28" s="6">
        <f t="shared" si="6"/>
        <v>-4.7679999999999998</v>
      </c>
      <c r="D28" s="6">
        <f t="shared" si="7"/>
        <v>-8.0100000000000211</v>
      </c>
      <c r="G28">
        <v>8.3499999999999908</v>
      </c>
      <c r="H28" s="6">
        <f t="shared" si="0"/>
        <v>1.6699999999999982</v>
      </c>
      <c r="I28" s="6">
        <f t="shared" si="8"/>
        <v>-16.632000000000012</v>
      </c>
      <c r="L28">
        <v>-225.67999999999901</v>
      </c>
      <c r="M28" s="6">
        <f t="shared" si="1"/>
        <v>-4.5135999999999807</v>
      </c>
      <c r="N28" s="6">
        <f t="shared" si="9"/>
        <v>-8.4848000000000194</v>
      </c>
      <c r="Q28">
        <v>-30.27</v>
      </c>
      <c r="R28" s="6">
        <f t="shared" si="2"/>
        <v>-6.0540000000000003</v>
      </c>
      <c r="S28" s="6">
        <f t="shared" si="10"/>
        <v>-12.974000000000057</v>
      </c>
      <c r="V28">
        <v>-66.67</v>
      </c>
      <c r="W28" s="6">
        <f t="shared" si="3"/>
        <v>-4.4446666666666665</v>
      </c>
      <c r="X28" s="6">
        <f t="shared" si="11"/>
        <v>-4.3939999999999717</v>
      </c>
      <c r="AA28">
        <v>-51.499999999999901</v>
      </c>
      <c r="AB28" s="6">
        <f t="shared" si="4"/>
        <v>-5.1499999999999906</v>
      </c>
      <c r="AC28" s="6">
        <f t="shared" si="12"/>
        <v>-8.2969999999999917</v>
      </c>
      <c r="AF28">
        <v>-62.089999999999897</v>
      </c>
      <c r="AG28" s="6">
        <f t="shared" si="5"/>
        <v>-6.2089999999999899</v>
      </c>
      <c r="AH28" s="6">
        <f t="shared" si="13"/>
        <v>-15.690999999999949</v>
      </c>
      <c r="AL28">
        <v>4.4399999999999897</v>
      </c>
      <c r="AM28" cm="1">
        <f t="array" ref="AM28">INDEX($AL$2:$AL$157,ROWS($AL28:AL$157))</f>
        <v>-62.089999999999897</v>
      </c>
    </row>
    <row r="29" spans="2:39" x14ac:dyDescent="0.2">
      <c r="B29">
        <v>25.61</v>
      </c>
      <c r="C29" s="6">
        <f t="shared" si="6"/>
        <v>5.1219999999999999</v>
      </c>
      <c r="D29" s="6">
        <f t="shared" si="7"/>
        <v>-2.8880000000000212</v>
      </c>
      <c r="G29">
        <v>-6.17</v>
      </c>
      <c r="H29" s="6">
        <f t="shared" si="0"/>
        <v>-1.234</v>
      </c>
      <c r="I29" s="6">
        <f t="shared" si="8"/>
        <v>-17.866000000000014</v>
      </c>
      <c r="L29">
        <v>175.9</v>
      </c>
      <c r="M29" s="6">
        <f t="shared" si="1"/>
        <v>3.5180000000000002</v>
      </c>
      <c r="N29" s="6">
        <f t="shared" si="9"/>
        <v>-4.9668000000000188</v>
      </c>
      <c r="Q29">
        <v>43.88</v>
      </c>
      <c r="R29" s="6">
        <f t="shared" si="2"/>
        <v>8.7760000000000016</v>
      </c>
      <c r="S29" s="6">
        <f t="shared" si="10"/>
        <v>-4.1980000000000555</v>
      </c>
      <c r="V29">
        <v>75.41</v>
      </c>
      <c r="W29" s="6">
        <f t="shared" si="3"/>
        <v>5.027333333333333</v>
      </c>
      <c r="X29" s="6">
        <f t="shared" si="11"/>
        <v>0.63333333333336128</v>
      </c>
      <c r="AA29">
        <v>68.87</v>
      </c>
      <c r="AB29" s="6">
        <f t="shared" si="4"/>
        <v>6.8870000000000005</v>
      </c>
      <c r="AC29" s="6">
        <f t="shared" si="12"/>
        <v>-1.4099999999999913</v>
      </c>
      <c r="AF29">
        <v>23.52</v>
      </c>
      <c r="AG29" s="6">
        <f t="shared" si="5"/>
        <v>2.3519999999999999</v>
      </c>
      <c r="AH29" s="6">
        <f t="shared" si="13"/>
        <v>-13.338999999999949</v>
      </c>
      <c r="AL29">
        <v>26.13</v>
      </c>
      <c r="AM29" cm="1">
        <f t="array" ref="AM29">INDEX($AL$2:$AL$157,ROWS($AL29:AL$157))</f>
        <v>23.52</v>
      </c>
    </row>
    <row r="30" spans="2:39" x14ac:dyDescent="0.2">
      <c r="B30">
        <v>-9.7100000000000009</v>
      </c>
      <c r="C30" s="6">
        <f t="shared" si="6"/>
        <v>-1.9420000000000002</v>
      </c>
      <c r="D30" s="6">
        <f t="shared" si="7"/>
        <v>-4.8300000000000214</v>
      </c>
      <c r="G30">
        <v>-14.68</v>
      </c>
      <c r="H30" s="6">
        <f t="shared" si="0"/>
        <v>-2.9359999999999999</v>
      </c>
      <c r="I30" s="6">
        <f t="shared" si="8"/>
        <v>-20.802000000000014</v>
      </c>
      <c r="L30">
        <v>-12.78</v>
      </c>
      <c r="M30" s="6">
        <f t="shared" si="1"/>
        <v>-0.25559999999999999</v>
      </c>
      <c r="N30" s="6">
        <f t="shared" si="9"/>
        <v>-5.222400000000019</v>
      </c>
      <c r="Q30">
        <v>-1.5799999999999901</v>
      </c>
      <c r="R30" s="6">
        <f t="shared" si="2"/>
        <v>-0.31599999999999806</v>
      </c>
      <c r="S30" s="6">
        <f t="shared" si="10"/>
        <v>-4.5140000000000535</v>
      </c>
      <c r="V30">
        <v>-16.029999999999902</v>
      </c>
      <c r="W30" s="6">
        <f t="shared" si="3"/>
        <v>-1.06866666666666</v>
      </c>
      <c r="X30" s="6">
        <f t="shared" si="11"/>
        <v>-0.43533333333329871</v>
      </c>
      <c r="AA30">
        <v>0.82999999999999896</v>
      </c>
      <c r="AB30" s="6">
        <f t="shared" si="4"/>
        <v>8.2999999999999907E-2</v>
      </c>
      <c r="AC30" s="6">
        <f t="shared" si="12"/>
        <v>-1.3269999999999913</v>
      </c>
      <c r="AF30">
        <v>9.61</v>
      </c>
      <c r="AG30" s="6">
        <f t="shared" si="5"/>
        <v>0.96099999999999997</v>
      </c>
      <c r="AH30" s="6">
        <f t="shared" si="13"/>
        <v>-12.377999999999949</v>
      </c>
      <c r="AL30">
        <v>-20.57</v>
      </c>
      <c r="AM30" cm="1">
        <f t="array" ref="AM30">INDEX($AL$2:$AL$157,ROWS($AL30:AL$157))</f>
        <v>9.61</v>
      </c>
    </row>
    <row r="31" spans="2:39" x14ac:dyDescent="0.2">
      <c r="B31">
        <v>-9.85</v>
      </c>
      <c r="C31" s="6">
        <f t="shared" si="6"/>
        <v>-1.97</v>
      </c>
      <c r="D31" s="6">
        <f t="shared" si="7"/>
        <v>-6.8000000000000211</v>
      </c>
      <c r="G31">
        <v>-6.22</v>
      </c>
      <c r="H31" s="6">
        <f t="shared" si="0"/>
        <v>-1.244</v>
      </c>
      <c r="I31" s="6">
        <f t="shared" si="8"/>
        <v>-22.046000000000014</v>
      </c>
      <c r="L31">
        <v>51.21</v>
      </c>
      <c r="M31" s="6">
        <f t="shared" si="1"/>
        <v>1.0242</v>
      </c>
      <c r="N31" s="6">
        <f t="shared" si="9"/>
        <v>-4.1982000000000195</v>
      </c>
      <c r="Q31">
        <v>20.56</v>
      </c>
      <c r="R31" s="6">
        <f t="shared" si="2"/>
        <v>4.1120000000000001</v>
      </c>
      <c r="S31" s="6">
        <f t="shared" si="10"/>
        <v>-0.40200000000005343</v>
      </c>
      <c r="V31">
        <v>40.21</v>
      </c>
      <c r="W31" s="6">
        <f t="shared" si="3"/>
        <v>2.6806666666666668</v>
      </c>
      <c r="X31" s="6">
        <f t="shared" si="11"/>
        <v>2.245333333333368</v>
      </c>
      <c r="AA31">
        <v>17.68</v>
      </c>
      <c r="AB31" s="6">
        <f t="shared" si="4"/>
        <v>1.768</v>
      </c>
      <c r="AC31" s="6">
        <f t="shared" si="12"/>
        <v>0.44100000000000872</v>
      </c>
      <c r="AF31">
        <v>24.81</v>
      </c>
      <c r="AG31" s="6">
        <f t="shared" si="5"/>
        <v>2.4809999999999999</v>
      </c>
      <c r="AH31" s="6">
        <f t="shared" si="13"/>
        <v>-9.8969999999999487</v>
      </c>
      <c r="AL31">
        <v>7.1</v>
      </c>
      <c r="AM31" cm="1">
        <f t="array" ref="AM31">INDEX($AL$2:$AL$157,ROWS($AL31:AL$157))</f>
        <v>24.81</v>
      </c>
    </row>
    <row r="32" spans="2:39" x14ac:dyDescent="0.2">
      <c r="B32">
        <v>-1.23</v>
      </c>
      <c r="C32" s="6">
        <f t="shared" si="6"/>
        <v>-0.246</v>
      </c>
      <c r="D32" s="6">
        <f t="shared" si="7"/>
        <v>-7.0460000000000207</v>
      </c>
      <c r="G32">
        <v>-12.16</v>
      </c>
      <c r="H32" s="6">
        <f t="shared" si="0"/>
        <v>-2.4320000000000004</v>
      </c>
      <c r="I32" s="6">
        <f t="shared" si="8"/>
        <v>-24.478000000000016</v>
      </c>
      <c r="L32">
        <v>-57.55</v>
      </c>
      <c r="M32" s="6">
        <f t="shared" si="1"/>
        <v>-1.151</v>
      </c>
      <c r="N32" s="6">
        <f t="shared" si="9"/>
        <v>-5.3492000000000193</v>
      </c>
      <c r="Q32">
        <v>5.59</v>
      </c>
      <c r="R32" s="6">
        <f t="shared" si="2"/>
        <v>1.1180000000000001</v>
      </c>
      <c r="S32" s="6">
        <f t="shared" si="10"/>
        <v>0.71599999999994668</v>
      </c>
      <c r="V32">
        <v>-11.15</v>
      </c>
      <c r="W32" s="6">
        <f t="shared" si="3"/>
        <v>-0.7433333333333334</v>
      </c>
      <c r="X32" s="6">
        <f t="shared" si="11"/>
        <v>1.5020000000000346</v>
      </c>
      <c r="AA32">
        <v>-2.0199999999999898</v>
      </c>
      <c r="AB32" s="6">
        <f t="shared" si="4"/>
        <v>-0.20199999999999899</v>
      </c>
      <c r="AC32" s="6">
        <f t="shared" si="12"/>
        <v>0.23900000000000973</v>
      </c>
      <c r="AF32">
        <v>-27.069999999999901</v>
      </c>
      <c r="AG32" s="6">
        <f t="shared" si="5"/>
        <v>-2.7069999999999901</v>
      </c>
      <c r="AH32" s="6">
        <f t="shared" si="13"/>
        <v>-12.603999999999939</v>
      </c>
      <c r="AL32">
        <v>45.689999999999898</v>
      </c>
      <c r="AM32" cm="1">
        <f t="array" ref="AM32">INDEX($AL$2:$AL$157,ROWS($AL32:AL$157))</f>
        <v>-27.069999999999901</v>
      </c>
    </row>
    <row r="33" spans="2:39" x14ac:dyDescent="0.2">
      <c r="B33">
        <v>-27.31</v>
      </c>
      <c r="C33" s="6">
        <f t="shared" si="6"/>
        <v>-5.4619999999999997</v>
      </c>
      <c r="D33" s="6">
        <f t="shared" si="7"/>
        <v>-12.50800000000002</v>
      </c>
      <c r="G33">
        <v>-5.0599999999999996</v>
      </c>
      <c r="H33" s="6">
        <f t="shared" si="0"/>
        <v>-1.012</v>
      </c>
      <c r="I33" s="6">
        <f t="shared" si="8"/>
        <v>-25.490000000000016</v>
      </c>
      <c r="L33">
        <v>-306.93</v>
      </c>
      <c r="M33" s="6">
        <f t="shared" si="1"/>
        <v>-6.1386000000000003</v>
      </c>
      <c r="N33" s="6">
        <f t="shared" si="9"/>
        <v>-11.48780000000002</v>
      </c>
      <c r="Q33">
        <v>-29.47</v>
      </c>
      <c r="R33" s="6">
        <f t="shared" si="2"/>
        <v>-5.8940000000000001</v>
      </c>
      <c r="S33" s="6">
        <f t="shared" si="10"/>
        <v>-5.1780000000000532</v>
      </c>
      <c r="V33">
        <v>-99.63</v>
      </c>
      <c r="W33" s="6">
        <f t="shared" si="3"/>
        <v>-6.6419999999999995</v>
      </c>
      <c r="X33" s="6">
        <f t="shared" si="11"/>
        <v>-5.139999999999965</v>
      </c>
      <c r="AA33">
        <v>-68.900000000000006</v>
      </c>
      <c r="AB33" s="6">
        <f t="shared" si="4"/>
        <v>-6.8900000000000006</v>
      </c>
      <c r="AC33" s="6">
        <f t="shared" si="12"/>
        <v>-6.6509999999999909</v>
      </c>
      <c r="AF33">
        <v>-68.02</v>
      </c>
      <c r="AG33" s="6">
        <f t="shared" si="5"/>
        <v>-6.8019999999999996</v>
      </c>
      <c r="AH33" s="6">
        <f t="shared" si="13"/>
        <v>-19.405999999999938</v>
      </c>
      <c r="AL33">
        <v>14.05</v>
      </c>
      <c r="AM33" cm="1">
        <f t="array" ref="AM33">INDEX($AL$2:$AL$157,ROWS($AL33:AL$157))</f>
        <v>-68.02</v>
      </c>
    </row>
    <row r="34" spans="2:39" x14ac:dyDescent="0.2">
      <c r="B34">
        <v>22.32</v>
      </c>
      <c r="C34" s="6">
        <f t="shared" si="6"/>
        <v>4.4640000000000004</v>
      </c>
      <c r="D34" s="6">
        <f t="shared" si="7"/>
        <v>-8.04400000000002</v>
      </c>
      <c r="G34">
        <v>-3.23999999999999</v>
      </c>
      <c r="H34" s="6">
        <f t="shared" si="0"/>
        <v>-0.64799999999999802</v>
      </c>
      <c r="I34" s="6">
        <f t="shared" si="8"/>
        <v>-26.138000000000016</v>
      </c>
      <c r="L34">
        <v>137.38999999999999</v>
      </c>
      <c r="M34" s="6">
        <f t="shared" si="1"/>
        <v>2.7477999999999998</v>
      </c>
      <c r="N34" s="6">
        <f t="shared" si="9"/>
        <v>-8.7400000000000198</v>
      </c>
      <c r="Q34">
        <v>-7.53</v>
      </c>
      <c r="R34" s="6">
        <f t="shared" ref="R34:R65" si="14">Q34*T$3</f>
        <v>-1.5060000000000002</v>
      </c>
      <c r="S34" s="6">
        <f t="shared" si="10"/>
        <v>-6.6840000000000535</v>
      </c>
      <c r="V34">
        <v>13.66</v>
      </c>
      <c r="W34" s="6">
        <f t="shared" ref="W34:W65" si="15">V34*Y$3</f>
        <v>0.91066666666666662</v>
      </c>
      <c r="X34" s="6">
        <f t="shared" si="11"/>
        <v>-4.2293333333332983</v>
      </c>
      <c r="AA34">
        <v>-6.15</v>
      </c>
      <c r="AB34" s="6">
        <f t="shared" ref="AB34:AB65" si="16">AA34*AD$3</f>
        <v>-0.6150000000000001</v>
      </c>
      <c r="AC34" s="6">
        <f t="shared" si="12"/>
        <v>-7.2659999999999911</v>
      </c>
      <c r="AF34">
        <v>36.9</v>
      </c>
      <c r="AG34" s="6">
        <f t="shared" ref="AG34:AG65" si="17">AF34*AI$3</f>
        <v>3.69</v>
      </c>
      <c r="AH34" s="6">
        <f t="shared" si="13"/>
        <v>-15.715999999999939</v>
      </c>
      <c r="AL34">
        <v>14.63</v>
      </c>
      <c r="AM34" cm="1">
        <f t="array" ref="AM34">INDEX($AL$2:$AL$157,ROWS($AL34:AL$157))</f>
        <v>36.9</v>
      </c>
    </row>
    <row r="35" spans="2:39" x14ac:dyDescent="0.2">
      <c r="B35">
        <v>-1.99</v>
      </c>
      <c r="C35" s="6">
        <f t="shared" si="6"/>
        <v>-0.39800000000000002</v>
      </c>
      <c r="D35" s="6">
        <f t="shared" si="7"/>
        <v>-8.4420000000000197</v>
      </c>
      <c r="G35">
        <v>-10.130000000000001</v>
      </c>
      <c r="H35" s="6">
        <f t="shared" si="0"/>
        <v>-2.0260000000000002</v>
      </c>
      <c r="I35" s="6">
        <f t="shared" si="8"/>
        <v>-28.164000000000016</v>
      </c>
      <c r="L35">
        <v>42.09</v>
      </c>
      <c r="M35" s="6">
        <f t="shared" si="1"/>
        <v>0.8418000000000001</v>
      </c>
      <c r="N35" s="6">
        <f t="shared" si="9"/>
        <v>-7.8982000000000196</v>
      </c>
      <c r="Q35">
        <v>12.2099999999999</v>
      </c>
      <c r="R35" s="6">
        <f t="shared" si="14"/>
        <v>2.4419999999999802</v>
      </c>
      <c r="S35" s="6">
        <f t="shared" si="10"/>
        <v>-4.2420000000000737</v>
      </c>
      <c r="V35">
        <v>19</v>
      </c>
      <c r="W35" s="6">
        <f t="shared" si="15"/>
        <v>1.2666666666666666</v>
      </c>
      <c r="X35" s="6">
        <f t="shared" si="11"/>
        <v>-2.9626666666666317</v>
      </c>
      <c r="AA35">
        <v>5.21999999999999</v>
      </c>
      <c r="AB35" s="6">
        <f t="shared" si="16"/>
        <v>0.52199999999999902</v>
      </c>
      <c r="AC35" s="6">
        <f t="shared" si="12"/>
        <v>-6.7439999999999918</v>
      </c>
      <c r="AF35">
        <v>9.94</v>
      </c>
      <c r="AG35" s="6">
        <f t="shared" si="17"/>
        <v>0.99399999999999999</v>
      </c>
      <c r="AH35" s="6">
        <f t="shared" si="13"/>
        <v>-14.721999999999939</v>
      </c>
      <c r="AL35">
        <v>-35.059999999999903</v>
      </c>
      <c r="AM35" cm="1">
        <f t="array" ref="AM35">INDEX($AL$2:$AL$157,ROWS($AL35:AL$157))</f>
        <v>9.94</v>
      </c>
    </row>
    <row r="36" spans="2:39" x14ac:dyDescent="0.2">
      <c r="B36">
        <v>20.29</v>
      </c>
      <c r="C36" s="6">
        <f t="shared" si="6"/>
        <v>4.0579999999999998</v>
      </c>
      <c r="D36" s="6">
        <f t="shared" si="7"/>
        <v>-4.3840000000000199</v>
      </c>
      <c r="G36">
        <v>-16.14</v>
      </c>
      <c r="H36" s="6">
        <f t="shared" si="0"/>
        <v>-3.2280000000000002</v>
      </c>
      <c r="I36" s="6">
        <f t="shared" si="8"/>
        <v>-31.392000000000017</v>
      </c>
      <c r="L36">
        <v>168.92</v>
      </c>
      <c r="M36" s="6">
        <f t="shared" si="1"/>
        <v>3.3783999999999996</v>
      </c>
      <c r="N36" s="6">
        <f t="shared" si="9"/>
        <v>-4.5198000000000196</v>
      </c>
      <c r="Q36">
        <v>12.719999999999899</v>
      </c>
      <c r="R36" s="6">
        <f t="shared" si="14"/>
        <v>2.5439999999999801</v>
      </c>
      <c r="S36" s="6">
        <f t="shared" si="10"/>
        <v>-1.6980000000000937</v>
      </c>
      <c r="V36">
        <v>65.989999999999995</v>
      </c>
      <c r="W36" s="6">
        <f t="shared" si="15"/>
        <v>4.3993333333333329</v>
      </c>
      <c r="X36" s="6">
        <f t="shared" si="11"/>
        <v>1.4366666666667012</v>
      </c>
      <c r="AA36">
        <v>42.17</v>
      </c>
      <c r="AB36" s="6">
        <f t="shared" si="16"/>
        <v>4.2170000000000005</v>
      </c>
      <c r="AC36" s="6">
        <f t="shared" si="12"/>
        <v>-2.5269999999999913</v>
      </c>
      <c r="AF36">
        <v>63.12</v>
      </c>
      <c r="AG36" s="6">
        <f t="shared" si="17"/>
        <v>6.3120000000000003</v>
      </c>
      <c r="AH36" s="6">
        <f t="shared" si="13"/>
        <v>-8.4099999999999397</v>
      </c>
      <c r="AL36">
        <v>20.599999999999898</v>
      </c>
      <c r="AM36" cm="1">
        <f t="array" ref="AM36">INDEX($AL$2:$AL$157,ROWS($AL36:AL$157))</f>
        <v>63.12</v>
      </c>
    </row>
    <row r="37" spans="2:39" x14ac:dyDescent="0.2">
      <c r="B37">
        <v>5.0599999999999996</v>
      </c>
      <c r="C37" s="6">
        <f t="shared" si="6"/>
        <v>1.012</v>
      </c>
      <c r="D37" s="6">
        <f t="shared" si="7"/>
        <v>-3.3720000000000199</v>
      </c>
      <c r="G37">
        <v>-59.87</v>
      </c>
      <c r="H37" s="6">
        <f t="shared" si="0"/>
        <v>-11.974</v>
      </c>
      <c r="I37" s="6">
        <f t="shared" si="8"/>
        <v>-43.366000000000014</v>
      </c>
      <c r="L37">
        <v>0.37000000000000499</v>
      </c>
      <c r="M37" s="6">
        <f t="shared" si="1"/>
        <v>7.4000000000001001E-3</v>
      </c>
      <c r="N37" s="6">
        <f t="shared" si="9"/>
        <v>-4.5124000000000191</v>
      </c>
      <c r="Q37">
        <v>-7.6799999999999899</v>
      </c>
      <c r="R37" s="6">
        <f t="shared" si="14"/>
        <v>-1.535999999999998</v>
      </c>
      <c r="S37" s="6">
        <f t="shared" si="10"/>
        <v>-3.2340000000000915</v>
      </c>
      <c r="V37">
        <v>-17.16</v>
      </c>
      <c r="W37" s="6">
        <f t="shared" si="15"/>
        <v>-1.1439999999999999</v>
      </c>
      <c r="X37" s="6">
        <f t="shared" si="11"/>
        <v>0.29266666666670127</v>
      </c>
      <c r="AA37">
        <v>-8.93</v>
      </c>
      <c r="AB37" s="6">
        <f t="shared" si="16"/>
        <v>-0.89300000000000002</v>
      </c>
      <c r="AC37" s="6">
        <f t="shared" si="12"/>
        <v>-3.419999999999991</v>
      </c>
      <c r="AF37">
        <v>-10.7</v>
      </c>
      <c r="AG37" s="6">
        <f t="shared" si="17"/>
        <v>-1.07</v>
      </c>
      <c r="AH37" s="6">
        <f t="shared" si="13"/>
        <v>-9.47999999999994</v>
      </c>
      <c r="AL37">
        <v>-2.37</v>
      </c>
      <c r="AM37" cm="1">
        <f t="array" ref="AM37">INDEX($AL$2:$AL$157,ROWS($AL37:AL$157))</f>
        <v>-10.7</v>
      </c>
    </row>
    <row r="38" spans="2:39" x14ac:dyDescent="0.2">
      <c r="B38">
        <v>17.53</v>
      </c>
      <c r="C38" s="6">
        <f t="shared" si="6"/>
        <v>3.5060000000000002</v>
      </c>
      <c r="D38" s="6">
        <f t="shared" si="7"/>
        <v>0.13399999999998036</v>
      </c>
      <c r="G38">
        <v>11.549999999999899</v>
      </c>
      <c r="H38" s="6">
        <f t="shared" si="0"/>
        <v>2.3099999999999801</v>
      </c>
      <c r="I38" s="6">
        <f t="shared" si="8"/>
        <v>-41.056000000000033</v>
      </c>
      <c r="L38">
        <v>208.5</v>
      </c>
      <c r="M38" s="6">
        <f t="shared" si="1"/>
        <v>4.17</v>
      </c>
      <c r="N38" s="6">
        <f t="shared" si="9"/>
        <v>-0.34240000000001913</v>
      </c>
      <c r="Q38">
        <v>17.809999999999999</v>
      </c>
      <c r="R38" s="6">
        <f t="shared" si="14"/>
        <v>3.5619999999999998</v>
      </c>
      <c r="S38" s="6">
        <f t="shared" si="10"/>
        <v>0.32799999999990836</v>
      </c>
      <c r="V38">
        <v>76.75</v>
      </c>
      <c r="W38" s="6">
        <f t="shared" si="15"/>
        <v>5.1166666666666663</v>
      </c>
      <c r="X38" s="6">
        <f t="shared" si="11"/>
        <v>5.4093333333333673</v>
      </c>
      <c r="AA38">
        <v>50.94</v>
      </c>
      <c r="AB38" s="6">
        <f t="shared" si="16"/>
        <v>5.0940000000000003</v>
      </c>
      <c r="AC38" s="6">
        <f t="shared" si="12"/>
        <v>1.6740000000000093</v>
      </c>
      <c r="AF38">
        <v>40.06</v>
      </c>
      <c r="AG38" s="6">
        <f t="shared" si="17"/>
        <v>4.0060000000000002</v>
      </c>
      <c r="AH38" s="6">
        <f t="shared" si="13"/>
        <v>-5.4739999999999398</v>
      </c>
      <c r="AL38">
        <v>6.19</v>
      </c>
      <c r="AM38" cm="1">
        <f t="array" ref="AM38">INDEX($AL$2:$AL$157,ROWS($AL38:AL$157))</f>
        <v>40.06</v>
      </c>
    </row>
    <row r="39" spans="2:39" x14ac:dyDescent="0.2">
      <c r="B39">
        <v>6.84</v>
      </c>
      <c r="C39" s="6">
        <f t="shared" si="6"/>
        <v>1.3680000000000001</v>
      </c>
      <c r="D39" s="6">
        <f t="shared" si="7"/>
        <v>1.5019999999999805</v>
      </c>
      <c r="G39">
        <v>1.1499999999999999</v>
      </c>
      <c r="H39" s="6">
        <f t="shared" si="0"/>
        <v>0.22999999999999998</v>
      </c>
      <c r="I39" s="6">
        <f t="shared" si="8"/>
        <v>-40.826000000000036</v>
      </c>
      <c r="L39">
        <v>147.46</v>
      </c>
      <c r="M39" s="6">
        <f t="shared" si="1"/>
        <v>2.9492000000000003</v>
      </c>
      <c r="N39" s="6">
        <f t="shared" si="9"/>
        <v>2.6067999999999811</v>
      </c>
      <c r="Q39">
        <v>9.82</v>
      </c>
      <c r="R39" s="6">
        <f t="shared" si="14"/>
        <v>1.9640000000000002</v>
      </c>
      <c r="S39" s="6">
        <f t="shared" si="10"/>
        <v>2.2919999999999083</v>
      </c>
      <c r="V39">
        <v>28.31</v>
      </c>
      <c r="W39" s="6">
        <f t="shared" si="15"/>
        <v>1.8873333333333333</v>
      </c>
      <c r="X39" s="6">
        <f t="shared" si="11"/>
        <v>7.2966666666667006</v>
      </c>
      <c r="AA39">
        <v>28.92</v>
      </c>
      <c r="AB39" s="6">
        <f t="shared" si="16"/>
        <v>2.8920000000000003</v>
      </c>
      <c r="AC39" s="6">
        <f t="shared" si="12"/>
        <v>4.5660000000000096</v>
      </c>
      <c r="AF39">
        <v>20.350000000000001</v>
      </c>
      <c r="AG39" s="6">
        <f t="shared" si="17"/>
        <v>2.0350000000000001</v>
      </c>
      <c r="AH39" s="6">
        <f t="shared" si="13"/>
        <v>-3.4389999999999397</v>
      </c>
      <c r="AL39">
        <v>27.759999999999899</v>
      </c>
      <c r="AM39" cm="1">
        <f t="array" ref="AM39">INDEX($AL$2:$AL$157,ROWS($AL39:AL$157))</f>
        <v>20.350000000000001</v>
      </c>
    </row>
    <row r="40" spans="2:39" x14ac:dyDescent="0.2">
      <c r="B40">
        <v>-1.48</v>
      </c>
      <c r="C40" s="6">
        <f t="shared" si="6"/>
        <v>-0.29599999999999999</v>
      </c>
      <c r="D40" s="6">
        <f t="shared" si="7"/>
        <v>1.2059999999999804</v>
      </c>
      <c r="G40">
        <v>5.24</v>
      </c>
      <c r="H40" s="6">
        <f t="shared" si="0"/>
        <v>1.048</v>
      </c>
      <c r="I40" s="6">
        <f t="shared" si="8"/>
        <v>-39.778000000000034</v>
      </c>
      <c r="L40">
        <v>72.34</v>
      </c>
      <c r="M40" s="6">
        <f t="shared" si="1"/>
        <v>1.4468000000000001</v>
      </c>
      <c r="N40" s="6">
        <f t="shared" si="9"/>
        <v>4.0535999999999817</v>
      </c>
      <c r="Q40">
        <v>7.3</v>
      </c>
      <c r="R40" s="6">
        <f t="shared" si="14"/>
        <v>1.46</v>
      </c>
      <c r="S40" s="6">
        <f t="shared" si="10"/>
        <v>3.7519999999999083</v>
      </c>
      <c r="V40">
        <v>21.14</v>
      </c>
      <c r="W40" s="6">
        <f t="shared" si="15"/>
        <v>1.4093333333333333</v>
      </c>
      <c r="X40" s="6">
        <f t="shared" si="11"/>
        <v>8.7060000000000333</v>
      </c>
      <c r="AA40">
        <v>12.25</v>
      </c>
      <c r="AB40" s="6">
        <f t="shared" si="16"/>
        <v>1.2250000000000001</v>
      </c>
      <c r="AC40" s="6">
        <f t="shared" si="12"/>
        <v>5.7910000000000093</v>
      </c>
      <c r="AF40">
        <v>7.18</v>
      </c>
      <c r="AG40" s="6">
        <f t="shared" si="17"/>
        <v>0.71799999999999997</v>
      </c>
      <c r="AH40" s="6">
        <f t="shared" si="13"/>
        <v>-2.7209999999999397</v>
      </c>
      <c r="AL40">
        <v>-4.3199999999999896</v>
      </c>
      <c r="AM40" cm="1">
        <f t="array" ref="AM40">INDEX($AL$2:$AL$157,ROWS($AL40:AL$157))</f>
        <v>7.18</v>
      </c>
    </row>
    <row r="41" spans="2:39" x14ac:dyDescent="0.2">
      <c r="B41">
        <v>6.45</v>
      </c>
      <c r="C41" s="6">
        <f t="shared" si="6"/>
        <v>1.29</v>
      </c>
      <c r="D41" s="6">
        <f t="shared" si="7"/>
        <v>2.4959999999999805</v>
      </c>
      <c r="G41">
        <v>-4.3899999999999997</v>
      </c>
      <c r="H41" s="6">
        <f t="shared" si="0"/>
        <v>-0.878</v>
      </c>
      <c r="I41" s="6">
        <f t="shared" si="8"/>
        <v>-40.656000000000034</v>
      </c>
      <c r="L41">
        <v>69.77</v>
      </c>
      <c r="M41" s="6">
        <f t="shared" si="1"/>
        <v>1.3954</v>
      </c>
      <c r="N41" s="6">
        <f t="shared" si="9"/>
        <v>5.4489999999999821</v>
      </c>
      <c r="Q41">
        <v>4.25</v>
      </c>
      <c r="R41" s="6">
        <f t="shared" si="14"/>
        <v>0.85000000000000009</v>
      </c>
      <c r="S41" s="6">
        <f t="shared" si="10"/>
        <v>4.6019999999999079</v>
      </c>
      <c r="V41">
        <v>37.72</v>
      </c>
      <c r="W41" s="6">
        <f t="shared" si="15"/>
        <v>2.5146666666666664</v>
      </c>
      <c r="X41" s="6">
        <f t="shared" si="11"/>
        <v>11.2206666666667</v>
      </c>
      <c r="AA41">
        <v>17.690000000000001</v>
      </c>
      <c r="AB41" s="6">
        <f t="shared" si="16"/>
        <v>1.7690000000000001</v>
      </c>
      <c r="AC41" s="6">
        <f t="shared" si="12"/>
        <v>7.5600000000000094</v>
      </c>
      <c r="AF41">
        <v>11.3799999999999</v>
      </c>
      <c r="AG41" s="6">
        <f t="shared" si="17"/>
        <v>1.1379999999999899</v>
      </c>
      <c r="AH41" s="6">
        <f t="shared" si="13"/>
        <v>-1.5829999999999498</v>
      </c>
      <c r="AL41">
        <v>42.74</v>
      </c>
      <c r="AM41" cm="1">
        <f t="array" ref="AM41">INDEX($AL$2:$AL$157,ROWS($AL41:AL$157))</f>
        <v>11.3799999999999</v>
      </c>
    </row>
    <row r="42" spans="2:39" x14ac:dyDescent="0.2">
      <c r="B42">
        <v>3.92</v>
      </c>
      <c r="C42" s="6">
        <f t="shared" si="6"/>
        <v>0.78400000000000003</v>
      </c>
      <c r="D42" s="6">
        <f t="shared" si="7"/>
        <v>3.2799999999999807</v>
      </c>
      <c r="G42">
        <v>-10.34</v>
      </c>
      <c r="H42" s="6">
        <f t="shared" si="0"/>
        <v>-2.0680000000000001</v>
      </c>
      <c r="I42" s="6">
        <f t="shared" si="8"/>
        <v>-42.724000000000032</v>
      </c>
      <c r="L42">
        <v>33.25</v>
      </c>
      <c r="M42" s="6">
        <f t="shared" si="1"/>
        <v>0.66500000000000004</v>
      </c>
      <c r="N42" s="6">
        <f t="shared" si="9"/>
        <v>6.1139999999999821</v>
      </c>
      <c r="Q42">
        <v>16.03</v>
      </c>
      <c r="R42" s="6">
        <f t="shared" si="14"/>
        <v>3.2060000000000004</v>
      </c>
      <c r="S42" s="6">
        <f t="shared" si="10"/>
        <v>7.8079999999999083</v>
      </c>
      <c r="V42">
        <v>16.84</v>
      </c>
      <c r="W42" s="6">
        <f t="shared" si="15"/>
        <v>1.1226666666666667</v>
      </c>
      <c r="X42" s="6">
        <f t="shared" si="11"/>
        <v>12.343333333333367</v>
      </c>
      <c r="AA42">
        <v>13.79</v>
      </c>
      <c r="AB42" s="6">
        <f t="shared" si="16"/>
        <v>1.379</v>
      </c>
      <c r="AC42" s="6">
        <f t="shared" si="12"/>
        <v>8.9390000000000089</v>
      </c>
      <c r="AF42">
        <v>22.95</v>
      </c>
      <c r="AG42" s="6">
        <f t="shared" si="17"/>
        <v>2.2949999999999999</v>
      </c>
      <c r="AH42" s="6">
        <f t="shared" si="13"/>
        <v>0.71200000000005015</v>
      </c>
      <c r="AL42">
        <v>-9.9600000000000009</v>
      </c>
      <c r="AM42" cm="1">
        <f t="array" ref="AM42">INDEX($AL$2:$AL$157,ROWS($AL42:AL$157))</f>
        <v>22.95</v>
      </c>
    </row>
    <row r="43" spans="2:39" x14ac:dyDescent="0.2">
      <c r="B43">
        <v>-8.9</v>
      </c>
      <c r="C43" s="6">
        <f t="shared" si="6"/>
        <v>-1.7800000000000002</v>
      </c>
      <c r="D43" s="6">
        <f t="shared" si="7"/>
        <v>1.4999999999999805</v>
      </c>
      <c r="G43">
        <v>6.09</v>
      </c>
      <c r="H43" s="6">
        <f t="shared" si="0"/>
        <v>1.218</v>
      </c>
      <c r="I43" s="6">
        <f t="shared" si="8"/>
        <v>-41.506000000000029</v>
      </c>
      <c r="L43">
        <v>-12.14</v>
      </c>
      <c r="M43" s="6">
        <f t="shared" si="1"/>
        <v>-0.24280000000000002</v>
      </c>
      <c r="N43" s="6">
        <f t="shared" si="9"/>
        <v>5.8711999999999822</v>
      </c>
      <c r="Q43">
        <v>10.7</v>
      </c>
      <c r="R43" s="6">
        <f t="shared" si="14"/>
        <v>2.14</v>
      </c>
      <c r="S43" s="6">
        <f t="shared" si="10"/>
        <v>9.947999999999908</v>
      </c>
      <c r="V43">
        <v>21.419999999999899</v>
      </c>
      <c r="W43" s="6">
        <f t="shared" si="15"/>
        <v>1.4279999999999933</v>
      </c>
      <c r="X43" s="6">
        <f t="shared" si="11"/>
        <v>13.771333333333361</v>
      </c>
      <c r="AA43">
        <v>18.18</v>
      </c>
      <c r="AB43" s="6">
        <f t="shared" si="16"/>
        <v>1.8180000000000001</v>
      </c>
      <c r="AC43" s="6">
        <f t="shared" si="12"/>
        <v>10.757000000000009</v>
      </c>
      <c r="AF43">
        <v>10.34</v>
      </c>
      <c r="AG43" s="6">
        <f t="shared" si="17"/>
        <v>1.034</v>
      </c>
      <c r="AH43" s="6">
        <f t="shared" si="13"/>
        <v>1.7460000000000502</v>
      </c>
      <c r="AL43">
        <v>-16.059999999999999</v>
      </c>
      <c r="AM43" cm="1">
        <f t="array" ref="AM43">INDEX($AL$2:$AL$157,ROWS($AL43:AL$157))</f>
        <v>10.34</v>
      </c>
    </row>
    <row r="44" spans="2:39" x14ac:dyDescent="0.2">
      <c r="B44">
        <v>1.88</v>
      </c>
      <c r="C44" s="6">
        <f t="shared" si="6"/>
        <v>0.376</v>
      </c>
      <c r="D44" s="6">
        <f t="shared" si="7"/>
        <v>1.8759999999999803</v>
      </c>
      <c r="G44">
        <v>1.91</v>
      </c>
      <c r="H44" s="6">
        <f t="shared" si="0"/>
        <v>0.38200000000000001</v>
      </c>
      <c r="I44" s="6">
        <f t="shared" si="8"/>
        <v>-41.124000000000031</v>
      </c>
      <c r="L44">
        <v>19.97</v>
      </c>
      <c r="M44" s="6">
        <f t="shared" si="1"/>
        <v>0.39939999999999998</v>
      </c>
      <c r="N44" s="6">
        <f t="shared" si="9"/>
        <v>6.2705999999999822</v>
      </c>
      <c r="Q44">
        <v>-4.72</v>
      </c>
      <c r="R44" s="6">
        <f t="shared" si="14"/>
        <v>-0.94399999999999995</v>
      </c>
      <c r="S44" s="6">
        <f t="shared" si="10"/>
        <v>9.003999999999909</v>
      </c>
      <c r="V44">
        <v>-7.03</v>
      </c>
      <c r="W44" s="6">
        <f t="shared" si="15"/>
        <v>-0.46866666666666668</v>
      </c>
      <c r="X44" s="6">
        <f t="shared" si="11"/>
        <v>13.302666666666694</v>
      </c>
      <c r="AA44">
        <v>-7.1799999999999899</v>
      </c>
      <c r="AB44" s="6">
        <f t="shared" si="16"/>
        <v>-0.71799999999999908</v>
      </c>
      <c r="AC44" s="6">
        <f t="shared" si="12"/>
        <v>10.039000000000009</v>
      </c>
      <c r="AF44">
        <v>8.76</v>
      </c>
      <c r="AG44" s="6">
        <f t="shared" si="17"/>
        <v>0.876</v>
      </c>
      <c r="AH44" s="6">
        <f t="shared" si="13"/>
        <v>2.6220000000000501</v>
      </c>
      <c r="AL44">
        <v>-16.169999999999899</v>
      </c>
      <c r="AM44" cm="1">
        <f t="array" ref="AM44">INDEX($AL$2:$AL$157,ROWS($AL44:AL$157))</f>
        <v>8.76</v>
      </c>
    </row>
    <row r="45" spans="2:39" x14ac:dyDescent="0.2">
      <c r="B45">
        <v>3.2</v>
      </c>
      <c r="C45" s="6">
        <f t="shared" si="6"/>
        <v>0.64000000000000012</v>
      </c>
      <c r="D45" s="6">
        <f t="shared" si="7"/>
        <v>2.5159999999999805</v>
      </c>
      <c r="G45">
        <v>-0.7</v>
      </c>
      <c r="H45" s="6">
        <f t="shared" si="0"/>
        <v>-0.13999999999999999</v>
      </c>
      <c r="I45" s="6">
        <f t="shared" si="8"/>
        <v>-41.264000000000031</v>
      </c>
      <c r="L45">
        <v>78.28</v>
      </c>
      <c r="M45" s="6">
        <f t="shared" si="1"/>
        <v>1.5656000000000001</v>
      </c>
      <c r="N45" s="6">
        <f t="shared" si="9"/>
        <v>7.8361999999999821</v>
      </c>
      <c r="Q45">
        <v>11.83</v>
      </c>
      <c r="R45" s="6">
        <f t="shared" si="14"/>
        <v>2.3660000000000001</v>
      </c>
      <c r="S45" s="6">
        <f t="shared" si="10"/>
        <v>11.369999999999909</v>
      </c>
      <c r="V45">
        <v>27.37</v>
      </c>
      <c r="W45" s="6">
        <f t="shared" si="15"/>
        <v>1.8246666666666667</v>
      </c>
      <c r="X45" s="6">
        <f t="shared" si="11"/>
        <v>15.127333333333361</v>
      </c>
      <c r="AA45">
        <v>18.100000000000001</v>
      </c>
      <c r="AB45" s="6">
        <f t="shared" si="16"/>
        <v>1.8100000000000003</v>
      </c>
      <c r="AC45" s="6">
        <f t="shared" si="12"/>
        <v>11.849000000000009</v>
      </c>
      <c r="AF45">
        <v>4.7399999999999904</v>
      </c>
      <c r="AG45" s="6">
        <f t="shared" si="17"/>
        <v>0.47399999999999909</v>
      </c>
      <c r="AH45" s="6">
        <f t="shared" si="13"/>
        <v>3.0960000000000489</v>
      </c>
      <c r="AL45">
        <v>-1.37</v>
      </c>
      <c r="AM45" cm="1">
        <f t="array" ref="AM45">INDEX($AL$2:$AL$157,ROWS($AL45:AL$157))</f>
        <v>4.7399999999999904</v>
      </c>
    </row>
    <row r="46" spans="2:39" x14ac:dyDescent="0.2">
      <c r="B46">
        <v>-11.68</v>
      </c>
      <c r="C46" s="6">
        <f t="shared" si="6"/>
        <v>-2.3359999999999999</v>
      </c>
      <c r="D46" s="6">
        <f t="shared" si="7"/>
        <v>0.17999999999998062</v>
      </c>
      <c r="G46">
        <v>-12.95</v>
      </c>
      <c r="H46" s="6">
        <f t="shared" si="0"/>
        <v>-2.59</v>
      </c>
      <c r="I46" s="6">
        <f t="shared" si="8"/>
        <v>-43.854000000000028</v>
      </c>
      <c r="L46">
        <v>-61.52</v>
      </c>
      <c r="M46" s="6">
        <f t="shared" si="1"/>
        <v>-1.2304000000000002</v>
      </c>
      <c r="N46" s="6">
        <f t="shared" si="9"/>
        <v>6.6057999999999817</v>
      </c>
      <c r="Q46">
        <v>-17.059999999999999</v>
      </c>
      <c r="R46" s="6">
        <f t="shared" si="14"/>
        <v>-3.4119999999999999</v>
      </c>
      <c r="S46" s="6">
        <f t="shared" si="10"/>
        <v>7.9579999999999087</v>
      </c>
      <c r="V46">
        <v>-7.5499999999999901</v>
      </c>
      <c r="W46" s="6">
        <f t="shared" si="15"/>
        <v>-0.50333333333333263</v>
      </c>
      <c r="X46" s="6">
        <f t="shared" si="11"/>
        <v>14.624000000000029</v>
      </c>
      <c r="AA46">
        <v>-6.4399999999999897</v>
      </c>
      <c r="AB46" s="6">
        <f t="shared" si="16"/>
        <v>-0.64399999999999902</v>
      </c>
      <c r="AC46" s="6">
        <f t="shared" si="12"/>
        <v>11.205000000000011</v>
      </c>
      <c r="AF46">
        <v>-0.17999999999999899</v>
      </c>
      <c r="AG46" s="6">
        <f t="shared" si="17"/>
        <v>-1.7999999999999901E-2</v>
      </c>
      <c r="AH46" s="6">
        <f t="shared" si="13"/>
        <v>3.0780000000000491</v>
      </c>
      <c r="AL46">
        <v>23.33</v>
      </c>
      <c r="AM46" cm="1">
        <f t="array" ref="AM46">INDEX($AL$2:$AL$157,ROWS($AL46:AL$157))</f>
        <v>-0.17999999999999899</v>
      </c>
    </row>
    <row r="47" spans="2:39" x14ac:dyDescent="0.2">
      <c r="B47">
        <v>-23.73</v>
      </c>
      <c r="C47" s="6">
        <f t="shared" si="6"/>
        <v>-4.7460000000000004</v>
      </c>
      <c r="D47" s="6">
        <f t="shared" si="7"/>
        <v>-4.5660000000000203</v>
      </c>
      <c r="G47">
        <v>-14.69</v>
      </c>
      <c r="H47" s="6">
        <f t="shared" si="0"/>
        <v>-2.9380000000000002</v>
      </c>
      <c r="I47" s="6">
        <f t="shared" si="8"/>
        <v>-46.79200000000003</v>
      </c>
      <c r="L47">
        <v>-45.11</v>
      </c>
      <c r="M47" s="6">
        <f t="shared" si="1"/>
        <v>-0.9022</v>
      </c>
      <c r="N47" s="6">
        <f t="shared" si="9"/>
        <v>5.703599999999982</v>
      </c>
      <c r="Q47">
        <v>1.31</v>
      </c>
      <c r="R47" s="6">
        <f t="shared" si="14"/>
        <v>0.26200000000000001</v>
      </c>
      <c r="S47" s="6">
        <f t="shared" si="10"/>
        <v>8.2199999999999083</v>
      </c>
      <c r="V47">
        <v>-11.6799999999999</v>
      </c>
      <c r="W47" s="6">
        <f t="shared" si="15"/>
        <v>-0.77866666666665996</v>
      </c>
      <c r="X47" s="6">
        <f t="shared" si="11"/>
        <v>13.845333333333368</v>
      </c>
      <c r="AA47">
        <v>-10.77</v>
      </c>
      <c r="AB47" s="6">
        <f t="shared" si="16"/>
        <v>-1.077</v>
      </c>
      <c r="AC47" s="6">
        <f t="shared" si="12"/>
        <v>10.128000000000011</v>
      </c>
      <c r="AF47">
        <v>0.83999999999999897</v>
      </c>
      <c r="AG47" s="6">
        <f t="shared" si="17"/>
        <v>8.3999999999999908E-2</v>
      </c>
      <c r="AH47" s="6">
        <f t="shared" si="13"/>
        <v>3.1620000000000492</v>
      </c>
      <c r="AL47">
        <v>-5.33</v>
      </c>
      <c r="AM47" cm="1">
        <f t="array" ref="AM47">INDEX($AL$2:$AL$157,ROWS($AL47:AL$157))</f>
        <v>0.83999999999999897</v>
      </c>
    </row>
    <row r="48" spans="2:39" x14ac:dyDescent="0.2">
      <c r="B48">
        <v>0.19</v>
      </c>
      <c r="C48" s="6">
        <f t="shared" si="6"/>
        <v>3.8000000000000006E-2</v>
      </c>
      <c r="D48" s="6">
        <f t="shared" si="7"/>
        <v>-4.52800000000002</v>
      </c>
      <c r="G48">
        <v>5.71</v>
      </c>
      <c r="H48" s="6">
        <f t="shared" si="0"/>
        <v>1.1420000000000001</v>
      </c>
      <c r="I48" s="6">
        <f t="shared" si="8"/>
        <v>-45.650000000000027</v>
      </c>
      <c r="L48">
        <v>-70.16</v>
      </c>
      <c r="M48" s="6">
        <f t="shared" si="1"/>
        <v>-1.4032</v>
      </c>
      <c r="N48" s="6">
        <f t="shared" si="9"/>
        <v>4.300399999999982</v>
      </c>
      <c r="Q48">
        <v>-5</v>
      </c>
      <c r="R48" s="6">
        <f t="shared" si="14"/>
        <v>-1</v>
      </c>
      <c r="S48" s="6">
        <f t="shared" si="10"/>
        <v>7.2199999999999083</v>
      </c>
      <c r="V48">
        <v>-27.39</v>
      </c>
      <c r="W48" s="6">
        <f t="shared" si="15"/>
        <v>-1.8260000000000001</v>
      </c>
      <c r="X48" s="6">
        <f t="shared" si="11"/>
        <v>12.019333333333368</v>
      </c>
      <c r="AA48">
        <v>-11.649999999999901</v>
      </c>
      <c r="AB48" s="6">
        <f t="shared" si="16"/>
        <v>-1.16499999999999</v>
      </c>
      <c r="AC48" s="6">
        <f t="shared" si="12"/>
        <v>8.9630000000000205</v>
      </c>
      <c r="AF48">
        <v>-15.579999999999901</v>
      </c>
      <c r="AG48" s="6">
        <f t="shared" si="17"/>
        <v>-1.5579999999999901</v>
      </c>
      <c r="AH48" s="6">
        <f t="shared" si="13"/>
        <v>1.6040000000000592</v>
      </c>
      <c r="AL48">
        <v>9.8699999999999992</v>
      </c>
      <c r="AM48" cm="1">
        <f t="array" ref="AM48">INDEX($AL$2:$AL$157,ROWS($AL48:AL$157))</f>
        <v>-15.579999999999901</v>
      </c>
    </row>
    <row r="49" spans="2:39" x14ac:dyDescent="0.2">
      <c r="B49">
        <v>6.38</v>
      </c>
      <c r="C49" s="6">
        <f t="shared" si="6"/>
        <v>1.276</v>
      </c>
      <c r="D49" s="6">
        <f t="shared" si="7"/>
        <v>-3.2520000000000202</v>
      </c>
      <c r="G49">
        <v>10.09</v>
      </c>
      <c r="H49" s="6">
        <f t="shared" si="0"/>
        <v>2.0180000000000002</v>
      </c>
      <c r="I49" s="6">
        <f t="shared" si="8"/>
        <v>-43.632000000000026</v>
      </c>
      <c r="L49">
        <v>63.73</v>
      </c>
      <c r="M49" s="6">
        <f t="shared" si="1"/>
        <v>1.2746</v>
      </c>
      <c r="N49" s="6">
        <f t="shared" si="9"/>
        <v>5.5749999999999815</v>
      </c>
      <c r="Q49">
        <v>1.0899999999999901</v>
      </c>
      <c r="R49" s="6">
        <f t="shared" si="14"/>
        <v>0.21799999999999803</v>
      </c>
      <c r="S49" s="6">
        <f t="shared" si="10"/>
        <v>7.4379999999999065</v>
      </c>
      <c r="V49">
        <v>34.729999999999997</v>
      </c>
      <c r="W49" s="6">
        <f t="shared" si="15"/>
        <v>2.3153333333333332</v>
      </c>
      <c r="X49" s="6">
        <f t="shared" si="11"/>
        <v>14.334666666666701</v>
      </c>
      <c r="AA49">
        <v>24.14</v>
      </c>
      <c r="AB49" s="6">
        <f t="shared" si="16"/>
        <v>2.4140000000000001</v>
      </c>
      <c r="AC49" s="6">
        <f t="shared" si="12"/>
        <v>11.37700000000002</v>
      </c>
      <c r="AF49">
        <v>17.04</v>
      </c>
      <c r="AG49" s="6">
        <f t="shared" si="17"/>
        <v>1.704</v>
      </c>
      <c r="AH49" s="6">
        <f t="shared" si="13"/>
        <v>3.3080000000000593</v>
      </c>
      <c r="AL49">
        <v>11.62</v>
      </c>
      <c r="AM49" cm="1">
        <f t="array" ref="AM49">INDEX($AL$2:$AL$157,ROWS($AL49:AL$157))</f>
        <v>17.04</v>
      </c>
    </row>
    <row r="50" spans="2:39" x14ac:dyDescent="0.2">
      <c r="B50">
        <v>-13.1699999999999</v>
      </c>
      <c r="C50" s="6">
        <f t="shared" si="6"/>
        <v>-2.6339999999999804</v>
      </c>
      <c r="D50" s="6">
        <f t="shared" si="7"/>
        <v>-5.886000000000001</v>
      </c>
      <c r="G50">
        <v>-16.940000000000001</v>
      </c>
      <c r="H50" s="6">
        <f t="shared" si="0"/>
        <v>-3.3880000000000003</v>
      </c>
      <c r="I50" s="6">
        <f t="shared" si="8"/>
        <v>-47.020000000000024</v>
      </c>
      <c r="L50">
        <v>-73.650000000000006</v>
      </c>
      <c r="M50" s="6">
        <f t="shared" si="1"/>
        <v>-1.4730000000000001</v>
      </c>
      <c r="N50" s="6">
        <f t="shared" si="9"/>
        <v>4.1019999999999817</v>
      </c>
      <c r="Q50">
        <v>-6.82</v>
      </c>
      <c r="R50" s="6">
        <f t="shared" si="14"/>
        <v>-1.3640000000000001</v>
      </c>
      <c r="S50" s="6">
        <f t="shared" si="10"/>
        <v>6.0739999999999066</v>
      </c>
      <c r="V50">
        <v>-26.72</v>
      </c>
      <c r="W50" s="6">
        <f t="shared" si="15"/>
        <v>-1.7813333333333332</v>
      </c>
      <c r="X50" s="6">
        <f t="shared" si="11"/>
        <v>12.553333333333368</v>
      </c>
      <c r="AA50">
        <v>-10.389999999999899</v>
      </c>
      <c r="AB50" s="6">
        <f t="shared" si="16"/>
        <v>-1.0389999999999899</v>
      </c>
      <c r="AC50" s="6">
        <f t="shared" si="12"/>
        <v>10.338000000000029</v>
      </c>
      <c r="AF50">
        <v>-17.48</v>
      </c>
      <c r="AG50" s="6">
        <f t="shared" si="17"/>
        <v>-1.7480000000000002</v>
      </c>
      <c r="AH50" s="6">
        <f t="shared" si="13"/>
        <v>1.5600000000000591</v>
      </c>
      <c r="AL50">
        <v>20.67</v>
      </c>
      <c r="AM50" cm="1">
        <f t="array" ref="AM50">INDEX($AL$2:$AL$157,ROWS($AL50:AL$157))</f>
        <v>-17.48</v>
      </c>
    </row>
    <row r="51" spans="2:39" x14ac:dyDescent="0.2">
      <c r="B51">
        <v>18</v>
      </c>
      <c r="C51" s="6">
        <f t="shared" si="6"/>
        <v>3.6</v>
      </c>
      <c r="D51" s="6">
        <f t="shared" si="7"/>
        <v>-2.2860000000000009</v>
      </c>
      <c r="G51">
        <v>-9.14</v>
      </c>
      <c r="H51" s="6">
        <f t="shared" si="0"/>
        <v>-1.8280000000000003</v>
      </c>
      <c r="I51" s="6">
        <f t="shared" si="8"/>
        <v>-48.848000000000027</v>
      </c>
      <c r="L51">
        <v>95.79</v>
      </c>
      <c r="M51" s="6">
        <f t="shared" si="1"/>
        <v>1.9158000000000002</v>
      </c>
      <c r="N51" s="6">
        <f t="shared" si="9"/>
        <v>6.0177999999999816</v>
      </c>
      <c r="Q51">
        <v>16.73</v>
      </c>
      <c r="R51" s="6">
        <f t="shared" si="14"/>
        <v>3.3460000000000001</v>
      </c>
      <c r="S51" s="6">
        <f t="shared" si="10"/>
        <v>9.4199999999999058</v>
      </c>
      <c r="V51">
        <v>23.98</v>
      </c>
      <c r="W51" s="6">
        <f t="shared" si="15"/>
        <v>1.5986666666666667</v>
      </c>
      <c r="X51" s="6">
        <f t="shared" si="11"/>
        <v>14.152000000000035</v>
      </c>
      <c r="AA51">
        <v>20.02</v>
      </c>
      <c r="AB51" s="6">
        <f t="shared" si="16"/>
        <v>2.0020000000000002</v>
      </c>
      <c r="AC51" s="6">
        <f t="shared" si="12"/>
        <v>12.34000000000003</v>
      </c>
      <c r="AF51">
        <v>1.9199999999999899</v>
      </c>
      <c r="AG51" s="6">
        <f t="shared" si="17"/>
        <v>0.191999999999999</v>
      </c>
      <c r="AH51" s="6">
        <f t="shared" si="13"/>
        <v>1.7520000000000582</v>
      </c>
      <c r="AL51">
        <v>14.12</v>
      </c>
      <c r="AM51" cm="1">
        <f t="array" ref="AM51">INDEX($AL$2:$AL$157,ROWS($AL51:AL$157))</f>
        <v>1.9199999999999899</v>
      </c>
    </row>
    <row r="52" spans="2:39" x14ac:dyDescent="0.2">
      <c r="B52">
        <v>4.7300000000000004</v>
      </c>
      <c r="C52" s="6">
        <f t="shared" si="6"/>
        <v>0.94600000000000017</v>
      </c>
      <c r="D52" s="6">
        <f t="shared" si="7"/>
        <v>-1.3400000000000007</v>
      </c>
      <c r="G52">
        <v>3.57</v>
      </c>
      <c r="H52" s="6">
        <f t="shared" si="0"/>
        <v>0.71399999999999997</v>
      </c>
      <c r="I52" s="6">
        <f t="shared" si="8"/>
        <v>-48.134000000000029</v>
      </c>
      <c r="L52">
        <v>81.619999999999905</v>
      </c>
      <c r="M52" s="6">
        <f t="shared" si="1"/>
        <v>1.6323999999999981</v>
      </c>
      <c r="N52" s="6">
        <f t="shared" si="9"/>
        <v>7.6501999999999795</v>
      </c>
      <c r="Q52">
        <v>9.59</v>
      </c>
      <c r="R52" s="6">
        <f t="shared" si="14"/>
        <v>1.9180000000000001</v>
      </c>
      <c r="S52" s="6">
        <f t="shared" si="10"/>
        <v>11.337999999999905</v>
      </c>
      <c r="V52">
        <v>22.05</v>
      </c>
      <c r="W52" s="6">
        <f t="shared" si="15"/>
        <v>1.47</v>
      </c>
      <c r="X52" s="6">
        <f t="shared" si="11"/>
        <v>15.622000000000035</v>
      </c>
      <c r="AA52">
        <v>16.07</v>
      </c>
      <c r="AB52" s="6">
        <f t="shared" si="16"/>
        <v>1.6070000000000002</v>
      </c>
      <c r="AC52" s="6">
        <f t="shared" si="12"/>
        <v>13.947000000000031</v>
      </c>
      <c r="AF52">
        <v>35.14</v>
      </c>
      <c r="AG52" s="6">
        <f t="shared" si="17"/>
        <v>3.5140000000000002</v>
      </c>
      <c r="AH52" s="6">
        <f t="shared" si="13"/>
        <v>5.2660000000000586</v>
      </c>
      <c r="AL52">
        <v>20.48</v>
      </c>
      <c r="AM52" cm="1">
        <f t="array" ref="AM52">INDEX($AL$2:$AL$157,ROWS($AL52:AL$157))</f>
        <v>35.14</v>
      </c>
    </row>
    <row r="53" spans="2:39" x14ac:dyDescent="0.2">
      <c r="B53">
        <v>4.42</v>
      </c>
      <c r="C53" s="6">
        <f t="shared" si="6"/>
        <v>0.88400000000000001</v>
      </c>
      <c r="D53" s="6">
        <f t="shared" si="7"/>
        <v>-0.45600000000000074</v>
      </c>
      <c r="G53">
        <v>6.9</v>
      </c>
      <c r="H53" s="6">
        <f t="shared" si="0"/>
        <v>1.3800000000000001</v>
      </c>
      <c r="I53" s="6">
        <f t="shared" si="8"/>
        <v>-46.754000000000026</v>
      </c>
      <c r="L53">
        <v>97.089999999999904</v>
      </c>
      <c r="M53" s="6">
        <f t="shared" si="1"/>
        <v>1.9417999999999982</v>
      </c>
      <c r="N53" s="6">
        <f t="shared" si="9"/>
        <v>9.5919999999999774</v>
      </c>
      <c r="Q53">
        <v>17.62</v>
      </c>
      <c r="R53" s="6">
        <f t="shared" si="14"/>
        <v>3.5240000000000005</v>
      </c>
      <c r="S53" s="6">
        <f t="shared" si="10"/>
        <v>14.861999999999906</v>
      </c>
      <c r="V53">
        <v>27.91</v>
      </c>
      <c r="W53" s="6">
        <f t="shared" si="15"/>
        <v>1.8606666666666667</v>
      </c>
      <c r="X53" s="6">
        <f t="shared" si="11"/>
        <v>17.482666666666702</v>
      </c>
      <c r="AA53">
        <v>17.73</v>
      </c>
      <c r="AB53" s="6">
        <f t="shared" si="16"/>
        <v>1.7730000000000001</v>
      </c>
      <c r="AC53" s="6">
        <f t="shared" si="12"/>
        <v>15.720000000000031</v>
      </c>
      <c r="AF53">
        <v>42.57</v>
      </c>
      <c r="AG53" s="6">
        <f t="shared" si="17"/>
        <v>4.2570000000000006</v>
      </c>
      <c r="AH53" s="6">
        <f t="shared" si="13"/>
        <v>9.5230000000000601</v>
      </c>
      <c r="AL53">
        <v>32.53</v>
      </c>
      <c r="AM53" cm="1">
        <f t="array" ref="AM53">INDEX($AL$2:$AL$157,ROWS($AL53:AL$157))</f>
        <v>42.57</v>
      </c>
    </row>
    <row r="54" spans="2:39" x14ac:dyDescent="0.2">
      <c r="B54">
        <v>2.4</v>
      </c>
      <c r="C54" s="6">
        <f t="shared" si="6"/>
        <v>0.48</v>
      </c>
      <c r="D54" s="6">
        <f t="shared" si="7"/>
        <v>2.3999999999999244E-2</v>
      </c>
      <c r="G54">
        <v>-2.2599999999999998</v>
      </c>
      <c r="H54" s="6">
        <f t="shared" si="0"/>
        <v>-0.45199999999999996</v>
      </c>
      <c r="I54" s="6">
        <f t="shared" si="8"/>
        <v>-47.206000000000024</v>
      </c>
      <c r="L54">
        <v>7.21</v>
      </c>
      <c r="M54" s="6">
        <f t="shared" si="1"/>
        <v>0.14419999999999999</v>
      </c>
      <c r="N54" s="6">
        <f t="shared" si="9"/>
        <v>9.7361999999999771</v>
      </c>
      <c r="Q54">
        <v>-3.00999999999999</v>
      </c>
      <c r="R54" s="6">
        <f t="shared" si="14"/>
        <v>-0.60199999999999809</v>
      </c>
      <c r="S54" s="6">
        <f t="shared" si="10"/>
        <v>14.259999999999907</v>
      </c>
      <c r="V54">
        <v>-2.6899999999999902</v>
      </c>
      <c r="W54" s="6">
        <f t="shared" si="15"/>
        <v>-0.17933333333333268</v>
      </c>
      <c r="X54" s="6">
        <f t="shared" si="11"/>
        <v>17.30333333333337</v>
      </c>
      <c r="AA54">
        <v>2.11</v>
      </c>
      <c r="AB54" s="6">
        <f t="shared" si="16"/>
        <v>0.21099999999999999</v>
      </c>
      <c r="AC54" s="6">
        <f t="shared" si="12"/>
        <v>15.931000000000031</v>
      </c>
      <c r="AF54">
        <v>5.27</v>
      </c>
      <c r="AG54" s="6">
        <f t="shared" si="17"/>
        <v>0.52700000000000002</v>
      </c>
      <c r="AH54" s="6">
        <f t="shared" si="13"/>
        <v>10.050000000000059</v>
      </c>
      <c r="AL54">
        <v>41.94</v>
      </c>
      <c r="AM54" cm="1">
        <f t="array" ref="AM54">INDEX($AL$2:$AL$157,ROWS($AL54:AL$157))</f>
        <v>5.27</v>
      </c>
    </row>
    <row r="55" spans="2:39" x14ac:dyDescent="0.2">
      <c r="B55">
        <v>3.25</v>
      </c>
      <c r="C55" s="6">
        <f t="shared" si="6"/>
        <v>0.65</v>
      </c>
      <c r="D55" s="6">
        <f t="shared" si="7"/>
        <v>0.67399999999999927</v>
      </c>
      <c r="G55">
        <v>23.53</v>
      </c>
      <c r="H55" s="6">
        <f t="shared" si="0"/>
        <v>4.7060000000000004</v>
      </c>
      <c r="I55" s="6">
        <f t="shared" si="8"/>
        <v>-42.500000000000021</v>
      </c>
      <c r="L55">
        <v>-46.35</v>
      </c>
      <c r="M55" s="6">
        <f t="shared" si="1"/>
        <v>-0.92700000000000005</v>
      </c>
      <c r="N55" s="6">
        <f t="shared" si="9"/>
        <v>8.8091999999999775</v>
      </c>
      <c r="Q55">
        <v>-11.1899999999999</v>
      </c>
      <c r="R55" s="6">
        <f t="shared" si="14"/>
        <v>-2.23799999999998</v>
      </c>
      <c r="S55" s="6">
        <f t="shared" si="10"/>
        <v>12.021999999999927</v>
      </c>
      <c r="V55">
        <v>-25.15</v>
      </c>
      <c r="W55" s="6">
        <f t="shared" si="15"/>
        <v>-1.6766666666666665</v>
      </c>
      <c r="X55" s="6">
        <f t="shared" si="11"/>
        <v>15.626666666666704</v>
      </c>
      <c r="AA55">
        <v>-18.18</v>
      </c>
      <c r="AB55" s="6">
        <f t="shared" si="16"/>
        <v>-1.8180000000000001</v>
      </c>
      <c r="AC55" s="6">
        <f t="shared" si="12"/>
        <v>14.113000000000032</v>
      </c>
      <c r="AF55">
        <v>-22.6999999999999</v>
      </c>
      <c r="AG55" s="6">
        <f t="shared" si="17"/>
        <v>-2.2699999999999902</v>
      </c>
      <c r="AH55" s="6">
        <f t="shared" si="13"/>
        <v>7.7800000000000686</v>
      </c>
      <c r="AL55">
        <v>-30.77</v>
      </c>
      <c r="AM55" cm="1">
        <f t="array" ref="AM55">INDEX($AL$2:$AL$157,ROWS($AL55:AL$157))</f>
        <v>-22.6999999999999</v>
      </c>
    </row>
    <row r="56" spans="2:39" x14ac:dyDescent="0.2">
      <c r="B56">
        <v>1.1200000000000001</v>
      </c>
      <c r="C56" s="6">
        <f t="shared" si="6"/>
        <v>0.22400000000000003</v>
      </c>
      <c r="D56" s="6">
        <f t="shared" si="7"/>
        <v>0.89799999999999924</v>
      </c>
      <c r="G56">
        <v>16.219999999999899</v>
      </c>
      <c r="H56" s="6">
        <f t="shared" si="0"/>
        <v>3.2439999999999802</v>
      </c>
      <c r="I56" s="6">
        <f t="shared" si="8"/>
        <v>-39.256000000000043</v>
      </c>
      <c r="L56">
        <v>74.22</v>
      </c>
      <c r="M56" s="6">
        <f t="shared" si="1"/>
        <v>1.4843999999999999</v>
      </c>
      <c r="N56" s="6">
        <f t="shared" si="9"/>
        <v>10.293599999999977</v>
      </c>
      <c r="Q56">
        <v>2.9</v>
      </c>
      <c r="R56" s="6">
        <f t="shared" si="14"/>
        <v>0.57999999999999996</v>
      </c>
      <c r="S56" s="6">
        <f t="shared" si="10"/>
        <v>12.601999999999927</v>
      </c>
      <c r="V56">
        <v>27.09</v>
      </c>
      <c r="W56" s="6">
        <f t="shared" si="15"/>
        <v>1.806</v>
      </c>
      <c r="X56" s="6">
        <f t="shared" si="11"/>
        <v>17.432666666666705</v>
      </c>
      <c r="AA56">
        <v>9.52</v>
      </c>
      <c r="AB56" s="6">
        <f t="shared" si="16"/>
        <v>0.95199999999999996</v>
      </c>
      <c r="AC56" s="6">
        <f t="shared" si="12"/>
        <v>15.065000000000031</v>
      </c>
      <c r="AF56">
        <v>38.119999999999997</v>
      </c>
      <c r="AG56" s="6">
        <f t="shared" si="17"/>
        <v>3.8119999999999998</v>
      </c>
      <c r="AH56" s="6">
        <f t="shared" si="13"/>
        <v>11.592000000000068</v>
      </c>
      <c r="AL56">
        <v>-5.76</v>
      </c>
      <c r="AM56" cm="1">
        <f t="array" ref="AM56">INDEX($AL$2:$AL$157,ROWS($AL56:AL$157))</f>
        <v>38.119999999999997</v>
      </c>
    </row>
    <row r="57" spans="2:39" x14ac:dyDescent="0.2">
      <c r="B57">
        <v>9.99</v>
      </c>
      <c r="C57" s="6">
        <f t="shared" si="6"/>
        <v>1.9980000000000002</v>
      </c>
      <c r="D57" s="6">
        <f t="shared" si="7"/>
        <v>2.8959999999999995</v>
      </c>
      <c r="G57">
        <v>18.010000000000002</v>
      </c>
      <c r="H57" s="6">
        <f t="shared" si="0"/>
        <v>3.6020000000000003</v>
      </c>
      <c r="I57" s="6">
        <f t="shared" si="8"/>
        <v>-35.654000000000039</v>
      </c>
      <c r="L57">
        <v>68.599999999999994</v>
      </c>
      <c r="M57" s="6">
        <f t="shared" si="1"/>
        <v>1.3719999999999999</v>
      </c>
      <c r="N57" s="6">
        <f t="shared" si="9"/>
        <v>11.665599999999976</v>
      </c>
      <c r="Q57">
        <v>8</v>
      </c>
      <c r="R57" s="6">
        <f t="shared" si="14"/>
        <v>1.6</v>
      </c>
      <c r="S57" s="6">
        <f t="shared" si="10"/>
        <v>14.201999999999927</v>
      </c>
      <c r="V57">
        <v>21.16</v>
      </c>
      <c r="W57" s="6">
        <f t="shared" si="15"/>
        <v>1.4106666666666667</v>
      </c>
      <c r="X57" s="6">
        <f t="shared" si="11"/>
        <v>18.843333333333373</v>
      </c>
      <c r="AA57">
        <v>12.11</v>
      </c>
      <c r="AB57" s="6">
        <f t="shared" si="16"/>
        <v>1.2110000000000001</v>
      </c>
      <c r="AC57" s="6">
        <f t="shared" si="12"/>
        <v>16.276000000000032</v>
      </c>
      <c r="AF57">
        <v>15.659999999999901</v>
      </c>
      <c r="AG57" s="6">
        <f t="shared" si="17"/>
        <v>1.5659999999999901</v>
      </c>
      <c r="AH57" s="6">
        <f t="shared" si="13"/>
        <v>13.158000000000058</v>
      </c>
      <c r="AL57">
        <v>2.2200000000000002</v>
      </c>
      <c r="AM57" cm="1">
        <f t="array" ref="AM57">INDEX($AL$2:$AL$157,ROWS($AL57:AL$157))</f>
        <v>15.659999999999901</v>
      </c>
    </row>
    <row r="58" spans="2:39" x14ac:dyDescent="0.2">
      <c r="B58">
        <v>-4.62</v>
      </c>
      <c r="C58" s="6">
        <f t="shared" si="6"/>
        <v>-0.92400000000000004</v>
      </c>
      <c r="D58" s="6">
        <f t="shared" si="7"/>
        <v>1.9719999999999995</v>
      </c>
      <c r="G58">
        <v>-3.16</v>
      </c>
      <c r="H58" s="6">
        <f t="shared" si="0"/>
        <v>-0.63200000000000012</v>
      </c>
      <c r="I58" s="6">
        <f t="shared" si="8"/>
        <v>-36.286000000000037</v>
      </c>
      <c r="L58">
        <v>-47.779999999999902</v>
      </c>
      <c r="M58" s="6">
        <f t="shared" si="1"/>
        <v>-0.95559999999999801</v>
      </c>
      <c r="N58" s="6">
        <f t="shared" si="9"/>
        <v>10.709999999999978</v>
      </c>
      <c r="Q58">
        <v>0.56999999999999995</v>
      </c>
      <c r="R58" s="6">
        <f t="shared" si="14"/>
        <v>0.11399999999999999</v>
      </c>
      <c r="S58" s="6">
        <f t="shared" si="10"/>
        <v>14.315999999999928</v>
      </c>
      <c r="V58">
        <v>-9.8800000000000008</v>
      </c>
      <c r="W58" s="6">
        <f t="shared" si="15"/>
        <v>-0.65866666666666673</v>
      </c>
      <c r="X58" s="6">
        <f t="shared" si="11"/>
        <v>18.184666666666708</v>
      </c>
      <c r="AA58">
        <v>-4.58</v>
      </c>
      <c r="AB58" s="6">
        <f t="shared" si="16"/>
        <v>-0.45800000000000002</v>
      </c>
      <c r="AC58" s="6">
        <f t="shared" si="12"/>
        <v>15.818000000000032</v>
      </c>
      <c r="AF58">
        <v>3.52999999999999</v>
      </c>
      <c r="AG58" s="6">
        <f t="shared" si="17"/>
        <v>0.35299999999999904</v>
      </c>
      <c r="AH58" s="6">
        <f t="shared" si="13"/>
        <v>13.511000000000058</v>
      </c>
      <c r="AL58">
        <v>9.58</v>
      </c>
      <c r="AM58" cm="1">
        <f t="array" ref="AM58">INDEX($AL$2:$AL$157,ROWS($AL58:AL$157))</f>
        <v>3.52999999999999</v>
      </c>
    </row>
    <row r="59" spans="2:39" x14ac:dyDescent="0.2">
      <c r="B59">
        <v>-4.09</v>
      </c>
      <c r="C59" s="6">
        <f t="shared" si="6"/>
        <v>-0.81800000000000006</v>
      </c>
      <c r="D59" s="6">
        <f t="shared" si="7"/>
        <v>1.1539999999999995</v>
      </c>
      <c r="G59">
        <v>0.749999999999999</v>
      </c>
      <c r="H59" s="6">
        <f t="shared" si="0"/>
        <v>0.1499999999999998</v>
      </c>
      <c r="I59" s="6">
        <f t="shared" si="8"/>
        <v>-36.136000000000038</v>
      </c>
      <c r="L59">
        <v>-55.9</v>
      </c>
      <c r="M59" s="6">
        <f t="shared" si="1"/>
        <v>-1.1180000000000001</v>
      </c>
      <c r="N59" s="6">
        <f t="shared" si="9"/>
        <v>9.5919999999999774</v>
      </c>
      <c r="Q59">
        <v>-0.23</v>
      </c>
      <c r="R59" s="6">
        <f t="shared" si="14"/>
        <v>-4.6000000000000006E-2</v>
      </c>
      <c r="S59" s="6">
        <f t="shared" si="10"/>
        <v>14.269999999999929</v>
      </c>
      <c r="V59">
        <v>-16.309999999999999</v>
      </c>
      <c r="W59" s="6">
        <f t="shared" si="15"/>
        <v>-1.0873333333333333</v>
      </c>
      <c r="X59" s="6">
        <f t="shared" si="11"/>
        <v>17.097333333333374</v>
      </c>
      <c r="AA59">
        <v>-9.7599999999999891</v>
      </c>
      <c r="AB59" s="6">
        <f t="shared" si="16"/>
        <v>-0.97599999999999898</v>
      </c>
      <c r="AC59" s="6">
        <f t="shared" si="12"/>
        <v>14.842000000000033</v>
      </c>
      <c r="AF59">
        <v>-23.57</v>
      </c>
      <c r="AG59" s="6">
        <f t="shared" si="17"/>
        <v>-2.3570000000000002</v>
      </c>
      <c r="AH59" s="6">
        <f t="shared" si="13"/>
        <v>11.154000000000057</v>
      </c>
      <c r="AL59">
        <v>-7.24</v>
      </c>
      <c r="AM59" cm="1">
        <f t="array" ref="AM59">INDEX($AL$2:$AL$157,ROWS($AL59:AL$157))</f>
        <v>-23.57</v>
      </c>
    </row>
    <row r="60" spans="2:39" x14ac:dyDescent="0.2">
      <c r="B60">
        <v>-30.53</v>
      </c>
      <c r="C60" s="6">
        <f t="shared" si="6"/>
        <v>-6.1060000000000008</v>
      </c>
      <c r="D60" s="6">
        <f t="shared" si="7"/>
        <v>-4.9520000000000017</v>
      </c>
      <c r="G60">
        <v>17.639999999999901</v>
      </c>
      <c r="H60" s="6">
        <f t="shared" si="0"/>
        <v>3.5279999999999805</v>
      </c>
      <c r="I60" s="6">
        <f t="shared" si="8"/>
        <v>-32.608000000000061</v>
      </c>
      <c r="L60">
        <v>-151.28</v>
      </c>
      <c r="M60" s="6">
        <f t="shared" si="1"/>
        <v>-3.0256000000000003</v>
      </c>
      <c r="N60" s="6">
        <f t="shared" si="9"/>
        <v>6.5663999999999767</v>
      </c>
      <c r="Q60">
        <v>-19.28</v>
      </c>
      <c r="R60" s="6">
        <f t="shared" si="14"/>
        <v>-3.8560000000000003</v>
      </c>
      <c r="S60" s="6">
        <f t="shared" si="10"/>
        <v>10.413999999999929</v>
      </c>
      <c r="V60">
        <v>-39.17</v>
      </c>
      <c r="W60" s="6">
        <f t="shared" si="15"/>
        <v>-2.6113333333333335</v>
      </c>
      <c r="X60" s="6">
        <f t="shared" si="11"/>
        <v>14.48600000000004</v>
      </c>
      <c r="AA60">
        <v>-24.53</v>
      </c>
      <c r="AB60" s="6">
        <f t="shared" si="16"/>
        <v>-2.4530000000000003</v>
      </c>
      <c r="AC60" s="6">
        <f t="shared" si="12"/>
        <v>12.389000000000031</v>
      </c>
      <c r="AF60">
        <v>-22.75</v>
      </c>
      <c r="AG60" s="6">
        <f t="shared" si="17"/>
        <v>-2.2749999999999999</v>
      </c>
      <c r="AH60" s="6">
        <f t="shared" si="13"/>
        <v>8.8790000000000564</v>
      </c>
      <c r="AL60">
        <v>-21.869999999999902</v>
      </c>
      <c r="AM60" cm="1">
        <f t="array" ref="AM60">INDEX($AL$2:$AL$157,ROWS($AL60:AL$157))</f>
        <v>-22.75</v>
      </c>
    </row>
    <row r="61" spans="2:39" x14ac:dyDescent="0.2">
      <c r="B61">
        <v>-10.38</v>
      </c>
      <c r="C61" s="6">
        <f t="shared" si="6"/>
        <v>-2.0760000000000001</v>
      </c>
      <c r="D61" s="6">
        <f t="shared" si="7"/>
        <v>-7.0280000000000022</v>
      </c>
      <c r="G61">
        <v>11.32</v>
      </c>
      <c r="H61" s="6">
        <f t="shared" si="0"/>
        <v>2.2640000000000002</v>
      </c>
      <c r="I61" s="6">
        <f t="shared" si="8"/>
        <v>-30.344000000000062</v>
      </c>
      <c r="L61">
        <v>112.42</v>
      </c>
      <c r="M61" s="6">
        <f t="shared" si="1"/>
        <v>2.2484000000000002</v>
      </c>
      <c r="N61" s="6">
        <f t="shared" si="9"/>
        <v>8.8147999999999769</v>
      </c>
      <c r="Q61">
        <v>27.24</v>
      </c>
      <c r="R61" s="6">
        <f t="shared" si="14"/>
        <v>5.4480000000000004</v>
      </c>
      <c r="S61" s="6">
        <f t="shared" si="10"/>
        <v>15.861999999999929</v>
      </c>
      <c r="V61">
        <v>77.13</v>
      </c>
      <c r="W61" s="6">
        <f t="shared" si="15"/>
        <v>5.1419999999999995</v>
      </c>
      <c r="X61" s="6">
        <f t="shared" si="11"/>
        <v>19.628000000000039</v>
      </c>
      <c r="AA61">
        <v>52.69</v>
      </c>
      <c r="AB61" s="6">
        <f t="shared" si="16"/>
        <v>5.2690000000000001</v>
      </c>
      <c r="AC61" s="6">
        <f t="shared" si="12"/>
        <v>17.65800000000003</v>
      </c>
      <c r="AF61">
        <v>27.39</v>
      </c>
      <c r="AG61" s="6">
        <f t="shared" si="17"/>
        <v>2.7390000000000003</v>
      </c>
      <c r="AH61" s="6">
        <f t="shared" si="13"/>
        <v>11.618000000000057</v>
      </c>
      <c r="AL61">
        <v>22.1</v>
      </c>
      <c r="AM61" cm="1">
        <f t="array" ref="AM61">INDEX($AL$2:$AL$157,ROWS($AL61:AL$157))</f>
        <v>27.39</v>
      </c>
    </row>
    <row r="62" spans="2:39" x14ac:dyDescent="0.2">
      <c r="B62">
        <v>-10.739999999999901</v>
      </c>
      <c r="C62" s="6">
        <f t="shared" si="6"/>
        <v>-2.1479999999999801</v>
      </c>
      <c r="D62" s="6">
        <f t="shared" si="7"/>
        <v>-9.1759999999999824</v>
      </c>
      <c r="G62">
        <v>-24.6</v>
      </c>
      <c r="H62" s="6">
        <f t="shared" si="0"/>
        <v>-4.9200000000000008</v>
      </c>
      <c r="I62" s="6">
        <f t="shared" si="8"/>
        <v>-35.26400000000006</v>
      </c>
      <c r="L62">
        <v>-56.83</v>
      </c>
      <c r="M62" s="6">
        <f t="shared" si="1"/>
        <v>-1.1366000000000001</v>
      </c>
      <c r="N62" s="6">
        <f t="shared" si="9"/>
        <v>7.6781999999999773</v>
      </c>
      <c r="Q62">
        <v>0.86</v>
      </c>
      <c r="R62" s="6">
        <f t="shared" si="14"/>
        <v>0.17200000000000001</v>
      </c>
      <c r="S62" s="6">
        <f t="shared" si="10"/>
        <v>16.033999999999928</v>
      </c>
      <c r="V62">
        <v>3.57</v>
      </c>
      <c r="W62" s="6">
        <f t="shared" si="15"/>
        <v>0.23799999999999999</v>
      </c>
      <c r="X62" s="6">
        <f t="shared" si="11"/>
        <v>19.866000000000039</v>
      </c>
      <c r="AA62">
        <v>-1.3999999999999899</v>
      </c>
      <c r="AB62" s="6">
        <f t="shared" si="16"/>
        <v>-0.13999999999999899</v>
      </c>
      <c r="AC62" s="6">
        <f t="shared" si="12"/>
        <v>17.518000000000029</v>
      </c>
      <c r="AF62">
        <v>9.4799999999999898</v>
      </c>
      <c r="AG62" s="6">
        <f t="shared" si="17"/>
        <v>0.94799999999999907</v>
      </c>
      <c r="AH62" s="6">
        <f t="shared" si="13"/>
        <v>12.566000000000056</v>
      </c>
      <c r="AL62">
        <v>27.9</v>
      </c>
      <c r="AM62" cm="1">
        <f t="array" ref="AM62">INDEX($AL$2:$AL$157,ROWS($AL62:AL$157))</f>
        <v>9.4799999999999898</v>
      </c>
    </row>
    <row r="63" spans="2:39" x14ac:dyDescent="0.2">
      <c r="B63">
        <v>1.68</v>
      </c>
      <c r="C63" s="6">
        <f t="shared" si="6"/>
        <v>0.33600000000000002</v>
      </c>
      <c r="D63" s="6">
        <f t="shared" si="7"/>
        <v>-8.8399999999999821</v>
      </c>
      <c r="G63">
        <v>-16.88</v>
      </c>
      <c r="H63" s="6">
        <f t="shared" si="0"/>
        <v>-3.3759999999999999</v>
      </c>
      <c r="I63" s="6">
        <f t="shared" si="8"/>
        <v>-38.640000000000057</v>
      </c>
      <c r="L63">
        <v>34.19</v>
      </c>
      <c r="M63" s="6">
        <f t="shared" si="1"/>
        <v>0.68379999999999996</v>
      </c>
      <c r="N63" s="6">
        <f t="shared" si="9"/>
        <v>8.361999999999977</v>
      </c>
      <c r="Q63">
        <v>-6.63</v>
      </c>
      <c r="R63" s="6">
        <f t="shared" si="14"/>
        <v>-1.3260000000000001</v>
      </c>
      <c r="S63" s="6">
        <f t="shared" si="10"/>
        <v>14.707999999999927</v>
      </c>
      <c r="V63">
        <v>26.31</v>
      </c>
      <c r="W63" s="6">
        <f t="shared" si="15"/>
        <v>1.7539999999999998</v>
      </c>
      <c r="X63" s="6">
        <f t="shared" si="11"/>
        <v>21.62000000000004</v>
      </c>
      <c r="AA63">
        <v>6.57</v>
      </c>
      <c r="AB63" s="6">
        <f t="shared" si="16"/>
        <v>0.65700000000000003</v>
      </c>
      <c r="AC63" s="6">
        <f t="shared" si="12"/>
        <v>18.175000000000029</v>
      </c>
      <c r="AF63">
        <v>0.26999999999999902</v>
      </c>
      <c r="AG63" s="6">
        <f t="shared" si="17"/>
        <v>2.6999999999999903E-2</v>
      </c>
      <c r="AH63" s="6">
        <f t="shared" si="13"/>
        <v>12.593000000000055</v>
      </c>
      <c r="AL63">
        <v>6.67</v>
      </c>
      <c r="AM63" cm="1">
        <f t="array" ref="AM63">INDEX($AL$2:$AL$157,ROWS($AL63:AL$157))</f>
        <v>0.26999999999999902</v>
      </c>
    </row>
    <row r="64" spans="2:39" x14ac:dyDescent="0.2">
      <c r="B64">
        <v>-5.44</v>
      </c>
      <c r="C64" s="6">
        <f t="shared" si="6"/>
        <v>-1.0880000000000001</v>
      </c>
      <c r="D64" s="6">
        <f t="shared" si="7"/>
        <v>-9.9279999999999831</v>
      </c>
      <c r="G64">
        <v>-45.79</v>
      </c>
      <c r="H64" s="6">
        <f t="shared" si="0"/>
        <v>-9.1579999999999995</v>
      </c>
      <c r="I64" s="6">
        <f t="shared" si="8"/>
        <v>-47.798000000000059</v>
      </c>
      <c r="L64">
        <v>-14.26</v>
      </c>
      <c r="M64" s="6">
        <f t="shared" si="1"/>
        <v>-0.28520000000000001</v>
      </c>
      <c r="N64" s="6">
        <f t="shared" si="9"/>
        <v>8.0767999999999773</v>
      </c>
      <c r="Q64">
        <v>-8.34</v>
      </c>
      <c r="R64" s="6">
        <f t="shared" si="14"/>
        <v>-1.6680000000000001</v>
      </c>
      <c r="S64" s="6">
        <f t="shared" si="10"/>
        <v>13.039999999999928</v>
      </c>
      <c r="V64">
        <v>-23.48</v>
      </c>
      <c r="W64" s="6">
        <f t="shared" si="15"/>
        <v>-1.5653333333333332</v>
      </c>
      <c r="X64" s="6">
        <f t="shared" si="11"/>
        <v>20.054666666666705</v>
      </c>
      <c r="AA64">
        <v>-18.84</v>
      </c>
      <c r="AB64" s="6">
        <f t="shared" si="16"/>
        <v>-1.8840000000000001</v>
      </c>
      <c r="AC64" s="6">
        <f t="shared" si="12"/>
        <v>16.291000000000029</v>
      </c>
      <c r="AF64">
        <v>-12.4</v>
      </c>
      <c r="AG64" s="6">
        <f t="shared" si="17"/>
        <v>-1.2400000000000002</v>
      </c>
      <c r="AH64" s="6">
        <f t="shared" si="13"/>
        <v>11.353000000000055</v>
      </c>
      <c r="AL64">
        <v>-6.65</v>
      </c>
      <c r="AM64" cm="1">
        <f t="array" ref="AM64">INDEX($AL$2:$AL$157,ROWS($AL64:AL$157))</f>
        <v>-12.4</v>
      </c>
    </row>
    <row r="65" spans="2:39" x14ac:dyDescent="0.2">
      <c r="B65">
        <v>-11.059999999999899</v>
      </c>
      <c r="C65" s="6">
        <f t="shared" si="6"/>
        <v>-2.2119999999999798</v>
      </c>
      <c r="D65" s="6">
        <f t="shared" si="7"/>
        <v>-12.139999999999963</v>
      </c>
      <c r="G65">
        <v>-11.4</v>
      </c>
      <c r="H65" s="6">
        <f t="shared" si="0"/>
        <v>-2.2800000000000002</v>
      </c>
      <c r="I65" s="6">
        <f t="shared" si="8"/>
        <v>-50.07800000000006</v>
      </c>
      <c r="L65">
        <v>-105.57</v>
      </c>
      <c r="M65" s="6">
        <f t="shared" si="1"/>
        <v>-2.1113999999999997</v>
      </c>
      <c r="N65" s="6">
        <f t="shared" si="9"/>
        <v>5.9653999999999776</v>
      </c>
      <c r="Q65">
        <v>-26.49</v>
      </c>
      <c r="R65" s="6">
        <f t="shared" si="14"/>
        <v>-5.298</v>
      </c>
      <c r="S65" s="6">
        <f t="shared" si="10"/>
        <v>7.7419999999999281</v>
      </c>
      <c r="V65">
        <v>-49.33</v>
      </c>
      <c r="W65" s="6">
        <f t="shared" si="15"/>
        <v>-3.2886666666666664</v>
      </c>
      <c r="X65" s="6">
        <f t="shared" si="11"/>
        <v>16.766000000000037</v>
      </c>
      <c r="AA65">
        <v>-44.03</v>
      </c>
      <c r="AB65" s="6">
        <f t="shared" si="16"/>
        <v>-4.4030000000000005</v>
      </c>
      <c r="AC65" s="6">
        <f t="shared" si="12"/>
        <v>11.888000000000028</v>
      </c>
      <c r="AF65">
        <v>-32.9299999999999</v>
      </c>
      <c r="AG65" s="6">
        <f t="shared" si="17"/>
        <v>-3.2929999999999904</v>
      </c>
      <c r="AH65" s="6">
        <f t="shared" si="13"/>
        <v>8.0600000000000644</v>
      </c>
      <c r="AL65">
        <v>-11.49</v>
      </c>
      <c r="AM65" cm="1">
        <f t="array" ref="AM65">INDEX($AL$2:$AL$157,ROWS($AL65:AL$157))</f>
        <v>-32.9299999999999</v>
      </c>
    </row>
    <row r="66" spans="2:39" x14ac:dyDescent="0.2">
      <c r="B66">
        <v>11.58</v>
      </c>
      <c r="C66" s="6">
        <f t="shared" si="6"/>
        <v>2.3160000000000003</v>
      </c>
      <c r="D66" s="6">
        <f t="shared" si="7"/>
        <v>-9.8239999999999625</v>
      </c>
      <c r="G66">
        <v>-3.5699999999999901</v>
      </c>
      <c r="H66" s="6">
        <f t="shared" ref="H66:H129" si="18">G66*J$3</f>
        <v>-0.71399999999999808</v>
      </c>
      <c r="I66" s="6">
        <f t="shared" si="8"/>
        <v>-50.792000000000058</v>
      </c>
      <c r="L66">
        <v>-22.3599999999999</v>
      </c>
      <c r="M66" s="6">
        <f t="shared" ref="M66:M129" si="19">L66*O$3</f>
        <v>-0.44719999999999799</v>
      </c>
      <c r="N66" s="6">
        <f t="shared" si="9"/>
        <v>5.5181999999999798</v>
      </c>
      <c r="Q66">
        <v>-59.809999999999903</v>
      </c>
      <c r="R66" s="6">
        <f t="shared" ref="R66:R97" si="20">Q66*T$3</f>
        <v>-11.961999999999982</v>
      </c>
      <c r="S66" s="6">
        <f t="shared" si="10"/>
        <v>-4.2200000000000539</v>
      </c>
      <c r="V66">
        <v>-42.44</v>
      </c>
      <c r="W66" s="6">
        <f t="shared" ref="W66:W97" si="21">V66*Y$3</f>
        <v>-2.829333333333333</v>
      </c>
      <c r="X66" s="6">
        <f t="shared" si="11"/>
        <v>13.936666666666705</v>
      </c>
      <c r="AA66">
        <v>-44.01</v>
      </c>
      <c r="AB66" s="6">
        <f t="shared" ref="AB66:AB97" si="22">AA66*AD$3</f>
        <v>-4.4009999999999998</v>
      </c>
      <c r="AC66" s="6">
        <f t="shared" si="12"/>
        <v>7.4870000000000285</v>
      </c>
      <c r="AF66">
        <v>20.9</v>
      </c>
      <c r="AG66" s="6">
        <f t="shared" ref="AG66:AG97" si="23">AF66*AI$3</f>
        <v>2.09</v>
      </c>
      <c r="AH66" s="6">
        <f t="shared" si="13"/>
        <v>10.150000000000064</v>
      </c>
      <c r="AL66">
        <v>-7.37</v>
      </c>
      <c r="AM66" cm="1">
        <f t="array" ref="AM66">INDEX($AL$2:$AL$157,ROWS($AL66:AL$157))</f>
        <v>20.9</v>
      </c>
    </row>
    <row r="67" spans="2:39" x14ac:dyDescent="0.2">
      <c r="B67">
        <v>-3.2699999999999898</v>
      </c>
      <c r="C67" s="6">
        <f t="shared" ref="C67:C130" si="24">B67*E$3</f>
        <v>-0.65399999999999803</v>
      </c>
      <c r="D67" s="6">
        <f t="shared" si="7"/>
        <v>-10.477999999999961</v>
      </c>
      <c r="G67">
        <v>2.78</v>
      </c>
      <c r="H67" s="6">
        <f t="shared" si="18"/>
        <v>0.55599999999999994</v>
      </c>
      <c r="I67" s="6">
        <f t="shared" si="8"/>
        <v>-50.236000000000061</v>
      </c>
      <c r="L67">
        <v>43.76</v>
      </c>
      <c r="M67" s="6">
        <f t="shared" si="19"/>
        <v>0.87519999999999998</v>
      </c>
      <c r="N67" s="6">
        <f t="shared" si="9"/>
        <v>6.3933999999999802</v>
      </c>
      <c r="Q67">
        <v>38.64</v>
      </c>
      <c r="R67" s="6">
        <f t="shared" si="20"/>
        <v>7.7280000000000006</v>
      </c>
      <c r="S67" s="6">
        <f t="shared" si="10"/>
        <v>3.5079999999999467</v>
      </c>
      <c r="V67">
        <v>34.880000000000003</v>
      </c>
      <c r="W67" s="6">
        <f t="shared" si="21"/>
        <v>2.3253333333333335</v>
      </c>
      <c r="X67" s="6">
        <f t="shared" si="11"/>
        <v>16.26200000000004</v>
      </c>
      <c r="AA67">
        <v>40.68</v>
      </c>
      <c r="AB67" s="6">
        <f t="shared" si="22"/>
        <v>4.0680000000000005</v>
      </c>
      <c r="AC67" s="6">
        <f t="shared" si="12"/>
        <v>11.555000000000028</v>
      </c>
      <c r="AF67">
        <v>5.42</v>
      </c>
      <c r="AG67" s="6">
        <f t="shared" si="23"/>
        <v>0.54200000000000004</v>
      </c>
      <c r="AH67" s="6">
        <f t="shared" si="13"/>
        <v>10.692000000000064</v>
      </c>
      <c r="AL67">
        <v>-5.18</v>
      </c>
      <c r="AM67" cm="1">
        <f t="array" ref="AM67">INDEX($AL$2:$AL$157,ROWS($AL67:AL$157))</f>
        <v>5.42</v>
      </c>
    </row>
    <row r="68" spans="2:39" x14ac:dyDescent="0.2">
      <c r="B68">
        <v>-9.0299999999999994</v>
      </c>
      <c r="C68" s="6">
        <f t="shared" si="24"/>
        <v>-1.806</v>
      </c>
      <c r="D68" s="6">
        <f t="shared" ref="D68:D131" si="25">C68+D67</f>
        <v>-12.28399999999996</v>
      </c>
      <c r="G68">
        <v>-11.34</v>
      </c>
      <c r="H68" s="6">
        <f t="shared" si="18"/>
        <v>-2.2680000000000002</v>
      </c>
      <c r="I68" s="6">
        <f t="shared" ref="I68:I131" si="26">H68+I67</f>
        <v>-52.504000000000062</v>
      </c>
      <c r="L68">
        <v>11.309999999999899</v>
      </c>
      <c r="M68" s="6">
        <f t="shared" si="19"/>
        <v>0.22619999999999799</v>
      </c>
      <c r="N68" s="6">
        <f t="shared" ref="N68:N131" si="27">M68+N67</f>
        <v>6.6195999999999779</v>
      </c>
      <c r="Q68">
        <v>7.08</v>
      </c>
      <c r="R68" s="6">
        <f t="shared" si="20"/>
        <v>1.4160000000000001</v>
      </c>
      <c r="S68" s="6">
        <f t="shared" ref="S68:S131" si="28">R68+S67</f>
        <v>4.9239999999999471</v>
      </c>
      <c r="V68">
        <v>1.3699999999999899</v>
      </c>
      <c r="W68" s="6">
        <f t="shared" si="21"/>
        <v>9.1333333333332656E-2</v>
      </c>
      <c r="X68" s="6">
        <f t="shared" ref="X68:X131" si="29">W68+X67</f>
        <v>16.353333333333371</v>
      </c>
      <c r="AA68">
        <v>5.26</v>
      </c>
      <c r="AB68" s="6">
        <f t="shared" si="22"/>
        <v>0.52600000000000002</v>
      </c>
      <c r="AC68" s="6">
        <f t="shared" ref="AC68:AC131" si="30">AB68+AC67</f>
        <v>12.081000000000028</v>
      </c>
      <c r="AF68">
        <v>-14.8</v>
      </c>
      <c r="AG68" s="6">
        <f t="shared" si="23"/>
        <v>-1.4800000000000002</v>
      </c>
      <c r="AH68" s="6">
        <f t="shared" ref="AH68:AH131" si="31">AG68+AH67</f>
        <v>9.2120000000000637</v>
      </c>
      <c r="AL68">
        <v>43.16</v>
      </c>
      <c r="AM68" cm="1">
        <f t="array" ref="AM68">INDEX($AL$2:$AL$157,ROWS($AL68:AL$157))</f>
        <v>-14.8</v>
      </c>
    </row>
    <row r="69" spans="2:39" x14ac:dyDescent="0.2">
      <c r="B69">
        <v>-7.66</v>
      </c>
      <c r="C69" s="6">
        <f t="shared" si="24"/>
        <v>-1.532</v>
      </c>
      <c r="D69" s="6">
        <f t="shared" si="25"/>
        <v>-13.81599999999996</v>
      </c>
      <c r="G69">
        <v>2.54</v>
      </c>
      <c r="H69" s="6">
        <f t="shared" si="18"/>
        <v>0.50800000000000001</v>
      </c>
      <c r="I69" s="6">
        <f t="shared" si="26"/>
        <v>-51.996000000000059</v>
      </c>
      <c r="L69">
        <v>-141.759999999999</v>
      </c>
      <c r="M69" s="6">
        <f t="shared" si="19"/>
        <v>-2.83519999999998</v>
      </c>
      <c r="N69" s="6">
        <f t="shared" si="27"/>
        <v>3.784399999999998</v>
      </c>
      <c r="Q69">
        <v>-34.200000000000003</v>
      </c>
      <c r="R69" s="6">
        <f t="shared" si="20"/>
        <v>-6.8400000000000007</v>
      </c>
      <c r="S69" s="6">
        <f t="shared" si="28"/>
        <v>-1.9160000000000537</v>
      </c>
      <c r="V69">
        <v>-57.34</v>
      </c>
      <c r="W69" s="6">
        <f t="shared" si="21"/>
        <v>-3.8226666666666667</v>
      </c>
      <c r="X69" s="6">
        <f t="shared" si="29"/>
        <v>12.530666666666704</v>
      </c>
      <c r="AA69">
        <v>-45.88</v>
      </c>
      <c r="AB69" s="6">
        <f t="shared" si="22"/>
        <v>-4.5880000000000001</v>
      </c>
      <c r="AC69" s="6">
        <f t="shared" si="30"/>
        <v>7.4930000000000279</v>
      </c>
      <c r="AF69">
        <v>-11.65</v>
      </c>
      <c r="AG69" s="6">
        <f t="shared" si="23"/>
        <v>-1.165</v>
      </c>
      <c r="AH69" s="6">
        <f t="shared" si="31"/>
        <v>8.0470000000000645</v>
      </c>
      <c r="AL69">
        <v>1.99</v>
      </c>
      <c r="AM69" cm="1">
        <f t="array" ref="AM69">INDEX($AL$2:$AL$157,ROWS($AL69:AL$157))</f>
        <v>-11.65</v>
      </c>
    </row>
    <row r="70" spans="2:39" x14ac:dyDescent="0.2">
      <c r="B70">
        <v>6.22</v>
      </c>
      <c r="C70" s="6">
        <f t="shared" si="24"/>
        <v>1.244</v>
      </c>
      <c r="D70" s="6">
        <f t="shared" si="25"/>
        <v>-12.57199999999996</v>
      </c>
      <c r="G70">
        <v>-4.03</v>
      </c>
      <c r="H70" s="6">
        <f t="shared" si="18"/>
        <v>-0.80600000000000005</v>
      </c>
      <c r="I70" s="6">
        <f t="shared" si="26"/>
        <v>-52.802000000000056</v>
      </c>
      <c r="L70">
        <v>67.079999999999899</v>
      </c>
      <c r="M70" s="6">
        <f t="shared" si="19"/>
        <v>1.3415999999999979</v>
      </c>
      <c r="N70" s="6">
        <f t="shared" si="27"/>
        <v>5.1259999999999959</v>
      </c>
      <c r="Q70">
        <v>44.41</v>
      </c>
      <c r="R70" s="6">
        <f t="shared" si="20"/>
        <v>8.8819999999999997</v>
      </c>
      <c r="S70" s="6">
        <f t="shared" si="28"/>
        <v>6.965999999999946</v>
      </c>
      <c r="V70">
        <v>50.03</v>
      </c>
      <c r="W70" s="6">
        <f t="shared" si="21"/>
        <v>3.3353333333333333</v>
      </c>
      <c r="X70" s="6">
        <f t="shared" si="29"/>
        <v>15.866000000000037</v>
      </c>
      <c r="AA70">
        <v>47.89</v>
      </c>
      <c r="AB70" s="6">
        <f t="shared" si="22"/>
        <v>4.7890000000000006</v>
      </c>
      <c r="AC70" s="6">
        <f t="shared" si="30"/>
        <v>12.282000000000028</v>
      </c>
      <c r="AF70">
        <v>15.43</v>
      </c>
      <c r="AG70" s="6">
        <f t="shared" si="23"/>
        <v>1.5430000000000001</v>
      </c>
      <c r="AH70" s="6">
        <f t="shared" si="31"/>
        <v>9.5900000000000638</v>
      </c>
      <c r="AL70">
        <v>13.82</v>
      </c>
      <c r="AM70" cm="1">
        <f t="array" ref="AM70">INDEX($AL$2:$AL$157,ROWS($AL70:AL$157))</f>
        <v>15.43</v>
      </c>
    </row>
    <row r="71" spans="2:39" x14ac:dyDescent="0.2">
      <c r="B71">
        <v>-1.01</v>
      </c>
      <c r="C71" s="6">
        <f t="shared" si="24"/>
        <v>-0.20200000000000001</v>
      </c>
      <c r="D71" s="6">
        <f t="shared" si="25"/>
        <v>-12.77399999999996</v>
      </c>
      <c r="G71">
        <v>0.63</v>
      </c>
      <c r="H71" s="6">
        <f t="shared" si="18"/>
        <v>0.126</v>
      </c>
      <c r="I71" s="6">
        <f t="shared" si="26"/>
        <v>-52.676000000000059</v>
      </c>
      <c r="L71">
        <v>-12.1</v>
      </c>
      <c r="M71" s="6">
        <f t="shared" si="19"/>
        <v>-0.24199999999999999</v>
      </c>
      <c r="N71" s="6">
        <f t="shared" si="27"/>
        <v>4.8839999999999959</v>
      </c>
      <c r="Q71">
        <v>-1.78999999999999</v>
      </c>
      <c r="R71" s="6">
        <f t="shared" si="20"/>
        <v>-0.35799999999999804</v>
      </c>
      <c r="S71" s="6">
        <f t="shared" si="28"/>
        <v>6.6079999999999481</v>
      </c>
      <c r="V71">
        <v>-8.4799999999999898</v>
      </c>
      <c r="W71" s="6">
        <f t="shared" si="21"/>
        <v>-0.56533333333333269</v>
      </c>
      <c r="X71" s="6">
        <f t="shared" si="29"/>
        <v>15.300666666666704</v>
      </c>
      <c r="AA71">
        <v>-6.2499999999999902</v>
      </c>
      <c r="AB71" s="6">
        <f t="shared" si="22"/>
        <v>-0.62499999999999911</v>
      </c>
      <c r="AC71" s="6">
        <f t="shared" si="30"/>
        <v>11.657000000000028</v>
      </c>
      <c r="AF71">
        <v>6.6299999999999901</v>
      </c>
      <c r="AG71" s="6">
        <f t="shared" si="23"/>
        <v>0.66299999999999903</v>
      </c>
      <c r="AH71" s="6">
        <f t="shared" si="31"/>
        <v>10.253000000000062</v>
      </c>
      <c r="AL71">
        <v>0.71</v>
      </c>
      <c r="AM71" cm="1">
        <f t="array" ref="AM71">INDEX($AL$2:$AL$157,ROWS($AL71:AL$157))</f>
        <v>6.6299999999999901</v>
      </c>
    </row>
    <row r="72" spans="2:39" x14ac:dyDescent="0.2">
      <c r="B72">
        <v>5.9099999999999904</v>
      </c>
      <c r="C72" s="6">
        <f t="shared" si="24"/>
        <v>1.1819999999999982</v>
      </c>
      <c r="D72" s="6">
        <f t="shared" si="25"/>
        <v>-11.591999999999961</v>
      </c>
      <c r="G72">
        <v>-6.52</v>
      </c>
      <c r="H72" s="6">
        <f t="shared" si="18"/>
        <v>-1.304</v>
      </c>
      <c r="I72" s="6">
        <f t="shared" si="26"/>
        <v>-53.980000000000061</v>
      </c>
      <c r="L72">
        <v>-57.919999999999902</v>
      </c>
      <c r="M72" s="6">
        <f t="shared" si="19"/>
        <v>-1.1583999999999981</v>
      </c>
      <c r="N72" s="6">
        <f t="shared" si="27"/>
        <v>3.7255999999999978</v>
      </c>
      <c r="Q72">
        <v>-9.07</v>
      </c>
      <c r="R72" s="6">
        <f t="shared" si="20"/>
        <v>-1.8140000000000001</v>
      </c>
      <c r="S72" s="6">
        <f t="shared" si="28"/>
        <v>4.7939999999999481</v>
      </c>
      <c r="V72">
        <v>-12.4199999999999</v>
      </c>
      <c r="W72" s="6">
        <f t="shared" si="21"/>
        <v>-0.8279999999999933</v>
      </c>
      <c r="X72" s="6">
        <f t="shared" si="29"/>
        <v>14.47266666666671</v>
      </c>
      <c r="AA72">
        <v>-14.62</v>
      </c>
      <c r="AB72" s="6">
        <f t="shared" si="22"/>
        <v>-1.462</v>
      </c>
      <c r="AC72" s="6">
        <f t="shared" si="30"/>
        <v>10.195000000000029</v>
      </c>
      <c r="AF72">
        <v>-14.0899999999999</v>
      </c>
      <c r="AG72" s="6">
        <f t="shared" si="23"/>
        <v>-1.40899999999999</v>
      </c>
      <c r="AH72" s="6">
        <f t="shared" si="31"/>
        <v>8.8440000000000722</v>
      </c>
      <c r="AL72">
        <v>15.41</v>
      </c>
      <c r="AM72" cm="1">
        <f t="array" ref="AM72">INDEX($AL$2:$AL$157,ROWS($AL72:AL$157))</f>
        <v>-14.0899999999999</v>
      </c>
    </row>
    <row r="73" spans="2:39" x14ac:dyDescent="0.2">
      <c r="B73">
        <v>-0.62</v>
      </c>
      <c r="C73" s="6">
        <f t="shared" si="24"/>
        <v>-0.124</v>
      </c>
      <c r="D73" s="6">
        <f t="shared" si="25"/>
        <v>-11.715999999999962</v>
      </c>
      <c r="G73">
        <v>-8.11</v>
      </c>
      <c r="H73" s="6">
        <f t="shared" si="18"/>
        <v>-1.6219999999999999</v>
      </c>
      <c r="I73" s="6">
        <f t="shared" si="26"/>
        <v>-55.602000000000061</v>
      </c>
      <c r="L73">
        <v>-72.119999999999905</v>
      </c>
      <c r="M73" s="6">
        <f t="shared" si="19"/>
        <v>-1.4423999999999981</v>
      </c>
      <c r="N73" s="6">
        <f t="shared" si="27"/>
        <v>2.2831999999999999</v>
      </c>
      <c r="Q73">
        <v>-7.77</v>
      </c>
      <c r="R73" s="6">
        <f t="shared" si="20"/>
        <v>-1.554</v>
      </c>
      <c r="S73" s="6">
        <f t="shared" si="28"/>
        <v>3.2399999999999478</v>
      </c>
      <c r="V73">
        <v>-25.47</v>
      </c>
      <c r="W73" s="6">
        <f t="shared" si="21"/>
        <v>-1.698</v>
      </c>
      <c r="X73" s="6">
        <f t="shared" si="29"/>
        <v>12.774666666666709</v>
      </c>
      <c r="AA73">
        <v>-11.14</v>
      </c>
      <c r="AB73" s="6">
        <f t="shared" si="22"/>
        <v>-1.1140000000000001</v>
      </c>
      <c r="AC73" s="6">
        <f t="shared" si="30"/>
        <v>9.0810000000000279</v>
      </c>
      <c r="AF73">
        <v>-13.799999999999899</v>
      </c>
      <c r="AG73" s="6">
        <f t="shared" si="23"/>
        <v>-1.3799999999999901</v>
      </c>
      <c r="AH73" s="6">
        <f t="shared" si="31"/>
        <v>7.4640000000000821</v>
      </c>
      <c r="AL73">
        <v>-15.67</v>
      </c>
      <c r="AM73" cm="1">
        <f t="array" ref="AM73">INDEX($AL$2:$AL$157,ROWS($AL73:AL$157))</f>
        <v>-13.799999999999899</v>
      </c>
    </row>
    <row r="74" spans="2:39" x14ac:dyDescent="0.2">
      <c r="B74">
        <v>6.79</v>
      </c>
      <c r="C74" s="6">
        <f t="shared" si="24"/>
        <v>1.3580000000000001</v>
      </c>
      <c r="D74" s="6">
        <f t="shared" si="25"/>
        <v>-10.357999999999961</v>
      </c>
      <c r="G74">
        <v>2.48</v>
      </c>
      <c r="H74" s="6">
        <f t="shared" si="18"/>
        <v>0.496</v>
      </c>
      <c r="I74" s="6">
        <f t="shared" si="26"/>
        <v>-55.106000000000058</v>
      </c>
      <c r="L74">
        <v>99.25</v>
      </c>
      <c r="M74" s="6">
        <f t="shared" si="19"/>
        <v>1.9850000000000001</v>
      </c>
      <c r="N74" s="6">
        <f t="shared" si="27"/>
        <v>4.2682000000000002</v>
      </c>
      <c r="Q74">
        <v>7.8</v>
      </c>
      <c r="R74" s="6">
        <f t="shared" si="20"/>
        <v>1.56</v>
      </c>
      <c r="S74" s="6">
        <f t="shared" si="28"/>
        <v>4.7999999999999474</v>
      </c>
      <c r="V74">
        <v>26.569999999999901</v>
      </c>
      <c r="W74" s="6">
        <f t="shared" si="21"/>
        <v>1.7713333333333268</v>
      </c>
      <c r="X74" s="6">
        <f t="shared" si="29"/>
        <v>14.546000000000037</v>
      </c>
      <c r="AA74">
        <v>20.419999999999899</v>
      </c>
      <c r="AB74" s="6">
        <f t="shared" si="22"/>
        <v>2.04199999999999</v>
      </c>
      <c r="AC74" s="6">
        <f t="shared" si="30"/>
        <v>11.123000000000019</v>
      </c>
      <c r="AF74">
        <v>11.45</v>
      </c>
      <c r="AG74" s="6">
        <f t="shared" si="23"/>
        <v>1.145</v>
      </c>
      <c r="AH74" s="6">
        <f t="shared" si="31"/>
        <v>8.6090000000000817</v>
      </c>
      <c r="AL74">
        <v>23.409999999999901</v>
      </c>
      <c r="AM74" cm="1">
        <f t="array" ref="AM74">INDEX($AL$2:$AL$157,ROWS($AL74:AL$157))</f>
        <v>11.45</v>
      </c>
    </row>
    <row r="75" spans="2:39" x14ac:dyDescent="0.2">
      <c r="B75">
        <v>1.65</v>
      </c>
      <c r="C75" s="6">
        <f t="shared" si="24"/>
        <v>0.33</v>
      </c>
      <c r="D75" s="6">
        <f t="shared" si="25"/>
        <v>-10.027999999999961</v>
      </c>
      <c r="G75">
        <v>-6.15</v>
      </c>
      <c r="H75" s="6">
        <f t="shared" si="18"/>
        <v>-1.2300000000000002</v>
      </c>
      <c r="I75" s="6">
        <f t="shared" si="26"/>
        <v>-56.336000000000055</v>
      </c>
      <c r="L75">
        <v>58.88</v>
      </c>
      <c r="M75" s="6">
        <f t="shared" si="19"/>
        <v>1.1776</v>
      </c>
      <c r="N75" s="6">
        <f t="shared" si="27"/>
        <v>5.4458000000000002</v>
      </c>
      <c r="Q75">
        <v>12.549999999999899</v>
      </c>
      <c r="R75" s="6">
        <f t="shared" si="20"/>
        <v>2.5099999999999802</v>
      </c>
      <c r="S75" s="6">
        <f t="shared" si="28"/>
        <v>7.3099999999999277</v>
      </c>
      <c r="V75">
        <v>19.189999999999898</v>
      </c>
      <c r="W75" s="6">
        <f t="shared" si="21"/>
        <v>1.2793333333333266</v>
      </c>
      <c r="X75" s="6">
        <f t="shared" si="29"/>
        <v>15.825333333333363</v>
      </c>
      <c r="AA75">
        <v>17.049999999999901</v>
      </c>
      <c r="AB75" s="6">
        <f t="shared" si="22"/>
        <v>1.7049999999999903</v>
      </c>
      <c r="AC75" s="6">
        <f t="shared" si="30"/>
        <v>12.82800000000001</v>
      </c>
      <c r="AF75">
        <v>7.73</v>
      </c>
      <c r="AG75" s="6">
        <f t="shared" si="23"/>
        <v>0.77300000000000013</v>
      </c>
      <c r="AH75" s="6">
        <f t="shared" si="31"/>
        <v>9.3820000000000814</v>
      </c>
      <c r="AL75">
        <v>6.5399999999999903</v>
      </c>
      <c r="AM75" cm="1">
        <f t="array" ref="AM75">INDEX($AL$2:$AL$157,ROWS($AL75:AL$157))</f>
        <v>7.73</v>
      </c>
    </row>
    <row r="76" spans="2:39" x14ac:dyDescent="0.2">
      <c r="B76">
        <v>9.69</v>
      </c>
      <c r="C76" s="6">
        <f t="shared" si="24"/>
        <v>1.9379999999999999</v>
      </c>
      <c r="D76" s="6">
        <f t="shared" si="25"/>
        <v>-8.0899999999999608</v>
      </c>
      <c r="G76">
        <v>-5.07</v>
      </c>
      <c r="H76" s="6">
        <f t="shared" si="18"/>
        <v>-1.014</v>
      </c>
      <c r="I76" s="6">
        <f t="shared" si="26"/>
        <v>-57.350000000000058</v>
      </c>
      <c r="L76">
        <v>87.94</v>
      </c>
      <c r="M76" s="6">
        <f t="shared" si="19"/>
        <v>1.7587999999999999</v>
      </c>
      <c r="N76" s="6">
        <f t="shared" si="27"/>
        <v>7.2046000000000001</v>
      </c>
      <c r="Q76">
        <v>18.46</v>
      </c>
      <c r="R76" s="6">
        <f t="shared" si="20"/>
        <v>3.6920000000000002</v>
      </c>
      <c r="S76" s="6">
        <f t="shared" si="28"/>
        <v>11.001999999999928</v>
      </c>
      <c r="V76">
        <v>31.64</v>
      </c>
      <c r="W76" s="6">
        <f t="shared" si="21"/>
        <v>2.1093333333333333</v>
      </c>
      <c r="X76" s="6">
        <f t="shared" si="29"/>
        <v>17.934666666666697</v>
      </c>
      <c r="AA76">
        <v>26.61</v>
      </c>
      <c r="AB76" s="6">
        <f t="shared" si="22"/>
        <v>2.661</v>
      </c>
      <c r="AC76" s="6">
        <f t="shared" si="30"/>
        <v>15.48900000000001</v>
      </c>
      <c r="AF76">
        <v>6.41</v>
      </c>
      <c r="AG76" s="6">
        <f t="shared" si="23"/>
        <v>0.64100000000000001</v>
      </c>
      <c r="AH76" s="6">
        <f t="shared" si="31"/>
        <v>10.023000000000081</v>
      </c>
      <c r="AL76">
        <v>27.16</v>
      </c>
      <c r="AM76" cm="1">
        <f t="array" ref="AM76">INDEX($AL$2:$AL$157,ROWS($AL76:AL$157))</f>
        <v>6.41</v>
      </c>
    </row>
    <row r="77" spans="2:39" x14ac:dyDescent="0.2">
      <c r="B77">
        <v>-1.68</v>
      </c>
      <c r="C77" s="6">
        <f t="shared" si="24"/>
        <v>-0.33600000000000002</v>
      </c>
      <c r="D77" s="6">
        <f t="shared" si="25"/>
        <v>-8.4259999999999611</v>
      </c>
      <c r="G77">
        <v>-13.7899999999999</v>
      </c>
      <c r="H77" s="6">
        <f t="shared" si="18"/>
        <v>-2.75799999999998</v>
      </c>
      <c r="I77" s="6">
        <f t="shared" si="26"/>
        <v>-60.10800000000004</v>
      </c>
      <c r="L77">
        <v>-23.16</v>
      </c>
      <c r="M77" s="6">
        <f t="shared" si="19"/>
        <v>-0.4632</v>
      </c>
      <c r="N77" s="6">
        <f t="shared" si="27"/>
        <v>6.7414000000000005</v>
      </c>
      <c r="Q77">
        <v>-12.36</v>
      </c>
      <c r="R77" s="6">
        <f t="shared" si="20"/>
        <v>-2.472</v>
      </c>
      <c r="S77" s="6">
        <f t="shared" si="28"/>
        <v>8.5299999999999283</v>
      </c>
      <c r="V77">
        <v>-22.58</v>
      </c>
      <c r="W77" s="6">
        <f t="shared" si="21"/>
        <v>-1.5053333333333332</v>
      </c>
      <c r="X77" s="6">
        <f t="shared" si="29"/>
        <v>16.429333333333364</v>
      </c>
      <c r="AA77">
        <v>-27.14</v>
      </c>
      <c r="AB77" s="6">
        <f t="shared" si="22"/>
        <v>-2.7140000000000004</v>
      </c>
      <c r="AC77" s="6">
        <f t="shared" si="30"/>
        <v>12.775000000000009</v>
      </c>
      <c r="AF77">
        <v>2.12</v>
      </c>
      <c r="AG77" s="6">
        <f t="shared" si="23"/>
        <v>0.21200000000000002</v>
      </c>
      <c r="AH77" s="6">
        <f t="shared" si="31"/>
        <v>10.235000000000081</v>
      </c>
      <c r="AL77">
        <v>19.399999999999999</v>
      </c>
      <c r="AM77" cm="1">
        <f t="array" ref="AM77">INDEX($AL$2:$AL$157,ROWS($AL77:AL$157))</f>
        <v>2.12</v>
      </c>
    </row>
    <row r="78" spans="2:39" x14ac:dyDescent="0.2">
      <c r="B78">
        <v>18.7</v>
      </c>
      <c r="C78" s="6">
        <f t="shared" si="24"/>
        <v>3.74</v>
      </c>
      <c r="D78" s="6">
        <f t="shared" si="25"/>
        <v>-4.6859999999999609</v>
      </c>
      <c r="G78">
        <v>5.38</v>
      </c>
      <c r="H78" s="6">
        <f t="shared" si="18"/>
        <v>1.0760000000000001</v>
      </c>
      <c r="I78" s="6">
        <f t="shared" si="26"/>
        <v>-59.032000000000039</v>
      </c>
      <c r="L78">
        <v>131.84</v>
      </c>
      <c r="M78" s="6">
        <f t="shared" si="19"/>
        <v>2.6368</v>
      </c>
      <c r="N78" s="6">
        <f t="shared" si="27"/>
        <v>9.3781999999999996</v>
      </c>
      <c r="Q78">
        <v>18.829999999999998</v>
      </c>
      <c r="R78" s="6">
        <f t="shared" si="20"/>
        <v>3.766</v>
      </c>
      <c r="S78" s="6">
        <f t="shared" si="28"/>
        <v>12.295999999999928</v>
      </c>
      <c r="V78">
        <v>46.02</v>
      </c>
      <c r="W78" s="6">
        <f t="shared" si="21"/>
        <v>3.0680000000000001</v>
      </c>
      <c r="X78" s="6">
        <f t="shared" si="29"/>
        <v>19.497333333333366</v>
      </c>
      <c r="AA78">
        <v>25.85</v>
      </c>
      <c r="AB78" s="6">
        <f t="shared" si="22"/>
        <v>2.5850000000000004</v>
      </c>
      <c r="AC78" s="6">
        <f t="shared" si="30"/>
        <v>15.36000000000001</v>
      </c>
      <c r="AF78">
        <v>40.07</v>
      </c>
      <c r="AG78" s="6">
        <f t="shared" si="23"/>
        <v>4.0070000000000006</v>
      </c>
      <c r="AH78" s="6">
        <f t="shared" si="31"/>
        <v>14.242000000000083</v>
      </c>
      <c r="AL78">
        <v>4.3499999999999996</v>
      </c>
      <c r="AM78" cm="1">
        <f t="array" ref="AM78">INDEX($AL$2:$AL$157,ROWS($AL78:AL$157))</f>
        <v>40.07</v>
      </c>
    </row>
    <row r="79" spans="2:39" x14ac:dyDescent="0.2">
      <c r="B79">
        <v>2.81</v>
      </c>
      <c r="C79" s="6">
        <f t="shared" si="24"/>
        <v>0.56200000000000006</v>
      </c>
      <c r="D79" s="6">
        <f t="shared" si="25"/>
        <v>-4.1239999999999606</v>
      </c>
      <c r="G79">
        <v>11.21</v>
      </c>
      <c r="H79" s="6">
        <f t="shared" si="18"/>
        <v>2.2420000000000004</v>
      </c>
      <c r="I79" s="6">
        <f t="shared" si="26"/>
        <v>-56.790000000000042</v>
      </c>
      <c r="L79">
        <v>34.9</v>
      </c>
      <c r="M79" s="6">
        <f t="shared" si="19"/>
        <v>0.69799999999999995</v>
      </c>
      <c r="N79" s="6">
        <f t="shared" si="27"/>
        <v>10.0762</v>
      </c>
      <c r="Q79">
        <v>6.83</v>
      </c>
      <c r="R79" s="6">
        <f t="shared" si="20"/>
        <v>1.3660000000000001</v>
      </c>
      <c r="S79" s="6">
        <f t="shared" si="28"/>
        <v>13.661999999999928</v>
      </c>
      <c r="V79">
        <v>13.96</v>
      </c>
      <c r="W79" s="6">
        <f t="shared" si="21"/>
        <v>0.93066666666666675</v>
      </c>
      <c r="X79" s="6">
        <f t="shared" si="29"/>
        <v>20.428000000000033</v>
      </c>
      <c r="AA79">
        <v>12.96</v>
      </c>
      <c r="AB79" s="6">
        <f t="shared" si="22"/>
        <v>1.2960000000000003</v>
      </c>
      <c r="AC79" s="6">
        <f t="shared" si="30"/>
        <v>16.656000000000009</v>
      </c>
      <c r="AF79">
        <v>12.69</v>
      </c>
      <c r="AG79" s="6">
        <f t="shared" si="23"/>
        <v>1.2690000000000001</v>
      </c>
      <c r="AH79" s="6">
        <f t="shared" si="31"/>
        <v>15.511000000000083</v>
      </c>
      <c r="AL79">
        <v>-5.65</v>
      </c>
      <c r="AM79" cm="1">
        <f t="array" ref="AM79">INDEX($AL$2:$AL$157,ROWS($AL79:AL$157))</f>
        <v>12.69</v>
      </c>
    </row>
    <row r="80" spans="2:39" x14ac:dyDescent="0.2">
      <c r="B80">
        <v>15.29</v>
      </c>
      <c r="C80" s="6">
        <f t="shared" si="24"/>
        <v>3.0579999999999998</v>
      </c>
      <c r="D80" s="6">
        <f t="shared" si="25"/>
        <v>-1.0659999999999608</v>
      </c>
      <c r="G80">
        <v>17.05</v>
      </c>
      <c r="H80" s="6">
        <f t="shared" si="18"/>
        <v>3.41</v>
      </c>
      <c r="I80" s="6">
        <f t="shared" si="26"/>
        <v>-53.380000000000038</v>
      </c>
      <c r="L80">
        <v>72.319999999999993</v>
      </c>
      <c r="M80" s="6">
        <f t="shared" si="19"/>
        <v>1.4463999999999999</v>
      </c>
      <c r="N80" s="6">
        <f t="shared" si="27"/>
        <v>11.522600000000001</v>
      </c>
      <c r="Q80">
        <v>17.059999999999999</v>
      </c>
      <c r="R80" s="6">
        <f t="shared" si="20"/>
        <v>3.4119999999999999</v>
      </c>
      <c r="S80" s="6">
        <f t="shared" si="28"/>
        <v>17.073999999999927</v>
      </c>
      <c r="V80">
        <v>42.04</v>
      </c>
      <c r="W80" s="6">
        <f t="shared" si="21"/>
        <v>2.8026666666666666</v>
      </c>
      <c r="X80" s="6">
        <f t="shared" si="29"/>
        <v>23.2306666666667</v>
      </c>
      <c r="AA80">
        <v>28.13</v>
      </c>
      <c r="AB80" s="6">
        <f t="shared" si="22"/>
        <v>2.8130000000000002</v>
      </c>
      <c r="AC80" s="6">
        <f t="shared" si="30"/>
        <v>19.469000000000008</v>
      </c>
      <c r="AF80">
        <v>-5.65</v>
      </c>
      <c r="AG80" s="6">
        <f t="shared" si="23"/>
        <v>-0.56500000000000006</v>
      </c>
      <c r="AH80" s="6">
        <f t="shared" si="31"/>
        <v>14.946000000000083</v>
      </c>
      <c r="AL80">
        <v>12.69</v>
      </c>
      <c r="AM80" cm="1">
        <f t="array" ref="AM80">INDEX($AL$2:$AL$157,ROWS($AL80:AL$157))</f>
        <v>-5.65</v>
      </c>
    </row>
    <row r="81" spans="2:39" x14ac:dyDescent="0.2">
      <c r="B81">
        <v>5.9799999999999898</v>
      </c>
      <c r="C81" s="6">
        <f t="shared" si="24"/>
        <v>1.195999999999998</v>
      </c>
      <c r="D81" s="6">
        <f t="shared" si="25"/>
        <v>0.1300000000000372</v>
      </c>
      <c r="G81">
        <v>-4.28</v>
      </c>
      <c r="H81" s="6">
        <f t="shared" si="18"/>
        <v>-0.85600000000000009</v>
      </c>
      <c r="I81" s="6">
        <f t="shared" si="26"/>
        <v>-54.23600000000004</v>
      </c>
      <c r="L81">
        <v>-28.34</v>
      </c>
      <c r="M81" s="6">
        <f t="shared" si="19"/>
        <v>-0.56679999999999997</v>
      </c>
      <c r="N81" s="6">
        <f t="shared" si="27"/>
        <v>10.9558</v>
      </c>
      <c r="Q81">
        <v>-3.96</v>
      </c>
      <c r="R81" s="6">
        <f t="shared" si="20"/>
        <v>-0.79200000000000004</v>
      </c>
      <c r="S81" s="6">
        <f t="shared" si="28"/>
        <v>16.281999999999925</v>
      </c>
      <c r="V81">
        <v>-20.260000000000002</v>
      </c>
      <c r="W81" s="6">
        <f t="shared" si="21"/>
        <v>-1.3506666666666667</v>
      </c>
      <c r="X81" s="6">
        <f t="shared" si="29"/>
        <v>21.880000000000035</v>
      </c>
      <c r="AA81">
        <v>-8.2299999999999898</v>
      </c>
      <c r="AB81" s="6">
        <f t="shared" si="22"/>
        <v>-0.82299999999999907</v>
      </c>
      <c r="AC81" s="6">
        <f t="shared" si="30"/>
        <v>18.646000000000008</v>
      </c>
      <c r="AF81">
        <v>4.3499999999999996</v>
      </c>
      <c r="AG81" s="6">
        <f t="shared" si="23"/>
        <v>0.435</v>
      </c>
      <c r="AH81" s="6">
        <f t="shared" si="31"/>
        <v>15.381000000000084</v>
      </c>
      <c r="AL81">
        <v>40.07</v>
      </c>
      <c r="AM81" cm="1">
        <f t="array" ref="AM81">INDEX($AL$2:$AL$157,ROWS($AL81:AL$157))</f>
        <v>4.3499999999999996</v>
      </c>
    </row>
    <row r="82" spans="2:39" x14ac:dyDescent="0.2">
      <c r="B82">
        <v>9.1999999999999993</v>
      </c>
      <c r="C82" s="6">
        <f t="shared" si="24"/>
        <v>1.8399999999999999</v>
      </c>
      <c r="D82" s="6">
        <f t="shared" si="25"/>
        <v>1.9700000000000371</v>
      </c>
      <c r="G82">
        <v>22.66</v>
      </c>
      <c r="H82" s="6">
        <f t="shared" si="18"/>
        <v>4.532</v>
      </c>
      <c r="I82" s="6">
        <f t="shared" si="26"/>
        <v>-49.704000000000036</v>
      </c>
      <c r="L82">
        <v>129.38999999999999</v>
      </c>
      <c r="M82" s="6">
        <f t="shared" si="19"/>
        <v>2.5877999999999997</v>
      </c>
      <c r="N82" s="6">
        <f t="shared" si="27"/>
        <v>13.5436</v>
      </c>
      <c r="Q82">
        <v>15.3</v>
      </c>
      <c r="R82" s="6">
        <f t="shared" si="20"/>
        <v>3.0600000000000005</v>
      </c>
      <c r="S82" s="6">
        <f t="shared" si="28"/>
        <v>19.341999999999928</v>
      </c>
      <c r="V82">
        <v>42.029999999999902</v>
      </c>
      <c r="W82" s="6">
        <f t="shared" si="21"/>
        <v>2.8019999999999934</v>
      </c>
      <c r="X82" s="6">
        <f t="shared" si="29"/>
        <v>24.682000000000027</v>
      </c>
      <c r="AA82">
        <v>24.34</v>
      </c>
      <c r="AB82" s="6">
        <f t="shared" si="22"/>
        <v>2.4340000000000002</v>
      </c>
      <c r="AC82" s="6">
        <f t="shared" si="30"/>
        <v>21.080000000000009</v>
      </c>
      <c r="AF82">
        <v>19.399999999999999</v>
      </c>
      <c r="AG82" s="6">
        <f t="shared" si="23"/>
        <v>1.94</v>
      </c>
      <c r="AH82" s="6">
        <f t="shared" si="31"/>
        <v>17.321000000000083</v>
      </c>
      <c r="AL82">
        <v>2.12</v>
      </c>
      <c r="AM82" cm="1">
        <f t="array" ref="AM82">INDEX($AL$2:$AL$157,ROWS($AL82:AL$157))</f>
        <v>19.399999999999999</v>
      </c>
    </row>
    <row r="83" spans="2:39" x14ac:dyDescent="0.2">
      <c r="B83">
        <v>-0.309999999999999</v>
      </c>
      <c r="C83" s="6">
        <f t="shared" si="24"/>
        <v>-6.1999999999999805E-2</v>
      </c>
      <c r="D83" s="6">
        <f t="shared" si="25"/>
        <v>1.9080000000000372</v>
      </c>
      <c r="G83">
        <v>-0.68</v>
      </c>
      <c r="H83" s="6">
        <f t="shared" si="18"/>
        <v>-0.13600000000000001</v>
      </c>
      <c r="I83" s="6">
        <f t="shared" si="26"/>
        <v>-49.840000000000039</v>
      </c>
      <c r="L83">
        <v>47.66</v>
      </c>
      <c r="M83" s="6">
        <f t="shared" si="19"/>
        <v>0.95319999999999994</v>
      </c>
      <c r="N83" s="6">
        <f t="shared" si="27"/>
        <v>14.4968</v>
      </c>
      <c r="Q83">
        <v>0.52999999999999903</v>
      </c>
      <c r="R83" s="6">
        <f t="shared" si="20"/>
        <v>0.10599999999999982</v>
      </c>
      <c r="S83" s="6">
        <f t="shared" si="28"/>
        <v>19.447999999999926</v>
      </c>
      <c r="V83">
        <v>-3.86</v>
      </c>
      <c r="W83" s="6">
        <f t="shared" si="21"/>
        <v>-0.2573333333333333</v>
      </c>
      <c r="X83" s="6">
        <f t="shared" si="29"/>
        <v>24.424666666666695</v>
      </c>
      <c r="AA83">
        <v>1.26</v>
      </c>
      <c r="AB83" s="6">
        <f t="shared" si="22"/>
        <v>0.126</v>
      </c>
      <c r="AC83" s="6">
        <f t="shared" si="30"/>
        <v>21.20600000000001</v>
      </c>
      <c r="AF83">
        <v>27.16</v>
      </c>
      <c r="AG83" s="6">
        <f t="shared" si="23"/>
        <v>2.7160000000000002</v>
      </c>
      <c r="AH83" s="6">
        <f t="shared" si="31"/>
        <v>20.037000000000084</v>
      </c>
      <c r="AL83">
        <v>6.41</v>
      </c>
      <c r="AM83" cm="1">
        <f t="array" ref="AM83">INDEX($AL$2:$AL$157,ROWS($AL83:AL$157))</f>
        <v>27.16</v>
      </c>
    </row>
    <row r="84" spans="2:39" x14ac:dyDescent="0.2">
      <c r="B84">
        <v>-1.57</v>
      </c>
      <c r="C84" s="6">
        <f t="shared" si="24"/>
        <v>-0.31400000000000006</v>
      </c>
      <c r="D84" s="6">
        <f t="shared" si="25"/>
        <v>1.5940000000000372</v>
      </c>
      <c r="G84">
        <v>3.13</v>
      </c>
      <c r="H84" s="6">
        <f t="shared" si="18"/>
        <v>0.626</v>
      </c>
      <c r="I84" s="6">
        <f t="shared" si="26"/>
        <v>-49.214000000000041</v>
      </c>
      <c r="L84">
        <v>29.37</v>
      </c>
      <c r="M84" s="6">
        <f t="shared" si="19"/>
        <v>0.58740000000000003</v>
      </c>
      <c r="N84" s="6">
        <f t="shared" si="27"/>
        <v>15.084200000000001</v>
      </c>
      <c r="Q84">
        <v>-3.13</v>
      </c>
      <c r="R84" s="6">
        <f t="shared" si="20"/>
        <v>-0.626</v>
      </c>
      <c r="S84" s="6">
        <f t="shared" si="28"/>
        <v>18.821999999999925</v>
      </c>
      <c r="V84">
        <v>-9.0299999999999994</v>
      </c>
      <c r="W84" s="6">
        <f t="shared" si="21"/>
        <v>-0.60199999999999998</v>
      </c>
      <c r="X84" s="6">
        <f t="shared" si="29"/>
        <v>23.822666666666695</v>
      </c>
      <c r="AA84">
        <v>-1.51</v>
      </c>
      <c r="AB84" s="6">
        <f t="shared" si="22"/>
        <v>-0.15100000000000002</v>
      </c>
      <c r="AC84" s="6">
        <f t="shared" si="30"/>
        <v>21.05500000000001</v>
      </c>
      <c r="AF84">
        <v>6.5399999999999903</v>
      </c>
      <c r="AG84" s="6">
        <f t="shared" si="23"/>
        <v>0.65399999999999903</v>
      </c>
      <c r="AH84" s="6">
        <f t="shared" si="31"/>
        <v>20.691000000000084</v>
      </c>
      <c r="AL84">
        <v>7.73</v>
      </c>
      <c r="AM84" cm="1">
        <f t="array" ref="AM84">INDEX($AL$2:$AL$157,ROWS($AL84:AL$157))</f>
        <v>6.5399999999999903</v>
      </c>
    </row>
    <row r="85" spans="2:39" x14ac:dyDescent="0.2">
      <c r="B85">
        <v>11.98</v>
      </c>
      <c r="C85" s="6">
        <f t="shared" si="24"/>
        <v>2.3960000000000004</v>
      </c>
      <c r="D85" s="6">
        <f t="shared" si="25"/>
        <v>3.9900000000000375</v>
      </c>
      <c r="G85">
        <v>16.89</v>
      </c>
      <c r="H85" s="6">
        <f t="shared" si="18"/>
        <v>3.3780000000000001</v>
      </c>
      <c r="I85" s="6">
        <f t="shared" si="26"/>
        <v>-45.836000000000041</v>
      </c>
      <c r="L85">
        <v>101.8</v>
      </c>
      <c r="M85" s="6">
        <f t="shared" si="19"/>
        <v>2.036</v>
      </c>
      <c r="N85" s="6">
        <f t="shared" si="27"/>
        <v>17.120200000000001</v>
      </c>
      <c r="Q85">
        <v>1.7999999999999901</v>
      </c>
      <c r="R85" s="6">
        <f t="shared" si="20"/>
        <v>0.35999999999999804</v>
      </c>
      <c r="S85" s="6">
        <f t="shared" si="28"/>
        <v>19.181999999999924</v>
      </c>
      <c r="V85">
        <v>18.849999999999898</v>
      </c>
      <c r="W85" s="6">
        <f t="shared" si="21"/>
        <v>1.2566666666666599</v>
      </c>
      <c r="X85" s="6">
        <f t="shared" si="29"/>
        <v>25.079333333333356</v>
      </c>
      <c r="AA85">
        <v>6.5</v>
      </c>
      <c r="AB85" s="6">
        <f t="shared" si="22"/>
        <v>0.65</v>
      </c>
      <c r="AC85" s="6">
        <f t="shared" si="30"/>
        <v>21.705000000000009</v>
      </c>
      <c r="AF85">
        <v>23.409999999999901</v>
      </c>
      <c r="AG85" s="6">
        <f t="shared" si="23"/>
        <v>2.34099999999999</v>
      </c>
      <c r="AH85" s="6">
        <f t="shared" si="31"/>
        <v>23.032000000000075</v>
      </c>
      <c r="AL85">
        <v>11.45</v>
      </c>
      <c r="AM85" cm="1">
        <f t="array" ref="AM85">INDEX($AL$2:$AL$157,ROWS($AL85:AL$157))</f>
        <v>23.409999999999901</v>
      </c>
    </row>
    <row r="86" spans="2:39" x14ac:dyDescent="0.2">
      <c r="B86">
        <v>-14.219999999999899</v>
      </c>
      <c r="C86" s="6">
        <f t="shared" si="24"/>
        <v>-2.8439999999999799</v>
      </c>
      <c r="D86" s="6">
        <f t="shared" si="25"/>
        <v>1.1460000000000576</v>
      </c>
      <c r="G86">
        <v>11.95</v>
      </c>
      <c r="H86" s="6">
        <f t="shared" si="18"/>
        <v>2.39</v>
      </c>
      <c r="I86" s="6">
        <f t="shared" si="26"/>
        <v>-43.446000000000041</v>
      </c>
      <c r="L86">
        <v>-51.2899999999999</v>
      </c>
      <c r="M86" s="6">
        <f t="shared" si="19"/>
        <v>-1.025799999999998</v>
      </c>
      <c r="N86" s="6">
        <f t="shared" si="27"/>
        <v>16.094400000000004</v>
      </c>
      <c r="Q86">
        <v>16.419999999999899</v>
      </c>
      <c r="R86" s="6">
        <f t="shared" si="20"/>
        <v>3.2839999999999798</v>
      </c>
      <c r="S86" s="6">
        <f t="shared" si="28"/>
        <v>22.465999999999905</v>
      </c>
      <c r="V86">
        <v>13.44</v>
      </c>
      <c r="W86" s="6">
        <f t="shared" si="21"/>
        <v>0.89599999999999991</v>
      </c>
      <c r="X86" s="6">
        <f t="shared" si="29"/>
        <v>25.975333333333356</v>
      </c>
      <c r="AA86">
        <v>15.819999999999901</v>
      </c>
      <c r="AB86" s="6">
        <f t="shared" si="22"/>
        <v>1.5819999999999901</v>
      </c>
      <c r="AC86" s="6">
        <f t="shared" si="30"/>
        <v>23.286999999999999</v>
      </c>
      <c r="AF86">
        <v>-15.67</v>
      </c>
      <c r="AG86" s="6">
        <f t="shared" si="23"/>
        <v>-1.5670000000000002</v>
      </c>
      <c r="AH86" s="6">
        <f t="shared" si="31"/>
        <v>21.465000000000074</v>
      </c>
      <c r="AL86">
        <v>-13.799999999999899</v>
      </c>
      <c r="AM86" cm="1">
        <f t="array" ref="AM86">INDEX($AL$2:$AL$157,ROWS($AL86:AL$157))</f>
        <v>-15.67</v>
      </c>
    </row>
    <row r="87" spans="2:39" x14ac:dyDescent="0.2">
      <c r="B87">
        <v>15.1</v>
      </c>
      <c r="C87" s="6">
        <f t="shared" si="24"/>
        <v>3.02</v>
      </c>
      <c r="D87" s="6">
        <f t="shared" si="25"/>
        <v>4.1660000000000572</v>
      </c>
      <c r="G87">
        <v>-1.34</v>
      </c>
      <c r="H87" s="6">
        <f t="shared" si="18"/>
        <v>-0.26800000000000002</v>
      </c>
      <c r="I87" s="6">
        <f t="shared" si="26"/>
        <v>-43.714000000000041</v>
      </c>
      <c r="L87">
        <v>146.89999999999901</v>
      </c>
      <c r="M87" s="6">
        <f t="shared" si="19"/>
        <v>2.9379999999999802</v>
      </c>
      <c r="N87" s="6">
        <f t="shared" si="27"/>
        <v>19.032399999999985</v>
      </c>
      <c r="Q87">
        <v>19.03</v>
      </c>
      <c r="R87" s="6">
        <f t="shared" si="20"/>
        <v>3.8060000000000005</v>
      </c>
      <c r="S87" s="6">
        <f t="shared" si="28"/>
        <v>26.271999999999906</v>
      </c>
      <c r="V87">
        <v>46.48</v>
      </c>
      <c r="W87" s="6">
        <f t="shared" si="21"/>
        <v>3.0986666666666665</v>
      </c>
      <c r="X87" s="6">
        <f t="shared" si="29"/>
        <v>29.074000000000023</v>
      </c>
      <c r="AA87">
        <v>32</v>
      </c>
      <c r="AB87" s="6">
        <f t="shared" si="22"/>
        <v>3.2</v>
      </c>
      <c r="AC87" s="6">
        <f t="shared" si="30"/>
        <v>26.486999999999998</v>
      </c>
      <c r="AF87">
        <v>15.41</v>
      </c>
      <c r="AG87" s="6">
        <f t="shared" si="23"/>
        <v>1.5410000000000001</v>
      </c>
      <c r="AH87" s="6">
        <f t="shared" si="31"/>
        <v>23.006000000000075</v>
      </c>
      <c r="AL87">
        <v>-14.0899999999999</v>
      </c>
      <c r="AM87" cm="1">
        <f t="array" ref="AM87">INDEX($AL$2:$AL$157,ROWS($AL87:AL$157))</f>
        <v>15.41</v>
      </c>
    </row>
    <row r="88" spans="2:39" x14ac:dyDescent="0.2">
      <c r="B88">
        <v>9.15</v>
      </c>
      <c r="C88" s="6">
        <f t="shared" si="24"/>
        <v>1.83</v>
      </c>
      <c r="D88" s="6">
        <f t="shared" si="25"/>
        <v>5.9960000000000573</v>
      </c>
      <c r="G88">
        <v>21.189999999999898</v>
      </c>
      <c r="H88" s="6">
        <f t="shared" si="18"/>
        <v>4.23799999999998</v>
      </c>
      <c r="I88" s="6">
        <f t="shared" si="26"/>
        <v>-39.476000000000063</v>
      </c>
      <c r="L88">
        <v>39.74</v>
      </c>
      <c r="M88" s="6">
        <f t="shared" si="19"/>
        <v>0.79480000000000006</v>
      </c>
      <c r="N88" s="6">
        <f t="shared" si="27"/>
        <v>19.827199999999984</v>
      </c>
      <c r="Q88">
        <v>-4.2799999999999896</v>
      </c>
      <c r="R88" s="6">
        <f t="shared" si="20"/>
        <v>-0.85599999999999798</v>
      </c>
      <c r="S88" s="6">
        <f t="shared" si="28"/>
        <v>25.415999999999908</v>
      </c>
      <c r="V88">
        <v>15.1</v>
      </c>
      <c r="W88" s="6">
        <f t="shared" si="21"/>
        <v>1.0066666666666666</v>
      </c>
      <c r="X88" s="6">
        <f t="shared" si="29"/>
        <v>30.080666666666691</v>
      </c>
      <c r="AA88">
        <v>3.3</v>
      </c>
      <c r="AB88" s="6">
        <f t="shared" si="22"/>
        <v>0.33</v>
      </c>
      <c r="AC88" s="6">
        <f t="shared" si="30"/>
        <v>26.816999999999997</v>
      </c>
      <c r="AF88">
        <v>0.71</v>
      </c>
      <c r="AG88" s="6">
        <f t="shared" si="23"/>
        <v>7.0999999999999994E-2</v>
      </c>
      <c r="AH88" s="6">
        <f t="shared" si="31"/>
        <v>23.077000000000076</v>
      </c>
      <c r="AL88">
        <v>6.6299999999999901</v>
      </c>
      <c r="AM88" cm="1">
        <f t="array" ref="AM88">INDEX($AL$2:$AL$157,ROWS($AL88:AL$157))</f>
        <v>0.71</v>
      </c>
    </row>
    <row r="89" spans="2:39" x14ac:dyDescent="0.2">
      <c r="B89">
        <v>-6.83</v>
      </c>
      <c r="C89" s="6">
        <f t="shared" si="24"/>
        <v>-1.3660000000000001</v>
      </c>
      <c r="D89" s="6">
        <f t="shared" si="25"/>
        <v>4.6300000000000576</v>
      </c>
      <c r="G89">
        <v>19.8</v>
      </c>
      <c r="H89" s="6">
        <f t="shared" si="18"/>
        <v>3.9600000000000004</v>
      </c>
      <c r="I89" s="6">
        <f t="shared" si="26"/>
        <v>-35.516000000000062</v>
      </c>
      <c r="L89">
        <v>47.66</v>
      </c>
      <c r="M89" s="6">
        <f t="shared" si="19"/>
        <v>0.95319999999999994</v>
      </c>
      <c r="N89" s="6">
        <f t="shared" si="27"/>
        <v>20.780399999999982</v>
      </c>
      <c r="Q89">
        <v>6.46999999999999</v>
      </c>
      <c r="R89" s="6">
        <f t="shared" si="20"/>
        <v>1.293999999999998</v>
      </c>
      <c r="S89" s="6">
        <f t="shared" si="28"/>
        <v>26.709999999999905</v>
      </c>
      <c r="V89">
        <v>19.909999999999901</v>
      </c>
      <c r="W89" s="6">
        <f t="shared" si="21"/>
        <v>1.3273333333333266</v>
      </c>
      <c r="X89" s="6">
        <f t="shared" si="29"/>
        <v>31.408000000000015</v>
      </c>
      <c r="AA89">
        <v>17.2699999999999</v>
      </c>
      <c r="AB89" s="6">
        <f t="shared" si="22"/>
        <v>1.7269999999999901</v>
      </c>
      <c r="AC89" s="6">
        <f t="shared" si="30"/>
        <v>28.543999999999986</v>
      </c>
      <c r="AF89">
        <v>13.82</v>
      </c>
      <c r="AG89" s="6">
        <f t="shared" si="23"/>
        <v>1.3820000000000001</v>
      </c>
      <c r="AH89" s="6">
        <f t="shared" si="31"/>
        <v>24.459000000000078</v>
      </c>
      <c r="AL89">
        <v>15.43</v>
      </c>
      <c r="AM89" cm="1">
        <f t="array" ref="AM89">INDEX($AL$2:$AL$157,ROWS($AL89:AL$157))</f>
        <v>13.82</v>
      </c>
    </row>
    <row r="90" spans="2:39" x14ac:dyDescent="0.2">
      <c r="B90">
        <v>-16.84</v>
      </c>
      <c r="C90" s="6">
        <f t="shared" si="24"/>
        <v>-3.3680000000000003</v>
      </c>
      <c r="D90" s="6">
        <f t="shared" si="25"/>
        <v>1.2620000000000573</v>
      </c>
      <c r="G90">
        <v>-16.149999999999999</v>
      </c>
      <c r="H90" s="6">
        <f t="shared" si="18"/>
        <v>-3.23</v>
      </c>
      <c r="I90" s="6">
        <f t="shared" si="26"/>
        <v>-38.746000000000059</v>
      </c>
      <c r="L90">
        <v>17.45</v>
      </c>
      <c r="M90" s="6">
        <f t="shared" si="19"/>
        <v>0.34899999999999998</v>
      </c>
      <c r="N90" s="6">
        <f t="shared" si="27"/>
        <v>21.129399999999983</v>
      </c>
      <c r="Q90">
        <v>8.18</v>
      </c>
      <c r="R90" s="6">
        <f t="shared" si="20"/>
        <v>1.6360000000000001</v>
      </c>
      <c r="S90" s="6">
        <f t="shared" si="28"/>
        <v>28.345999999999904</v>
      </c>
      <c r="V90">
        <v>17.559999999999999</v>
      </c>
      <c r="W90" s="6">
        <f t="shared" si="21"/>
        <v>1.1706666666666665</v>
      </c>
      <c r="X90" s="6">
        <f t="shared" si="29"/>
        <v>32.578666666666685</v>
      </c>
      <c r="AA90">
        <v>13.059999999999899</v>
      </c>
      <c r="AB90" s="6">
        <f t="shared" si="22"/>
        <v>1.3059999999999901</v>
      </c>
      <c r="AC90" s="6">
        <f t="shared" si="30"/>
        <v>29.849999999999977</v>
      </c>
      <c r="AF90">
        <v>1.99</v>
      </c>
      <c r="AG90" s="6">
        <f t="shared" si="23"/>
        <v>0.19900000000000001</v>
      </c>
      <c r="AH90" s="6">
        <f t="shared" si="31"/>
        <v>24.658000000000079</v>
      </c>
      <c r="AL90">
        <v>-11.65</v>
      </c>
      <c r="AM90" cm="1">
        <f t="array" ref="AM90">INDEX($AL$2:$AL$157,ROWS($AL90:AL$157))</f>
        <v>1.99</v>
      </c>
    </row>
    <row r="91" spans="2:39" x14ac:dyDescent="0.2">
      <c r="B91">
        <v>3.35</v>
      </c>
      <c r="C91" s="6">
        <f t="shared" si="24"/>
        <v>0.67</v>
      </c>
      <c r="D91" s="6">
        <f t="shared" si="25"/>
        <v>1.9320000000000572</v>
      </c>
      <c r="G91">
        <v>22.06</v>
      </c>
      <c r="H91" s="6">
        <f t="shared" si="18"/>
        <v>4.4119999999999999</v>
      </c>
      <c r="I91" s="6">
        <f t="shared" si="26"/>
        <v>-34.33400000000006</v>
      </c>
      <c r="L91">
        <v>23.15</v>
      </c>
      <c r="M91" s="6">
        <f t="shared" si="19"/>
        <v>0.46299999999999997</v>
      </c>
      <c r="N91" s="6">
        <f t="shared" si="27"/>
        <v>21.592399999999984</v>
      </c>
      <c r="Q91">
        <v>-7.85</v>
      </c>
      <c r="R91" s="6">
        <f t="shared" si="20"/>
        <v>-1.57</v>
      </c>
      <c r="S91" s="6">
        <f t="shared" si="28"/>
        <v>26.775999999999904</v>
      </c>
      <c r="V91">
        <v>-2.5699999999999901</v>
      </c>
      <c r="W91" s="6">
        <f t="shared" si="21"/>
        <v>-0.17133333333333267</v>
      </c>
      <c r="X91" s="6">
        <f t="shared" si="29"/>
        <v>32.407333333333355</v>
      </c>
      <c r="AA91">
        <v>-2.4999999999999898</v>
      </c>
      <c r="AB91" s="6">
        <f t="shared" si="22"/>
        <v>-0.249999999999999</v>
      </c>
      <c r="AC91" s="6">
        <f t="shared" si="30"/>
        <v>29.599999999999977</v>
      </c>
      <c r="AF91">
        <v>43.16</v>
      </c>
      <c r="AG91" s="6">
        <f t="shared" si="23"/>
        <v>4.3159999999999998</v>
      </c>
      <c r="AH91" s="6">
        <f t="shared" si="31"/>
        <v>28.974000000000078</v>
      </c>
      <c r="AL91">
        <v>-14.8</v>
      </c>
      <c r="AM91" cm="1">
        <f t="array" ref="AM91">INDEX($AL$2:$AL$157,ROWS($AL91:AL$157))</f>
        <v>43.16</v>
      </c>
    </row>
    <row r="92" spans="2:39" x14ac:dyDescent="0.2">
      <c r="B92">
        <v>3.44</v>
      </c>
      <c r="C92" s="6">
        <f t="shared" si="24"/>
        <v>0.68800000000000006</v>
      </c>
      <c r="D92" s="6">
        <f t="shared" si="25"/>
        <v>2.6200000000000574</v>
      </c>
      <c r="G92">
        <v>-10.61</v>
      </c>
      <c r="H92" s="6">
        <f t="shared" si="18"/>
        <v>-2.1219999999999999</v>
      </c>
      <c r="I92" s="6">
        <f t="shared" si="26"/>
        <v>-36.45600000000006</v>
      </c>
      <c r="L92">
        <v>-38.200000000000003</v>
      </c>
      <c r="M92" s="6">
        <f t="shared" si="19"/>
        <v>-0.76400000000000012</v>
      </c>
      <c r="N92" s="6">
        <f t="shared" si="27"/>
        <v>20.828399999999984</v>
      </c>
      <c r="Q92">
        <v>-1.1299999999999999</v>
      </c>
      <c r="R92" s="6">
        <f t="shared" si="20"/>
        <v>-0.22599999999999998</v>
      </c>
      <c r="S92" s="6">
        <f t="shared" si="28"/>
        <v>26.549999999999905</v>
      </c>
      <c r="V92">
        <v>-6.2299999999999898</v>
      </c>
      <c r="W92" s="6">
        <f t="shared" si="21"/>
        <v>-0.41533333333333267</v>
      </c>
      <c r="X92" s="6">
        <f t="shared" si="29"/>
        <v>31.992000000000022</v>
      </c>
      <c r="AA92">
        <v>-13.92</v>
      </c>
      <c r="AB92" s="6">
        <f t="shared" si="22"/>
        <v>-1.3920000000000001</v>
      </c>
      <c r="AC92" s="6">
        <f t="shared" si="30"/>
        <v>28.207999999999977</v>
      </c>
      <c r="AF92">
        <v>-5.18</v>
      </c>
      <c r="AG92" s="6">
        <f t="shared" si="23"/>
        <v>-0.51800000000000002</v>
      </c>
      <c r="AH92" s="6">
        <f t="shared" si="31"/>
        <v>28.456000000000078</v>
      </c>
      <c r="AL92">
        <v>5.42</v>
      </c>
      <c r="AM92" cm="1">
        <f t="array" ref="AM92">INDEX($AL$2:$AL$157,ROWS($AL92:AL$157))</f>
        <v>-5.18</v>
      </c>
    </row>
    <row r="93" spans="2:39" x14ac:dyDescent="0.2">
      <c r="B93">
        <v>4.5199999999999996</v>
      </c>
      <c r="C93" s="6">
        <f t="shared" si="24"/>
        <v>0.90399999999999991</v>
      </c>
      <c r="D93" s="6">
        <f t="shared" si="25"/>
        <v>3.5240000000000573</v>
      </c>
      <c r="G93">
        <v>-12.01</v>
      </c>
      <c r="H93" s="6">
        <f t="shared" si="18"/>
        <v>-2.4020000000000001</v>
      </c>
      <c r="I93" s="6">
        <f t="shared" si="26"/>
        <v>-38.858000000000061</v>
      </c>
      <c r="L93">
        <v>16.799999999999901</v>
      </c>
      <c r="M93" s="6">
        <f t="shared" si="19"/>
        <v>0.33599999999999802</v>
      </c>
      <c r="N93" s="6">
        <f t="shared" si="27"/>
        <v>21.164399999999983</v>
      </c>
      <c r="Q93">
        <v>2.44</v>
      </c>
      <c r="R93" s="6">
        <f t="shared" si="20"/>
        <v>0.48799999999999999</v>
      </c>
      <c r="S93" s="6">
        <f t="shared" si="28"/>
        <v>27.037999999999904</v>
      </c>
      <c r="V93">
        <v>2.77999999999999</v>
      </c>
      <c r="W93" s="6">
        <f t="shared" si="21"/>
        <v>0.18533333333333266</v>
      </c>
      <c r="X93" s="6">
        <f t="shared" si="29"/>
        <v>32.177333333333358</v>
      </c>
      <c r="AA93">
        <v>-2.46999999999999</v>
      </c>
      <c r="AB93" s="6">
        <f t="shared" si="22"/>
        <v>-0.246999999999999</v>
      </c>
      <c r="AC93" s="6">
        <f t="shared" si="30"/>
        <v>27.960999999999977</v>
      </c>
      <c r="AF93">
        <v>-7.37</v>
      </c>
      <c r="AG93" s="6">
        <f t="shared" si="23"/>
        <v>-0.7370000000000001</v>
      </c>
      <c r="AH93" s="6">
        <f t="shared" si="31"/>
        <v>27.719000000000079</v>
      </c>
      <c r="AL93">
        <v>20.9</v>
      </c>
      <c r="AM93" cm="1">
        <f t="array" ref="AM93">INDEX($AL$2:$AL$157,ROWS($AL93:AL$157))</f>
        <v>-7.37</v>
      </c>
    </row>
    <row r="94" spans="2:39" x14ac:dyDescent="0.2">
      <c r="B94">
        <v>4.2699999999999996</v>
      </c>
      <c r="C94" s="6">
        <f t="shared" si="24"/>
        <v>0.85399999999999998</v>
      </c>
      <c r="D94" s="6">
        <f t="shared" si="25"/>
        <v>4.378000000000057</v>
      </c>
      <c r="G94">
        <v>37.78</v>
      </c>
      <c r="H94" s="6">
        <f t="shared" si="18"/>
        <v>7.5560000000000009</v>
      </c>
      <c r="I94" s="6">
        <f t="shared" si="26"/>
        <v>-31.30200000000006</v>
      </c>
      <c r="L94">
        <v>-31.22</v>
      </c>
      <c r="M94" s="6">
        <f t="shared" si="19"/>
        <v>-0.62439999999999996</v>
      </c>
      <c r="N94" s="6">
        <f t="shared" si="27"/>
        <v>20.539999999999981</v>
      </c>
      <c r="Q94">
        <v>-1.03</v>
      </c>
      <c r="R94" s="6">
        <f t="shared" si="20"/>
        <v>-0.20600000000000002</v>
      </c>
      <c r="S94" s="6">
        <f t="shared" si="28"/>
        <v>26.831999999999905</v>
      </c>
      <c r="V94">
        <v>-5.1399999999999899</v>
      </c>
      <c r="W94" s="6">
        <f t="shared" si="21"/>
        <v>-0.34266666666666601</v>
      </c>
      <c r="X94" s="6">
        <f t="shared" si="29"/>
        <v>31.834666666666692</v>
      </c>
      <c r="AA94">
        <v>-3.57</v>
      </c>
      <c r="AB94" s="6">
        <f t="shared" si="22"/>
        <v>-0.35699999999999998</v>
      </c>
      <c r="AC94" s="6">
        <f t="shared" si="30"/>
        <v>27.603999999999978</v>
      </c>
      <c r="AF94">
        <v>-11.49</v>
      </c>
      <c r="AG94" s="6">
        <f t="shared" si="23"/>
        <v>-1.149</v>
      </c>
      <c r="AH94" s="6">
        <f t="shared" si="31"/>
        <v>26.570000000000078</v>
      </c>
      <c r="AL94">
        <v>-32.9299999999999</v>
      </c>
      <c r="AM94" cm="1">
        <f t="array" ref="AM94">INDEX($AL$2:$AL$157,ROWS($AL94:AL$157))</f>
        <v>-11.49</v>
      </c>
    </row>
    <row r="95" spans="2:39" x14ac:dyDescent="0.2">
      <c r="B95">
        <v>-2.06</v>
      </c>
      <c r="C95" s="6">
        <f t="shared" si="24"/>
        <v>-0.41200000000000003</v>
      </c>
      <c r="D95" s="6">
        <f t="shared" si="25"/>
        <v>3.966000000000057</v>
      </c>
      <c r="G95">
        <v>1.4299999999999899</v>
      </c>
      <c r="H95" s="6">
        <f t="shared" si="18"/>
        <v>0.28599999999999798</v>
      </c>
      <c r="I95" s="6">
        <f t="shared" si="26"/>
        <v>-31.016000000000062</v>
      </c>
      <c r="L95">
        <v>10.48</v>
      </c>
      <c r="M95" s="6">
        <f t="shared" si="19"/>
        <v>0.20960000000000001</v>
      </c>
      <c r="N95" s="6">
        <f t="shared" si="27"/>
        <v>20.74959999999998</v>
      </c>
      <c r="Q95">
        <v>6.6499999999999897</v>
      </c>
      <c r="R95" s="6">
        <f t="shared" si="20"/>
        <v>1.3299999999999981</v>
      </c>
      <c r="S95" s="6">
        <f t="shared" si="28"/>
        <v>28.161999999999903</v>
      </c>
      <c r="V95">
        <v>20.27</v>
      </c>
      <c r="W95" s="6">
        <f t="shared" si="21"/>
        <v>1.3513333333333333</v>
      </c>
      <c r="X95" s="6">
        <f t="shared" si="29"/>
        <v>33.186000000000028</v>
      </c>
      <c r="AA95">
        <v>14.91</v>
      </c>
      <c r="AB95" s="6">
        <f t="shared" si="22"/>
        <v>1.4910000000000001</v>
      </c>
      <c r="AC95" s="6">
        <f t="shared" si="30"/>
        <v>29.094999999999978</v>
      </c>
      <c r="AF95">
        <v>-6.65</v>
      </c>
      <c r="AG95" s="6">
        <f t="shared" si="23"/>
        <v>-0.66500000000000004</v>
      </c>
      <c r="AH95" s="6">
        <f t="shared" si="31"/>
        <v>25.905000000000079</v>
      </c>
      <c r="AL95">
        <v>-12.4</v>
      </c>
      <c r="AM95" cm="1">
        <f t="array" ref="AM95">INDEX($AL$2:$AL$157,ROWS($AL95:AL$157))</f>
        <v>-6.65</v>
      </c>
    </row>
    <row r="96" spans="2:39" x14ac:dyDescent="0.2">
      <c r="B96">
        <v>6.38</v>
      </c>
      <c r="C96" s="6">
        <f t="shared" si="24"/>
        <v>1.276</v>
      </c>
      <c r="D96" s="6">
        <f t="shared" si="25"/>
        <v>5.2420000000000568</v>
      </c>
      <c r="G96">
        <v>-0.12</v>
      </c>
      <c r="H96" s="6">
        <f t="shared" si="18"/>
        <v>-2.4E-2</v>
      </c>
      <c r="I96" s="6">
        <f t="shared" si="26"/>
        <v>-31.040000000000063</v>
      </c>
      <c r="L96">
        <v>78.149999999999906</v>
      </c>
      <c r="M96" s="6">
        <f t="shared" si="19"/>
        <v>1.5629999999999982</v>
      </c>
      <c r="N96" s="6">
        <f t="shared" si="27"/>
        <v>22.312599999999978</v>
      </c>
      <c r="Q96">
        <v>0.17999999999999899</v>
      </c>
      <c r="R96" s="6">
        <f t="shared" si="20"/>
        <v>3.5999999999999803E-2</v>
      </c>
      <c r="S96" s="6">
        <f t="shared" si="28"/>
        <v>28.197999999999904</v>
      </c>
      <c r="V96">
        <v>13.559999999999899</v>
      </c>
      <c r="W96" s="6">
        <f t="shared" si="21"/>
        <v>0.90399999999999325</v>
      </c>
      <c r="X96" s="6">
        <f t="shared" si="29"/>
        <v>34.090000000000025</v>
      </c>
      <c r="AA96">
        <v>11.51</v>
      </c>
      <c r="AB96" s="6">
        <f t="shared" si="22"/>
        <v>1.151</v>
      </c>
      <c r="AC96" s="6">
        <f t="shared" si="30"/>
        <v>30.245999999999977</v>
      </c>
      <c r="AF96">
        <v>6.67</v>
      </c>
      <c r="AG96" s="6">
        <f t="shared" si="23"/>
        <v>0.66700000000000004</v>
      </c>
      <c r="AH96" s="6">
        <f t="shared" si="31"/>
        <v>26.572000000000081</v>
      </c>
      <c r="AL96">
        <v>0.26999999999999902</v>
      </c>
      <c r="AM96" cm="1">
        <f t="array" ref="AM96">INDEX($AL$2:$AL$157,ROWS($AL96:AL$157))</f>
        <v>6.67</v>
      </c>
    </row>
    <row r="97" spans="2:39" x14ac:dyDescent="0.2">
      <c r="B97">
        <v>28.689999999999898</v>
      </c>
      <c r="C97" s="6">
        <f t="shared" si="24"/>
        <v>5.73799999999998</v>
      </c>
      <c r="D97" s="6">
        <f t="shared" si="25"/>
        <v>10.980000000000036</v>
      </c>
      <c r="G97">
        <v>2.1800000000000002</v>
      </c>
      <c r="H97" s="6">
        <f t="shared" si="18"/>
        <v>0.43600000000000005</v>
      </c>
      <c r="I97" s="6">
        <f t="shared" si="26"/>
        <v>-30.604000000000063</v>
      </c>
      <c r="L97">
        <v>114.799999999999</v>
      </c>
      <c r="M97" s="6">
        <f t="shared" si="19"/>
        <v>2.2959999999999803</v>
      </c>
      <c r="N97" s="6">
        <f t="shared" si="27"/>
        <v>24.60859999999996</v>
      </c>
      <c r="Q97">
        <v>10.649999999999901</v>
      </c>
      <c r="R97" s="6">
        <f t="shared" si="20"/>
        <v>2.1299999999999804</v>
      </c>
      <c r="S97" s="6">
        <f t="shared" si="28"/>
        <v>30.327999999999886</v>
      </c>
      <c r="V97">
        <v>25.479999999999901</v>
      </c>
      <c r="W97" s="6">
        <f t="shared" si="21"/>
        <v>1.6986666666666601</v>
      </c>
      <c r="X97" s="6">
        <f t="shared" si="29"/>
        <v>35.788666666666686</v>
      </c>
      <c r="AA97">
        <v>17.600000000000001</v>
      </c>
      <c r="AB97" s="6">
        <f t="shared" si="22"/>
        <v>1.7600000000000002</v>
      </c>
      <c r="AC97" s="6">
        <f t="shared" si="30"/>
        <v>32.005999999999979</v>
      </c>
      <c r="AF97">
        <v>27.9</v>
      </c>
      <c r="AG97" s="6">
        <f t="shared" si="23"/>
        <v>2.79</v>
      </c>
      <c r="AH97" s="6">
        <f t="shared" si="31"/>
        <v>29.36200000000008</v>
      </c>
      <c r="AL97">
        <v>9.4799999999999898</v>
      </c>
      <c r="AM97" cm="1">
        <f t="array" ref="AM97">INDEX($AL$2:$AL$157,ROWS($AL97:AL$157))</f>
        <v>27.9</v>
      </c>
    </row>
    <row r="98" spans="2:39" x14ac:dyDescent="0.2">
      <c r="B98">
        <v>2</v>
      </c>
      <c r="C98" s="6">
        <f t="shared" si="24"/>
        <v>0.4</v>
      </c>
      <c r="D98" s="6">
        <f t="shared" si="25"/>
        <v>11.380000000000036</v>
      </c>
      <c r="G98">
        <v>8.9099999999999895</v>
      </c>
      <c r="H98" s="6">
        <f t="shared" si="18"/>
        <v>1.781999999999998</v>
      </c>
      <c r="I98" s="6">
        <f t="shared" si="26"/>
        <v>-28.822000000000067</v>
      </c>
      <c r="L98">
        <v>73.88</v>
      </c>
      <c r="M98" s="6">
        <f t="shared" si="19"/>
        <v>1.4776</v>
      </c>
      <c r="N98" s="6">
        <f t="shared" si="27"/>
        <v>26.086199999999959</v>
      </c>
      <c r="Q98">
        <v>9.18</v>
      </c>
      <c r="R98" s="6">
        <f t="shared" ref="R98:R129" si="32">Q98*T$3</f>
        <v>1.8360000000000001</v>
      </c>
      <c r="S98" s="6">
        <f t="shared" si="28"/>
        <v>32.163999999999888</v>
      </c>
      <c r="V98">
        <v>24.95</v>
      </c>
      <c r="W98" s="6">
        <f t="shared" ref="W98:W129" si="33">V98*Y$3</f>
        <v>1.6633333333333333</v>
      </c>
      <c r="X98" s="6">
        <f t="shared" si="29"/>
        <v>37.452000000000019</v>
      </c>
      <c r="AA98">
        <v>21.619999999999902</v>
      </c>
      <c r="AB98" s="6">
        <f t="shared" ref="AB98:AB129" si="34">AA98*AD$3</f>
        <v>2.1619999999999902</v>
      </c>
      <c r="AC98" s="6">
        <f t="shared" si="30"/>
        <v>34.167999999999971</v>
      </c>
      <c r="AF98">
        <v>22.1</v>
      </c>
      <c r="AG98" s="6">
        <f t="shared" ref="AG98:AG129" si="35">AF98*AI$3</f>
        <v>2.2100000000000004</v>
      </c>
      <c r="AH98" s="6">
        <f t="shared" si="31"/>
        <v>31.572000000000081</v>
      </c>
      <c r="AL98">
        <v>27.39</v>
      </c>
      <c r="AM98" cm="1">
        <f t="array" ref="AM98">INDEX($AL$2:$AL$157,ROWS($AL98:AL$157))</f>
        <v>22.1</v>
      </c>
    </row>
    <row r="99" spans="2:39" x14ac:dyDescent="0.2">
      <c r="B99">
        <v>-14.32</v>
      </c>
      <c r="C99" s="6">
        <f t="shared" si="24"/>
        <v>-2.8640000000000003</v>
      </c>
      <c r="D99" s="6">
        <f t="shared" si="25"/>
        <v>8.5160000000000355</v>
      </c>
      <c r="G99">
        <v>6.3299999999999903</v>
      </c>
      <c r="H99" s="6">
        <f t="shared" si="18"/>
        <v>1.2659999999999982</v>
      </c>
      <c r="I99" s="6">
        <f t="shared" si="26"/>
        <v>-27.556000000000068</v>
      </c>
      <c r="L99">
        <v>-73.849999999999994</v>
      </c>
      <c r="M99" s="6">
        <f t="shared" si="19"/>
        <v>-1.4769999999999999</v>
      </c>
      <c r="N99" s="6">
        <f t="shared" si="27"/>
        <v>24.609199999999959</v>
      </c>
      <c r="Q99">
        <v>0.02</v>
      </c>
      <c r="R99" s="6">
        <f t="shared" si="32"/>
        <v>4.0000000000000001E-3</v>
      </c>
      <c r="S99" s="6">
        <f t="shared" si="28"/>
        <v>32.167999999999886</v>
      </c>
      <c r="V99">
        <v>-3.6699999999999902</v>
      </c>
      <c r="W99" s="6">
        <f t="shared" si="33"/>
        <v>-0.24466666666666601</v>
      </c>
      <c r="X99" s="6">
        <f t="shared" si="29"/>
        <v>37.207333333333352</v>
      </c>
      <c r="AA99">
        <v>1.45</v>
      </c>
      <c r="AB99" s="6">
        <f t="shared" si="34"/>
        <v>0.14499999999999999</v>
      </c>
      <c r="AC99" s="6">
        <f t="shared" si="30"/>
        <v>34.312999999999974</v>
      </c>
      <c r="AF99">
        <v>-21.869999999999902</v>
      </c>
      <c r="AG99" s="6">
        <f t="shared" si="35"/>
        <v>-2.1869999999999901</v>
      </c>
      <c r="AH99" s="6">
        <f t="shared" si="31"/>
        <v>29.38500000000009</v>
      </c>
      <c r="AL99">
        <v>-22.75</v>
      </c>
      <c r="AM99" cm="1">
        <f t="array" ref="AM99">INDEX($AL$2:$AL$157,ROWS($AL99:AL$157))</f>
        <v>-21.869999999999902</v>
      </c>
    </row>
    <row r="100" spans="2:39" x14ac:dyDescent="0.2">
      <c r="B100">
        <v>-2.41</v>
      </c>
      <c r="C100" s="6">
        <f t="shared" si="24"/>
        <v>-0.48200000000000004</v>
      </c>
      <c r="D100" s="6">
        <f t="shared" si="25"/>
        <v>8.0340000000000362</v>
      </c>
      <c r="G100">
        <v>23.29</v>
      </c>
      <c r="H100" s="6">
        <f t="shared" si="18"/>
        <v>4.6580000000000004</v>
      </c>
      <c r="I100" s="6">
        <f t="shared" si="26"/>
        <v>-22.898000000000067</v>
      </c>
      <c r="L100">
        <v>6.75999999999999</v>
      </c>
      <c r="M100" s="6">
        <f t="shared" si="19"/>
        <v>0.13519999999999979</v>
      </c>
      <c r="N100" s="6">
        <f t="shared" si="27"/>
        <v>24.74439999999996</v>
      </c>
      <c r="Q100">
        <v>5.27</v>
      </c>
      <c r="R100" s="6">
        <f t="shared" si="32"/>
        <v>1.054</v>
      </c>
      <c r="S100" s="6">
        <f t="shared" si="28"/>
        <v>33.221999999999888</v>
      </c>
      <c r="V100">
        <v>2.98999999999999</v>
      </c>
      <c r="W100" s="6">
        <f t="shared" si="33"/>
        <v>0.19933333333333267</v>
      </c>
      <c r="X100" s="6">
        <f t="shared" si="29"/>
        <v>37.406666666666688</v>
      </c>
      <c r="AA100">
        <v>2.1899999999999902</v>
      </c>
      <c r="AB100" s="6">
        <f t="shared" si="34"/>
        <v>0.21899999999999903</v>
      </c>
      <c r="AC100" s="6">
        <f t="shared" si="30"/>
        <v>34.531999999999975</v>
      </c>
      <c r="AF100">
        <v>-7.24</v>
      </c>
      <c r="AG100" s="6">
        <f t="shared" si="35"/>
        <v>-0.72400000000000009</v>
      </c>
      <c r="AH100" s="6">
        <f t="shared" si="31"/>
        <v>28.66100000000009</v>
      </c>
      <c r="AL100">
        <v>-23.57</v>
      </c>
      <c r="AM100" cm="1">
        <f t="array" ref="AM100">INDEX($AL$2:$AL$157,ROWS($AL100:AL$157))</f>
        <v>-7.24</v>
      </c>
    </row>
    <row r="101" spans="2:39" x14ac:dyDescent="0.2">
      <c r="B101">
        <v>-5.56</v>
      </c>
      <c r="C101" s="6">
        <f t="shared" si="24"/>
        <v>-1.1119999999999999</v>
      </c>
      <c r="D101" s="6">
        <f t="shared" si="25"/>
        <v>6.9220000000000361</v>
      </c>
      <c r="G101">
        <v>12.739999999999901</v>
      </c>
      <c r="H101" s="6">
        <f t="shared" si="18"/>
        <v>2.5479999999999805</v>
      </c>
      <c r="I101" s="6">
        <f t="shared" si="26"/>
        <v>-20.350000000000087</v>
      </c>
      <c r="L101">
        <v>-19.84</v>
      </c>
      <c r="M101" s="6">
        <f t="shared" si="19"/>
        <v>-0.39679999999999999</v>
      </c>
      <c r="N101" s="6">
        <f t="shared" si="27"/>
        <v>24.347599999999961</v>
      </c>
      <c r="Q101">
        <v>8.3800000000000008</v>
      </c>
      <c r="R101" s="6">
        <f t="shared" si="32"/>
        <v>1.6760000000000002</v>
      </c>
      <c r="S101" s="6">
        <f t="shared" si="28"/>
        <v>34.89799999999989</v>
      </c>
      <c r="V101">
        <v>12.72</v>
      </c>
      <c r="W101" s="6">
        <f t="shared" si="33"/>
        <v>0.84799999999999998</v>
      </c>
      <c r="X101" s="6">
        <f t="shared" si="29"/>
        <v>38.254666666666687</v>
      </c>
      <c r="AA101">
        <v>10.889999999999899</v>
      </c>
      <c r="AB101" s="6">
        <f t="shared" si="34"/>
        <v>1.08899999999999</v>
      </c>
      <c r="AC101" s="6">
        <f t="shared" si="30"/>
        <v>35.620999999999967</v>
      </c>
      <c r="AF101">
        <v>9.58</v>
      </c>
      <c r="AG101" s="6">
        <f t="shared" si="35"/>
        <v>0.95800000000000007</v>
      </c>
      <c r="AH101" s="6">
        <f t="shared" si="31"/>
        <v>29.619000000000089</v>
      </c>
      <c r="AL101">
        <v>3.52999999999999</v>
      </c>
      <c r="AM101" cm="1">
        <f t="array" ref="AM101">INDEX($AL$2:$AL$157,ROWS($AL101:AL$157))</f>
        <v>9.58</v>
      </c>
    </row>
    <row r="102" spans="2:39" x14ac:dyDescent="0.2">
      <c r="B102">
        <v>-5.66</v>
      </c>
      <c r="C102" s="6">
        <f t="shared" si="24"/>
        <v>-1.1320000000000001</v>
      </c>
      <c r="D102" s="6">
        <f t="shared" si="25"/>
        <v>5.7900000000000365</v>
      </c>
      <c r="G102">
        <v>-19.799999999999901</v>
      </c>
      <c r="H102" s="6">
        <f t="shared" si="18"/>
        <v>-3.9599999999999804</v>
      </c>
      <c r="I102" s="6">
        <f t="shared" si="26"/>
        <v>-24.310000000000066</v>
      </c>
      <c r="L102">
        <v>50.78</v>
      </c>
      <c r="M102" s="6">
        <f t="shared" si="19"/>
        <v>1.0156000000000001</v>
      </c>
      <c r="N102" s="6">
        <f t="shared" si="27"/>
        <v>25.36319999999996</v>
      </c>
      <c r="Q102">
        <v>18.439999999999898</v>
      </c>
      <c r="R102" s="6">
        <f t="shared" si="32"/>
        <v>3.6879999999999797</v>
      </c>
      <c r="S102" s="6">
        <f t="shared" si="28"/>
        <v>38.585999999999871</v>
      </c>
      <c r="V102">
        <v>31.21</v>
      </c>
      <c r="W102" s="6">
        <f t="shared" si="33"/>
        <v>2.0806666666666667</v>
      </c>
      <c r="X102" s="6">
        <f t="shared" si="29"/>
        <v>40.335333333333352</v>
      </c>
      <c r="AA102">
        <v>20.18</v>
      </c>
      <c r="AB102" s="6">
        <f t="shared" si="34"/>
        <v>2.0180000000000002</v>
      </c>
      <c r="AC102" s="6">
        <f t="shared" si="30"/>
        <v>37.638999999999967</v>
      </c>
      <c r="AF102">
        <v>2.2200000000000002</v>
      </c>
      <c r="AG102" s="6">
        <f t="shared" si="35"/>
        <v>0.22200000000000003</v>
      </c>
      <c r="AH102" s="6">
        <f t="shared" si="31"/>
        <v>29.84100000000009</v>
      </c>
      <c r="AL102">
        <v>15.659999999999901</v>
      </c>
      <c r="AM102" cm="1">
        <f t="array" ref="AM102">INDEX($AL$2:$AL$157,ROWS($AL102:AL$157))</f>
        <v>2.2200000000000002</v>
      </c>
    </row>
    <row r="103" spans="2:39" x14ac:dyDescent="0.2">
      <c r="B103">
        <v>-2.4</v>
      </c>
      <c r="C103" s="6">
        <f t="shared" si="24"/>
        <v>-0.48</v>
      </c>
      <c r="D103" s="6">
        <f t="shared" si="25"/>
        <v>5.310000000000036</v>
      </c>
      <c r="G103">
        <v>-10.23</v>
      </c>
      <c r="H103" s="6">
        <f t="shared" si="18"/>
        <v>-2.0460000000000003</v>
      </c>
      <c r="I103" s="6">
        <f t="shared" si="26"/>
        <v>-26.356000000000066</v>
      </c>
      <c r="L103">
        <v>-21.52</v>
      </c>
      <c r="M103" s="6">
        <f t="shared" si="19"/>
        <v>-0.4304</v>
      </c>
      <c r="N103" s="6">
        <f t="shared" si="27"/>
        <v>24.932799999999961</v>
      </c>
      <c r="Q103">
        <v>-10.199999999999999</v>
      </c>
      <c r="R103" s="6">
        <f t="shared" si="32"/>
        <v>-2.04</v>
      </c>
      <c r="S103" s="6">
        <f t="shared" si="28"/>
        <v>36.545999999999871</v>
      </c>
      <c r="V103">
        <v>-21.81</v>
      </c>
      <c r="W103" s="6">
        <f t="shared" si="33"/>
        <v>-1.454</v>
      </c>
      <c r="X103" s="6">
        <f t="shared" si="29"/>
        <v>38.881333333333352</v>
      </c>
      <c r="AA103">
        <v>-13.84</v>
      </c>
      <c r="AB103" s="6">
        <f t="shared" si="34"/>
        <v>-1.3840000000000001</v>
      </c>
      <c r="AC103" s="6">
        <f t="shared" si="30"/>
        <v>36.254999999999967</v>
      </c>
      <c r="AF103">
        <v>-5.76</v>
      </c>
      <c r="AG103" s="6">
        <f t="shared" si="35"/>
        <v>-0.57599999999999996</v>
      </c>
      <c r="AH103" s="6">
        <f t="shared" si="31"/>
        <v>29.265000000000089</v>
      </c>
      <c r="AL103">
        <v>38.119999999999997</v>
      </c>
      <c r="AM103" cm="1">
        <f t="array" ref="AM103">INDEX($AL$2:$AL$157,ROWS($AL103:AL$157))</f>
        <v>-5.76</v>
      </c>
    </row>
    <row r="104" spans="2:39" x14ac:dyDescent="0.2">
      <c r="B104">
        <v>-12.75</v>
      </c>
      <c r="C104" s="6">
        <f t="shared" si="24"/>
        <v>-2.5500000000000003</v>
      </c>
      <c r="D104" s="6">
        <f t="shared" si="25"/>
        <v>2.7600000000000358</v>
      </c>
      <c r="G104">
        <v>-1.6199999999999899</v>
      </c>
      <c r="H104" s="6">
        <f t="shared" si="18"/>
        <v>-0.32399999999999801</v>
      </c>
      <c r="I104" s="6">
        <f t="shared" si="26"/>
        <v>-26.680000000000064</v>
      </c>
      <c r="L104">
        <v>-115.03</v>
      </c>
      <c r="M104" s="6">
        <f t="shared" si="19"/>
        <v>-2.3006000000000002</v>
      </c>
      <c r="N104" s="6">
        <f t="shared" si="27"/>
        <v>22.632199999999962</v>
      </c>
      <c r="Q104">
        <v>-6.66</v>
      </c>
      <c r="R104" s="6">
        <f t="shared" si="32"/>
        <v>-1.3320000000000001</v>
      </c>
      <c r="S104" s="6">
        <f t="shared" si="28"/>
        <v>35.213999999999871</v>
      </c>
      <c r="V104">
        <v>-31.05</v>
      </c>
      <c r="W104" s="6">
        <f t="shared" si="33"/>
        <v>-2.0699999999999998</v>
      </c>
      <c r="X104" s="6">
        <f t="shared" si="29"/>
        <v>36.811333333333351</v>
      </c>
      <c r="AA104">
        <v>-18.489999999999899</v>
      </c>
      <c r="AB104" s="6">
        <f t="shared" si="34"/>
        <v>-1.84899999999999</v>
      </c>
      <c r="AC104" s="6">
        <f t="shared" si="30"/>
        <v>34.405999999999977</v>
      </c>
      <c r="AF104">
        <v>-30.77</v>
      </c>
      <c r="AG104" s="6">
        <f t="shared" si="35"/>
        <v>-3.077</v>
      </c>
      <c r="AH104" s="6">
        <f t="shared" si="31"/>
        <v>26.188000000000088</v>
      </c>
      <c r="AL104">
        <v>-22.6999999999999</v>
      </c>
      <c r="AM104" cm="1">
        <f t="array" ref="AM104">INDEX($AL$2:$AL$157,ROWS($AL104:AL$157))</f>
        <v>-30.77</v>
      </c>
    </row>
    <row r="105" spans="2:39" x14ac:dyDescent="0.2">
      <c r="B105">
        <v>5.2899999999999903</v>
      </c>
      <c r="C105" s="6">
        <f t="shared" si="24"/>
        <v>1.0579999999999981</v>
      </c>
      <c r="D105" s="6">
        <f t="shared" si="25"/>
        <v>3.8180000000000338</v>
      </c>
      <c r="G105">
        <v>-14.8799999999999</v>
      </c>
      <c r="H105" s="6">
        <f t="shared" si="18"/>
        <v>-2.97599999999998</v>
      </c>
      <c r="I105" s="6">
        <f t="shared" si="26"/>
        <v>-29.656000000000045</v>
      </c>
      <c r="L105">
        <v>62.13</v>
      </c>
      <c r="M105" s="6">
        <f t="shared" si="19"/>
        <v>1.2426000000000001</v>
      </c>
      <c r="N105" s="6">
        <f t="shared" si="27"/>
        <v>23.874799999999961</v>
      </c>
      <c r="Q105">
        <v>5.66</v>
      </c>
      <c r="R105" s="6">
        <f t="shared" si="32"/>
        <v>1.1320000000000001</v>
      </c>
      <c r="S105" s="6">
        <f t="shared" si="28"/>
        <v>36.345999999999869</v>
      </c>
      <c r="V105">
        <v>23.399999999999899</v>
      </c>
      <c r="W105" s="6">
        <f t="shared" si="33"/>
        <v>1.5599999999999932</v>
      </c>
      <c r="X105" s="6">
        <f t="shared" si="29"/>
        <v>38.371333333333347</v>
      </c>
      <c r="AA105">
        <v>14.2899999999999</v>
      </c>
      <c r="AB105" s="6">
        <f t="shared" si="34"/>
        <v>1.4289999999999901</v>
      </c>
      <c r="AC105" s="6">
        <f t="shared" si="30"/>
        <v>35.834999999999965</v>
      </c>
      <c r="AF105">
        <v>41.94</v>
      </c>
      <c r="AG105" s="6">
        <f t="shared" si="35"/>
        <v>4.194</v>
      </c>
      <c r="AH105" s="6">
        <f t="shared" si="31"/>
        <v>30.382000000000087</v>
      </c>
      <c r="AL105">
        <v>5.27</v>
      </c>
      <c r="AM105" cm="1">
        <f t="array" ref="AM105">INDEX($AL$2:$AL$157,ROWS($AL105:AL$157))</f>
        <v>41.94</v>
      </c>
    </row>
    <row r="106" spans="2:39" x14ac:dyDescent="0.2">
      <c r="B106">
        <v>7.15</v>
      </c>
      <c r="C106" s="6">
        <f t="shared" si="24"/>
        <v>1.4300000000000002</v>
      </c>
      <c r="D106" s="6">
        <f t="shared" si="25"/>
        <v>5.248000000000034</v>
      </c>
      <c r="G106">
        <v>11.68</v>
      </c>
      <c r="H106" s="6">
        <f t="shared" si="18"/>
        <v>2.3359999999999999</v>
      </c>
      <c r="I106" s="6">
        <f t="shared" si="26"/>
        <v>-27.320000000000046</v>
      </c>
      <c r="L106">
        <v>88.66</v>
      </c>
      <c r="M106" s="6">
        <f t="shared" si="19"/>
        <v>1.7731999999999999</v>
      </c>
      <c r="N106" s="6">
        <f t="shared" si="27"/>
        <v>25.647999999999961</v>
      </c>
      <c r="Q106">
        <v>14.24</v>
      </c>
      <c r="R106" s="6">
        <f t="shared" si="32"/>
        <v>2.8480000000000003</v>
      </c>
      <c r="S106" s="6">
        <f t="shared" si="28"/>
        <v>39.193999999999868</v>
      </c>
      <c r="V106">
        <v>26.75</v>
      </c>
      <c r="W106" s="6">
        <f t="shared" si="33"/>
        <v>1.7833333333333332</v>
      </c>
      <c r="X106" s="6">
        <f t="shared" si="29"/>
        <v>40.154666666666678</v>
      </c>
      <c r="AA106">
        <v>25.3</v>
      </c>
      <c r="AB106" s="6">
        <f t="shared" si="34"/>
        <v>2.5300000000000002</v>
      </c>
      <c r="AC106" s="6">
        <f t="shared" si="30"/>
        <v>38.364999999999966</v>
      </c>
      <c r="AF106">
        <v>32.53</v>
      </c>
      <c r="AG106" s="6">
        <f t="shared" si="35"/>
        <v>3.2530000000000001</v>
      </c>
      <c r="AH106" s="6">
        <f t="shared" si="31"/>
        <v>33.63500000000009</v>
      </c>
      <c r="AL106">
        <v>42.57</v>
      </c>
      <c r="AM106" cm="1">
        <f t="array" ref="AM106">INDEX($AL$2:$AL$157,ROWS($AL106:AL$157))</f>
        <v>32.53</v>
      </c>
    </row>
    <row r="107" spans="2:39" x14ac:dyDescent="0.2">
      <c r="B107">
        <v>10.68</v>
      </c>
      <c r="C107" s="6">
        <f t="shared" si="24"/>
        <v>2.1360000000000001</v>
      </c>
      <c r="D107" s="6">
        <f t="shared" si="25"/>
        <v>7.3840000000000341</v>
      </c>
      <c r="G107">
        <v>-6.54</v>
      </c>
      <c r="H107" s="6">
        <f t="shared" si="18"/>
        <v>-1.3080000000000001</v>
      </c>
      <c r="I107" s="6">
        <f t="shared" si="26"/>
        <v>-28.628000000000046</v>
      </c>
      <c r="L107">
        <v>118.3</v>
      </c>
      <c r="M107" s="6">
        <f t="shared" si="19"/>
        <v>2.3660000000000001</v>
      </c>
      <c r="N107" s="6">
        <f t="shared" si="27"/>
        <v>28.01399999999996</v>
      </c>
      <c r="Q107">
        <v>15.889999999999899</v>
      </c>
      <c r="R107" s="6">
        <f t="shared" si="32"/>
        <v>3.17799999999998</v>
      </c>
      <c r="S107" s="6">
        <f t="shared" si="28"/>
        <v>42.371999999999851</v>
      </c>
      <c r="V107">
        <v>37.549999999999997</v>
      </c>
      <c r="W107" s="6">
        <f t="shared" si="33"/>
        <v>2.503333333333333</v>
      </c>
      <c r="X107" s="6">
        <f t="shared" si="29"/>
        <v>42.658000000000008</v>
      </c>
      <c r="AA107">
        <v>28.94</v>
      </c>
      <c r="AB107" s="6">
        <f t="shared" si="34"/>
        <v>2.8940000000000001</v>
      </c>
      <c r="AC107" s="6">
        <f t="shared" si="30"/>
        <v>41.258999999999965</v>
      </c>
      <c r="AF107">
        <v>20.48</v>
      </c>
      <c r="AG107" s="6">
        <f t="shared" si="35"/>
        <v>2.048</v>
      </c>
      <c r="AH107" s="6">
        <f t="shared" si="31"/>
        <v>35.683000000000092</v>
      </c>
      <c r="AL107">
        <v>35.14</v>
      </c>
      <c r="AM107" cm="1">
        <f t="array" ref="AM107">INDEX($AL$2:$AL$157,ROWS($AL107:AL$157))</f>
        <v>20.48</v>
      </c>
    </row>
    <row r="108" spans="2:39" x14ac:dyDescent="0.2">
      <c r="B108">
        <v>1.53</v>
      </c>
      <c r="C108" s="6">
        <f t="shared" si="24"/>
        <v>0.30600000000000005</v>
      </c>
      <c r="D108" s="6">
        <f t="shared" si="25"/>
        <v>7.6900000000000341</v>
      </c>
      <c r="G108">
        <v>-14.82</v>
      </c>
      <c r="H108" s="6">
        <f t="shared" si="18"/>
        <v>-2.9640000000000004</v>
      </c>
      <c r="I108" s="6">
        <f t="shared" si="26"/>
        <v>-31.592000000000048</v>
      </c>
      <c r="L108">
        <v>5.1399999999999899</v>
      </c>
      <c r="M108" s="6">
        <f t="shared" si="19"/>
        <v>0.10279999999999979</v>
      </c>
      <c r="N108" s="6">
        <f t="shared" si="27"/>
        <v>28.116799999999959</v>
      </c>
      <c r="Q108">
        <v>-0.56000000000000005</v>
      </c>
      <c r="R108" s="6">
        <f t="shared" si="32"/>
        <v>-0.11200000000000002</v>
      </c>
      <c r="S108" s="6">
        <f t="shared" si="28"/>
        <v>42.259999999999849</v>
      </c>
      <c r="V108">
        <v>-8.8000000000000007</v>
      </c>
      <c r="W108" s="6">
        <f t="shared" si="33"/>
        <v>-0.58666666666666667</v>
      </c>
      <c r="X108" s="6">
        <f t="shared" si="29"/>
        <v>42.071333333333342</v>
      </c>
      <c r="AA108">
        <v>-4.33</v>
      </c>
      <c r="AB108" s="6">
        <f t="shared" si="34"/>
        <v>-0.43300000000000005</v>
      </c>
      <c r="AC108" s="6">
        <f t="shared" si="30"/>
        <v>40.825999999999965</v>
      </c>
      <c r="AF108">
        <v>14.12</v>
      </c>
      <c r="AG108" s="6">
        <f t="shared" si="35"/>
        <v>1.4119999999999999</v>
      </c>
      <c r="AH108" s="6">
        <f t="shared" si="31"/>
        <v>37.095000000000091</v>
      </c>
      <c r="AL108">
        <v>1.9199999999999899</v>
      </c>
      <c r="AM108" cm="1">
        <f t="array" ref="AM108">INDEX($AL$2:$AL$157,ROWS($AL108:AL$157))</f>
        <v>14.12</v>
      </c>
    </row>
    <row r="109" spans="2:39" x14ac:dyDescent="0.2">
      <c r="B109">
        <v>29.31</v>
      </c>
      <c r="C109" s="6">
        <f t="shared" si="24"/>
        <v>5.8620000000000001</v>
      </c>
      <c r="D109" s="6">
        <f t="shared" si="25"/>
        <v>13.552000000000035</v>
      </c>
      <c r="G109">
        <v>10.59</v>
      </c>
      <c r="H109" s="6">
        <f t="shared" si="18"/>
        <v>2.1179999999999999</v>
      </c>
      <c r="I109" s="6">
        <f t="shared" si="26"/>
        <v>-29.47400000000005</v>
      </c>
      <c r="L109">
        <v>152.26</v>
      </c>
      <c r="M109" s="6">
        <f t="shared" si="19"/>
        <v>3.0451999999999999</v>
      </c>
      <c r="N109" s="6">
        <f t="shared" si="27"/>
        <v>31.16199999999996</v>
      </c>
      <c r="Q109">
        <v>18.739999999999998</v>
      </c>
      <c r="R109" s="6">
        <f t="shared" si="32"/>
        <v>3.7479999999999998</v>
      </c>
      <c r="S109" s="6">
        <f t="shared" si="28"/>
        <v>46.007999999999846</v>
      </c>
      <c r="V109">
        <v>52.51</v>
      </c>
      <c r="W109" s="6">
        <f t="shared" si="33"/>
        <v>3.5006666666666666</v>
      </c>
      <c r="X109" s="6">
        <f t="shared" si="29"/>
        <v>45.57200000000001</v>
      </c>
      <c r="AA109">
        <v>31.689999999999898</v>
      </c>
      <c r="AB109" s="6">
        <f t="shared" si="34"/>
        <v>3.1689999999999898</v>
      </c>
      <c r="AC109" s="6">
        <f t="shared" si="30"/>
        <v>43.994999999999955</v>
      </c>
      <c r="AF109">
        <v>20.67</v>
      </c>
      <c r="AG109" s="6">
        <f t="shared" si="35"/>
        <v>2.0670000000000002</v>
      </c>
      <c r="AH109" s="6">
        <f t="shared" si="31"/>
        <v>39.162000000000091</v>
      </c>
      <c r="AL109">
        <v>-17.48</v>
      </c>
      <c r="AM109" cm="1">
        <f t="array" ref="AM109">INDEX($AL$2:$AL$157,ROWS($AL109:AL$157))</f>
        <v>20.67</v>
      </c>
    </row>
    <row r="110" spans="2:39" x14ac:dyDescent="0.2">
      <c r="B110">
        <v>14.79</v>
      </c>
      <c r="C110" s="6">
        <f t="shared" si="24"/>
        <v>2.9580000000000002</v>
      </c>
      <c r="D110" s="6">
        <f t="shared" si="25"/>
        <v>16.510000000000034</v>
      </c>
      <c r="G110">
        <v>9.68</v>
      </c>
      <c r="H110" s="6">
        <f t="shared" si="18"/>
        <v>1.9359999999999999</v>
      </c>
      <c r="I110" s="6">
        <f t="shared" si="26"/>
        <v>-27.53800000000005</v>
      </c>
      <c r="L110">
        <v>157.13</v>
      </c>
      <c r="M110" s="6">
        <f t="shared" si="19"/>
        <v>3.1425999999999998</v>
      </c>
      <c r="N110" s="6">
        <f t="shared" si="27"/>
        <v>34.304599999999958</v>
      </c>
      <c r="Q110">
        <v>19.93</v>
      </c>
      <c r="R110" s="6">
        <f t="shared" si="32"/>
        <v>3.9860000000000002</v>
      </c>
      <c r="S110" s="6">
        <f t="shared" si="28"/>
        <v>49.993999999999843</v>
      </c>
      <c r="V110">
        <v>40.33</v>
      </c>
      <c r="W110" s="6">
        <f t="shared" si="33"/>
        <v>2.6886666666666663</v>
      </c>
      <c r="X110" s="6">
        <f t="shared" si="29"/>
        <v>48.26066666666668</v>
      </c>
      <c r="AA110">
        <v>32.700000000000003</v>
      </c>
      <c r="AB110" s="6">
        <f t="shared" si="34"/>
        <v>3.2700000000000005</v>
      </c>
      <c r="AC110" s="6">
        <f t="shared" si="30"/>
        <v>47.264999999999958</v>
      </c>
      <c r="AF110">
        <v>11.62</v>
      </c>
      <c r="AG110" s="6">
        <f t="shared" si="35"/>
        <v>1.1619999999999999</v>
      </c>
      <c r="AH110" s="6">
        <f t="shared" si="31"/>
        <v>40.32400000000009</v>
      </c>
      <c r="AL110">
        <v>17.04</v>
      </c>
      <c r="AM110" cm="1">
        <f t="array" ref="AM110">INDEX($AL$2:$AL$157,ROWS($AL110:AL$157))</f>
        <v>11.62</v>
      </c>
    </row>
    <row r="111" spans="2:39" x14ac:dyDescent="0.2">
      <c r="B111">
        <v>17.82</v>
      </c>
      <c r="C111" s="6">
        <f t="shared" si="24"/>
        <v>3.5640000000000001</v>
      </c>
      <c r="D111" s="6">
        <f t="shared" si="25"/>
        <v>20.074000000000034</v>
      </c>
      <c r="G111">
        <v>13.05</v>
      </c>
      <c r="H111" s="6">
        <f t="shared" si="18"/>
        <v>2.6100000000000003</v>
      </c>
      <c r="I111" s="6">
        <f t="shared" si="26"/>
        <v>-24.928000000000051</v>
      </c>
      <c r="L111">
        <v>127.18</v>
      </c>
      <c r="M111" s="6">
        <f t="shared" si="19"/>
        <v>2.5436000000000001</v>
      </c>
      <c r="N111" s="6">
        <f t="shared" si="27"/>
        <v>36.848199999999956</v>
      </c>
      <c r="Q111">
        <v>10.299999999999899</v>
      </c>
      <c r="R111" s="6">
        <f t="shared" si="32"/>
        <v>2.0599999999999801</v>
      </c>
      <c r="S111" s="6">
        <f t="shared" si="28"/>
        <v>52.053999999999824</v>
      </c>
      <c r="V111">
        <v>25.65</v>
      </c>
      <c r="W111" s="6">
        <f t="shared" si="33"/>
        <v>1.71</v>
      </c>
      <c r="X111" s="6">
        <f t="shared" si="29"/>
        <v>49.970666666666681</v>
      </c>
      <c r="AA111">
        <v>19.28</v>
      </c>
      <c r="AB111" s="6">
        <f t="shared" si="34"/>
        <v>1.9280000000000002</v>
      </c>
      <c r="AC111" s="6">
        <f t="shared" si="30"/>
        <v>49.192999999999955</v>
      </c>
      <c r="AF111">
        <v>9.8699999999999992</v>
      </c>
      <c r="AG111" s="6">
        <f t="shared" si="35"/>
        <v>0.98699999999999999</v>
      </c>
      <c r="AH111" s="6">
        <f t="shared" si="31"/>
        <v>41.311000000000092</v>
      </c>
      <c r="AL111">
        <v>-15.579999999999901</v>
      </c>
      <c r="AM111" cm="1">
        <f t="array" ref="AM111">INDEX($AL$2:$AL$157,ROWS($AL111:AL$157))</f>
        <v>9.8699999999999992</v>
      </c>
    </row>
    <row r="112" spans="2:39" x14ac:dyDescent="0.2">
      <c r="B112">
        <v>-1.8599999999999901</v>
      </c>
      <c r="C112" s="6">
        <f t="shared" si="24"/>
        <v>-0.37199999999999805</v>
      </c>
      <c r="D112" s="6">
        <f t="shared" si="25"/>
        <v>19.702000000000037</v>
      </c>
      <c r="G112">
        <v>10.51</v>
      </c>
      <c r="H112" s="6">
        <f t="shared" si="18"/>
        <v>2.1019999999999999</v>
      </c>
      <c r="I112" s="6">
        <f t="shared" si="26"/>
        <v>-22.82600000000005</v>
      </c>
      <c r="L112">
        <v>-23.1299999999999</v>
      </c>
      <c r="M112" s="6">
        <f t="shared" si="19"/>
        <v>-0.46259999999999801</v>
      </c>
      <c r="N112" s="6">
        <f t="shared" si="27"/>
        <v>36.385599999999961</v>
      </c>
      <c r="Q112">
        <v>8.65</v>
      </c>
      <c r="R112" s="6">
        <f t="shared" si="32"/>
        <v>1.7300000000000002</v>
      </c>
      <c r="S112" s="6">
        <f t="shared" si="28"/>
        <v>53.783999999999821</v>
      </c>
      <c r="V112">
        <v>9.5500000000000007</v>
      </c>
      <c r="W112" s="6">
        <f t="shared" si="33"/>
        <v>0.63666666666666671</v>
      </c>
      <c r="X112" s="6">
        <f t="shared" si="29"/>
        <v>50.607333333333344</v>
      </c>
      <c r="AA112">
        <v>7.8</v>
      </c>
      <c r="AB112" s="6">
        <f t="shared" si="34"/>
        <v>0.78</v>
      </c>
      <c r="AC112" s="6">
        <f t="shared" si="30"/>
        <v>49.972999999999956</v>
      </c>
      <c r="AF112">
        <v>-5.33</v>
      </c>
      <c r="AG112" s="6">
        <f t="shared" si="35"/>
        <v>-0.53300000000000003</v>
      </c>
      <c r="AH112" s="6">
        <f t="shared" si="31"/>
        <v>40.778000000000091</v>
      </c>
      <c r="AL112">
        <v>0.83999999999999897</v>
      </c>
      <c r="AM112" cm="1">
        <f t="array" ref="AM112">INDEX($AL$2:$AL$157,ROWS($AL112:AL$157))</f>
        <v>-5.33</v>
      </c>
    </row>
    <row r="113" spans="2:39" x14ac:dyDescent="0.2">
      <c r="B113">
        <v>23.23</v>
      </c>
      <c r="C113" s="6">
        <f t="shared" si="24"/>
        <v>4.6459999999999999</v>
      </c>
      <c r="D113" s="6">
        <f t="shared" si="25"/>
        <v>24.348000000000038</v>
      </c>
      <c r="G113">
        <v>28.86</v>
      </c>
      <c r="H113" s="6">
        <f t="shared" si="18"/>
        <v>5.7720000000000002</v>
      </c>
      <c r="I113" s="6">
        <f t="shared" si="26"/>
        <v>-17.054000000000052</v>
      </c>
      <c r="L113">
        <v>129.26</v>
      </c>
      <c r="M113" s="6">
        <f t="shared" si="19"/>
        <v>2.5851999999999999</v>
      </c>
      <c r="N113" s="6">
        <f t="shared" si="27"/>
        <v>38.970799999999961</v>
      </c>
      <c r="Q113">
        <v>10.78</v>
      </c>
      <c r="R113" s="6">
        <f t="shared" si="32"/>
        <v>2.1560000000000001</v>
      </c>
      <c r="S113" s="6">
        <f t="shared" si="28"/>
        <v>55.93999999999982</v>
      </c>
      <c r="V113">
        <v>28.36</v>
      </c>
      <c r="W113" s="6">
        <f t="shared" si="33"/>
        <v>1.8906666666666665</v>
      </c>
      <c r="X113" s="6">
        <f t="shared" si="29"/>
        <v>52.498000000000012</v>
      </c>
      <c r="AA113">
        <v>17.889999999999901</v>
      </c>
      <c r="AB113" s="6">
        <f t="shared" si="34"/>
        <v>1.7889999999999902</v>
      </c>
      <c r="AC113" s="6">
        <f t="shared" si="30"/>
        <v>51.761999999999944</v>
      </c>
      <c r="AF113">
        <v>23.33</v>
      </c>
      <c r="AG113" s="6">
        <f t="shared" si="35"/>
        <v>2.3329999999999997</v>
      </c>
      <c r="AH113" s="6">
        <f t="shared" si="31"/>
        <v>43.111000000000089</v>
      </c>
      <c r="AL113">
        <v>-0.17999999999999899</v>
      </c>
      <c r="AM113" cm="1">
        <f t="array" ref="AM113">INDEX($AL$2:$AL$157,ROWS($AL113:AL$157))</f>
        <v>23.33</v>
      </c>
    </row>
    <row r="114" spans="2:39" x14ac:dyDescent="0.2">
      <c r="B114">
        <v>-2.17</v>
      </c>
      <c r="C114" s="6">
        <f t="shared" si="24"/>
        <v>-0.434</v>
      </c>
      <c r="D114" s="6">
        <f t="shared" si="25"/>
        <v>23.914000000000037</v>
      </c>
      <c r="G114">
        <v>20.89</v>
      </c>
      <c r="H114" s="6">
        <f t="shared" si="18"/>
        <v>4.1779999999999999</v>
      </c>
      <c r="I114" s="6">
        <f t="shared" si="26"/>
        <v>-12.876000000000051</v>
      </c>
      <c r="L114">
        <v>13.55</v>
      </c>
      <c r="M114" s="6">
        <f t="shared" si="19"/>
        <v>0.27100000000000002</v>
      </c>
      <c r="N114" s="6">
        <f t="shared" si="27"/>
        <v>39.241799999999962</v>
      </c>
      <c r="Q114">
        <v>20.29</v>
      </c>
      <c r="R114" s="6">
        <f t="shared" si="32"/>
        <v>4.0579999999999998</v>
      </c>
      <c r="S114" s="6">
        <f t="shared" si="28"/>
        <v>59.99799999999982</v>
      </c>
      <c r="V114">
        <v>25.96</v>
      </c>
      <c r="W114" s="6">
        <f t="shared" si="33"/>
        <v>1.7306666666666668</v>
      </c>
      <c r="X114" s="6">
        <f t="shared" si="29"/>
        <v>54.228666666666676</v>
      </c>
      <c r="AA114">
        <v>20.5</v>
      </c>
      <c r="AB114" s="6">
        <f t="shared" si="34"/>
        <v>2.0500000000000003</v>
      </c>
      <c r="AC114" s="6">
        <f t="shared" si="30"/>
        <v>53.811999999999941</v>
      </c>
      <c r="AF114">
        <v>-1.37</v>
      </c>
      <c r="AG114" s="6">
        <f t="shared" si="35"/>
        <v>-0.13700000000000001</v>
      </c>
      <c r="AH114" s="6">
        <f t="shared" si="31"/>
        <v>42.974000000000089</v>
      </c>
      <c r="AL114">
        <v>4.7399999999999904</v>
      </c>
      <c r="AM114" cm="1">
        <f t="array" ref="AM114">INDEX($AL$2:$AL$157,ROWS($AL114:AL$157))</f>
        <v>-1.37</v>
      </c>
    </row>
    <row r="115" spans="2:39" x14ac:dyDescent="0.2">
      <c r="B115">
        <v>15.92</v>
      </c>
      <c r="C115" s="6">
        <f t="shared" si="24"/>
        <v>3.1840000000000002</v>
      </c>
      <c r="D115" s="6">
        <f t="shared" si="25"/>
        <v>27.098000000000038</v>
      </c>
      <c r="G115">
        <v>36.159999999999997</v>
      </c>
      <c r="H115" s="6">
        <f t="shared" si="18"/>
        <v>7.2319999999999993</v>
      </c>
      <c r="I115" s="6">
        <f t="shared" si="26"/>
        <v>-5.6440000000000516</v>
      </c>
      <c r="L115">
        <v>49.889999999999901</v>
      </c>
      <c r="M115" s="6">
        <f t="shared" si="19"/>
        <v>0.99779999999999802</v>
      </c>
      <c r="N115" s="6">
        <f t="shared" si="27"/>
        <v>40.23959999999996</v>
      </c>
      <c r="Q115">
        <v>-2.46</v>
      </c>
      <c r="R115" s="6">
        <f t="shared" si="32"/>
        <v>-0.49199999999999999</v>
      </c>
      <c r="S115" s="6">
        <f t="shared" si="28"/>
        <v>59.505999999999823</v>
      </c>
      <c r="V115">
        <v>20.12</v>
      </c>
      <c r="W115" s="6">
        <f t="shared" si="33"/>
        <v>1.3413333333333335</v>
      </c>
      <c r="X115" s="6">
        <f t="shared" si="29"/>
        <v>55.570000000000007</v>
      </c>
      <c r="AA115">
        <v>7.4499999999999904</v>
      </c>
      <c r="AB115" s="6">
        <f t="shared" si="34"/>
        <v>0.74499999999999911</v>
      </c>
      <c r="AC115" s="6">
        <f t="shared" si="30"/>
        <v>54.556999999999938</v>
      </c>
      <c r="AF115">
        <v>-16.169999999999899</v>
      </c>
      <c r="AG115" s="6">
        <f t="shared" si="35"/>
        <v>-1.61699999999999</v>
      </c>
      <c r="AH115" s="6">
        <f t="shared" si="31"/>
        <v>41.357000000000099</v>
      </c>
      <c r="AL115">
        <v>8.76</v>
      </c>
      <c r="AM115" cm="1">
        <f t="array" ref="AM115">INDEX($AL$2:$AL$157,ROWS($AL115:AL$157))</f>
        <v>-16.169999999999899</v>
      </c>
    </row>
    <row r="116" spans="2:39" x14ac:dyDescent="0.2">
      <c r="B116">
        <v>5.1799999999999899</v>
      </c>
      <c r="C116" s="6">
        <f t="shared" si="24"/>
        <v>1.035999999999998</v>
      </c>
      <c r="D116" s="6">
        <f t="shared" si="25"/>
        <v>28.134000000000036</v>
      </c>
      <c r="G116">
        <v>1.5699999999999901</v>
      </c>
      <c r="H116" s="6">
        <f t="shared" si="18"/>
        <v>0.31399999999999806</v>
      </c>
      <c r="I116" s="6">
        <f t="shared" si="26"/>
        <v>-5.3300000000000534</v>
      </c>
      <c r="L116">
        <v>-5.72</v>
      </c>
      <c r="M116" s="6">
        <f t="shared" si="19"/>
        <v>-0.1144</v>
      </c>
      <c r="N116" s="6">
        <f t="shared" si="27"/>
        <v>40.125199999999957</v>
      </c>
      <c r="Q116">
        <v>-4.26</v>
      </c>
      <c r="R116" s="6">
        <f t="shared" si="32"/>
        <v>-0.85199999999999998</v>
      </c>
      <c r="S116" s="6">
        <f t="shared" si="28"/>
        <v>58.653999999999826</v>
      </c>
      <c r="V116">
        <v>-10.45</v>
      </c>
      <c r="W116" s="6">
        <f t="shared" si="33"/>
        <v>-0.69666666666666666</v>
      </c>
      <c r="X116" s="6">
        <f t="shared" si="29"/>
        <v>54.873333333333342</v>
      </c>
      <c r="AA116">
        <v>-14.47</v>
      </c>
      <c r="AB116" s="6">
        <f t="shared" si="34"/>
        <v>-1.4470000000000001</v>
      </c>
      <c r="AC116" s="6">
        <f t="shared" si="30"/>
        <v>53.109999999999935</v>
      </c>
      <c r="AF116">
        <v>-16.059999999999999</v>
      </c>
      <c r="AG116" s="6">
        <f t="shared" si="35"/>
        <v>-1.6059999999999999</v>
      </c>
      <c r="AH116" s="6">
        <f t="shared" si="31"/>
        <v>39.751000000000097</v>
      </c>
      <c r="AL116">
        <v>10.34</v>
      </c>
      <c r="AM116" cm="1">
        <f t="array" ref="AM116">INDEX($AL$2:$AL$157,ROWS($AL116:AL$157))</f>
        <v>-16.059999999999999</v>
      </c>
    </row>
    <row r="117" spans="2:39" x14ac:dyDescent="0.2">
      <c r="B117">
        <v>-5.34</v>
      </c>
      <c r="C117" s="6">
        <f t="shared" si="24"/>
        <v>-1.0680000000000001</v>
      </c>
      <c r="D117" s="6">
        <f t="shared" si="25"/>
        <v>27.066000000000034</v>
      </c>
      <c r="G117">
        <v>28.76</v>
      </c>
      <c r="H117" s="6">
        <f t="shared" si="18"/>
        <v>5.7520000000000007</v>
      </c>
      <c r="I117" s="6">
        <f t="shared" si="26"/>
        <v>0.42199999999994731</v>
      </c>
      <c r="L117">
        <v>-43.31</v>
      </c>
      <c r="M117" s="6">
        <f t="shared" si="19"/>
        <v>-0.86620000000000008</v>
      </c>
      <c r="N117" s="6">
        <f t="shared" si="27"/>
        <v>39.258999999999958</v>
      </c>
      <c r="Q117">
        <v>-9.96999999999999</v>
      </c>
      <c r="R117" s="6">
        <f t="shared" si="32"/>
        <v>-1.993999999999998</v>
      </c>
      <c r="S117" s="6">
        <f t="shared" si="28"/>
        <v>56.659999999999826</v>
      </c>
      <c r="V117">
        <v>-21.159999999999901</v>
      </c>
      <c r="W117" s="6">
        <f t="shared" si="33"/>
        <v>-1.4106666666666601</v>
      </c>
      <c r="X117" s="6">
        <f t="shared" si="29"/>
        <v>53.462666666666685</v>
      </c>
      <c r="AA117">
        <v>-20.1999999999999</v>
      </c>
      <c r="AB117" s="6">
        <f t="shared" si="34"/>
        <v>-2.0199999999999902</v>
      </c>
      <c r="AC117" s="6">
        <f t="shared" si="30"/>
        <v>51.089999999999947</v>
      </c>
      <c r="AF117">
        <v>-9.9600000000000009</v>
      </c>
      <c r="AG117" s="6">
        <f t="shared" si="35"/>
        <v>-0.99600000000000011</v>
      </c>
      <c r="AH117" s="6">
        <f t="shared" si="31"/>
        <v>38.755000000000095</v>
      </c>
      <c r="AL117">
        <v>22.95</v>
      </c>
      <c r="AM117" cm="1">
        <f t="array" ref="AM117">INDEX($AL$2:$AL$157,ROWS($AL117:AL$157))</f>
        <v>-9.9600000000000009</v>
      </c>
    </row>
    <row r="118" spans="2:39" x14ac:dyDescent="0.2">
      <c r="B118">
        <v>22.7</v>
      </c>
      <c r="C118" s="6">
        <f t="shared" si="24"/>
        <v>4.54</v>
      </c>
      <c r="D118" s="6">
        <f t="shared" si="25"/>
        <v>31.606000000000034</v>
      </c>
      <c r="G118">
        <v>8.56</v>
      </c>
      <c r="H118" s="6">
        <f t="shared" si="18"/>
        <v>1.7120000000000002</v>
      </c>
      <c r="I118" s="6">
        <f t="shared" si="26"/>
        <v>2.1339999999999475</v>
      </c>
      <c r="L118">
        <v>151.82</v>
      </c>
      <c r="M118" s="6">
        <f t="shared" si="19"/>
        <v>3.0364</v>
      </c>
      <c r="N118" s="6">
        <f t="shared" si="27"/>
        <v>42.295399999999958</v>
      </c>
      <c r="Q118">
        <v>14.48</v>
      </c>
      <c r="R118" s="6">
        <f t="shared" si="32"/>
        <v>2.8960000000000004</v>
      </c>
      <c r="S118" s="6">
        <f t="shared" si="28"/>
        <v>59.555999999999827</v>
      </c>
      <c r="V118">
        <v>57.25</v>
      </c>
      <c r="W118" s="6">
        <f t="shared" si="33"/>
        <v>3.8166666666666664</v>
      </c>
      <c r="X118" s="6">
        <f t="shared" si="29"/>
        <v>57.279333333333355</v>
      </c>
      <c r="AA118">
        <v>36.65</v>
      </c>
      <c r="AB118" s="6">
        <f t="shared" si="34"/>
        <v>3.665</v>
      </c>
      <c r="AC118" s="6">
        <f t="shared" si="30"/>
        <v>54.754999999999946</v>
      </c>
      <c r="AF118">
        <v>42.74</v>
      </c>
      <c r="AG118" s="6">
        <f t="shared" si="35"/>
        <v>4.274</v>
      </c>
      <c r="AH118" s="6">
        <f t="shared" si="31"/>
        <v>43.029000000000096</v>
      </c>
      <c r="AL118">
        <v>11.3799999999999</v>
      </c>
      <c r="AM118" cm="1">
        <f t="array" ref="AM118">INDEX($AL$2:$AL$157,ROWS($AL118:AL$157))</f>
        <v>42.74</v>
      </c>
    </row>
    <row r="119" spans="2:39" x14ac:dyDescent="0.2">
      <c r="B119">
        <v>15.68</v>
      </c>
      <c r="C119" s="6">
        <f t="shared" si="24"/>
        <v>3.1360000000000001</v>
      </c>
      <c r="D119" s="6">
        <f t="shared" si="25"/>
        <v>34.742000000000033</v>
      </c>
      <c r="G119">
        <v>2.93</v>
      </c>
      <c r="H119" s="6">
        <f t="shared" si="18"/>
        <v>0.58600000000000008</v>
      </c>
      <c r="I119" s="6">
        <f t="shared" si="26"/>
        <v>2.7199999999999473</v>
      </c>
      <c r="L119">
        <v>42.5</v>
      </c>
      <c r="M119" s="6">
        <f t="shared" si="19"/>
        <v>0.85</v>
      </c>
      <c r="N119" s="6">
        <f t="shared" si="27"/>
        <v>43.14539999999996</v>
      </c>
      <c r="Q119">
        <v>9.74</v>
      </c>
      <c r="R119" s="6">
        <f t="shared" si="32"/>
        <v>1.9480000000000002</v>
      </c>
      <c r="S119" s="6">
        <f t="shared" si="28"/>
        <v>61.503999999999827</v>
      </c>
      <c r="V119">
        <v>-9.93</v>
      </c>
      <c r="W119" s="6">
        <f t="shared" si="33"/>
        <v>-0.66199999999999992</v>
      </c>
      <c r="X119" s="6">
        <f t="shared" si="29"/>
        <v>56.617333333333356</v>
      </c>
      <c r="AA119">
        <v>-0.440000000000001</v>
      </c>
      <c r="AB119" s="6">
        <f t="shared" si="34"/>
        <v>-4.4000000000000102E-2</v>
      </c>
      <c r="AC119" s="6">
        <f t="shared" si="30"/>
        <v>54.710999999999949</v>
      </c>
      <c r="AF119">
        <v>-4.3199999999999896</v>
      </c>
      <c r="AG119" s="6">
        <f t="shared" si="35"/>
        <v>-0.431999999999999</v>
      </c>
      <c r="AH119" s="6">
        <f t="shared" si="31"/>
        <v>42.597000000000094</v>
      </c>
      <c r="AL119">
        <v>7.18</v>
      </c>
      <c r="AM119" cm="1">
        <f t="array" ref="AM119">INDEX($AL$2:$AL$157,ROWS($AL119:AL$157))</f>
        <v>-4.3199999999999896</v>
      </c>
    </row>
    <row r="120" spans="2:39" x14ac:dyDescent="0.2">
      <c r="B120">
        <v>21.6799999999999</v>
      </c>
      <c r="C120" s="6">
        <f t="shared" si="24"/>
        <v>4.3359999999999799</v>
      </c>
      <c r="D120" s="6">
        <f t="shared" si="25"/>
        <v>39.07800000000001</v>
      </c>
      <c r="G120">
        <v>1.5</v>
      </c>
      <c r="H120" s="6">
        <f t="shared" si="18"/>
        <v>0.30000000000000004</v>
      </c>
      <c r="I120" s="6">
        <f t="shared" si="26"/>
        <v>3.0199999999999472</v>
      </c>
      <c r="L120">
        <v>88.229999999999905</v>
      </c>
      <c r="M120" s="6">
        <f t="shared" si="19"/>
        <v>1.7645999999999982</v>
      </c>
      <c r="N120" s="6">
        <f t="shared" si="27"/>
        <v>44.909999999999961</v>
      </c>
      <c r="Q120">
        <v>8.99999999999994E-2</v>
      </c>
      <c r="R120" s="6">
        <f t="shared" si="32"/>
        <v>1.7999999999999881E-2</v>
      </c>
      <c r="S120" s="6">
        <f t="shared" si="28"/>
        <v>61.521999999999828</v>
      </c>
      <c r="V120">
        <v>15.43</v>
      </c>
      <c r="W120" s="6">
        <f t="shared" si="33"/>
        <v>1.0286666666666666</v>
      </c>
      <c r="X120" s="6">
        <f t="shared" si="29"/>
        <v>57.646000000000022</v>
      </c>
      <c r="AA120">
        <v>10.84</v>
      </c>
      <c r="AB120" s="6">
        <f t="shared" si="34"/>
        <v>1.0840000000000001</v>
      </c>
      <c r="AC120" s="6">
        <f t="shared" si="30"/>
        <v>55.794999999999952</v>
      </c>
      <c r="AF120">
        <v>27.759999999999899</v>
      </c>
      <c r="AG120" s="6">
        <f t="shared" si="35"/>
        <v>2.77599999999999</v>
      </c>
      <c r="AH120" s="6">
        <f t="shared" si="31"/>
        <v>45.373000000000083</v>
      </c>
      <c r="AL120">
        <v>20.350000000000001</v>
      </c>
      <c r="AM120" cm="1">
        <f t="array" ref="AM120">INDEX($AL$2:$AL$157,ROWS($AL120:AL$157))</f>
        <v>27.759999999999899</v>
      </c>
    </row>
    <row r="121" spans="2:39" x14ac:dyDescent="0.2">
      <c r="B121">
        <v>-4.01</v>
      </c>
      <c r="C121" s="6">
        <f t="shared" si="24"/>
        <v>-0.80200000000000005</v>
      </c>
      <c r="D121" s="6">
        <f t="shared" si="25"/>
        <v>38.27600000000001</v>
      </c>
      <c r="G121">
        <v>-15.49</v>
      </c>
      <c r="H121" s="6">
        <f t="shared" si="18"/>
        <v>-3.0980000000000003</v>
      </c>
      <c r="I121" s="6">
        <f t="shared" si="26"/>
        <v>-7.8000000000053138E-2</v>
      </c>
      <c r="L121">
        <v>32.21</v>
      </c>
      <c r="M121" s="6">
        <f t="shared" si="19"/>
        <v>0.64419999999999999</v>
      </c>
      <c r="N121" s="6">
        <f t="shared" si="27"/>
        <v>45.554199999999959</v>
      </c>
      <c r="Q121">
        <v>10.5899999999999</v>
      </c>
      <c r="R121" s="6">
        <f t="shared" si="32"/>
        <v>2.1179999999999803</v>
      </c>
      <c r="S121" s="6">
        <f t="shared" si="28"/>
        <v>63.639999999999809</v>
      </c>
      <c r="V121">
        <v>11.03</v>
      </c>
      <c r="W121" s="6">
        <f t="shared" si="33"/>
        <v>0.73533333333333328</v>
      </c>
      <c r="X121" s="6">
        <f t="shared" si="29"/>
        <v>58.381333333333359</v>
      </c>
      <c r="AA121">
        <v>7.3999999999999897</v>
      </c>
      <c r="AB121" s="6">
        <f t="shared" si="34"/>
        <v>0.73999999999999899</v>
      </c>
      <c r="AC121" s="6">
        <f t="shared" si="30"/>
        <v>56.534999999999954</v>
      </c>
      <c r="AF121">
        <v>6.19</v>
      </c>
      <c r="AG121" s="6">
        <f t="shared" si="35"/>
        <v>0.61900000000000011</v>
      </c>
      <c r="AH121" s="6">
        <f t="shared" si="31"/>
        <v>45.992000000000083</v>
      </c>
      <c r="AL121">
        <v>40.06</v>
      </c>
      <c r="AM121" cm="1">
        <f t="array" ref="AM121">INDEX($AL$2:$AL$157,ROWS($AL121:AL$157))</f>
        <v>6.19</v>
      </c>
    </row>
    <row r="122" spans="2:39" x14ac:dyDescent="0.2">
      <c r="B122">
        <v>8.42</v>
      </c>
      <c r="C122" s="6">
        <f t="shared" si="24"/>
        <v>1.6840000000000002</v>
      </c>
      <c r="D122" s="6">
        <f t="shared" si="25"/>
        <v>39.960000000000008</v>
      </c>
      <c r="G122">
        <v>2.2400000000000002</v>
      </c>
      <c r="H122" s="6">
        <f t="shared" si="18"/>
        <v>0.44800000000000006</v>
      </c>
      <c r="I122" s="6">
        <f t="shared" si="26"/>
        <v>0.36999999999994693</v>
      </c>
      <c r="L122">
        <v>10.749999999999901</v>
      </c>
      <c r="M122" s="6">
        <f t="shared" si="19"/>
        <v>0.21499999999999803</v>
      </c>
      <c r="N122" s="6">
        <f t="shared" si="27"/>
        <v>45.769199999999955</v>
      </c>
      <c r="Q122">
        <v>3.18</v>
      </c>
      <c r="R122" s="6">
        <f t="shared" si="32"/>
        <v>0.63600000000000012</v>
      </c>
      <c r="S122" s="6">
        <f t="shared" si="28"/>
        <v>64.275999999999812</v>
      </c>
      <c r="V122">
        <v>1.5499999999999901</v>
      </c>
      <c r="W122" s="6">
        <f t="shared" si="33"/>
        <v>0.10333333333333267</v>
      </c>
      <c r="X122" s="6">
        <f t="shared" si="29"/>
        <v>58.484666666666691</v>
      </c>
      <c r="AA122">
        <v>3.0599999999999898</v>
      </c>
      <c r="AB122" s="6">
        <f t="shared" si="34"/>
        <v>0.305999999999999</v>
      </c>
      <c r="AC122" s="6">
        <f t="shared" si="30"/>
        <v>56.840999999999951</v>
      </c>
      <c r="AF122">
        <v>-2.37</v>
      </c>
      <c r="AG122" s="6">
        <f t="shared" si="35"/>
        <v>-0.23700000000000002</v>
      </c>
      <c r="AH122" s="6">
        <f t="shared" si="31"/>
        <v>45.755000000000081</v>
      </c>
      <c r="AL122">
        <v>-10.7</v>
      </c>
      <c r="AM122" cm="1">
        <f t="array" ref="AM122">INDEX($AL$2:$AL$157,ROWS($AL122:AL$157))</f>
        <v>-2.37</v>
      </c>
    </row>
    <row r="123" spans="2:39" x14ac:dyDescent="0.2">
      <c r="B123">
        <v>18.09</v>
      </c>
      <c r="C123" s="6">
        <f t="shared" si="24"/>
        <v>3.6180000000000003</v>
      </c>
      <c r="D123" s="6">
        <f t="shared" si="25"/>
        <v>43.57800000000001</v>
      </c>
      <c r="G123">
        <v>28.24</v>
      </c>
      <c r="H123" s="6">
        <f t="shared" si="18"/>
        <v>5.6479999999999997</v>
      </c>
      <c r="I123" s="6">
        <f t="shared" si="26"/>
        <v>6.0179999999999465</v>
      </c>
      <c r="L123">
        <v>52.869999999999898</v>
      </c>
      <c r="M123" s="6">
        <f t="shared" si="19"/>
        <v>1.0573999999999979</v>
      </c>
      <c r="N123" s="6">
        <f t="shared" si="27"/>
        <v>46.826599999999956</v>
      </c>
      <c r="Q123">
        <v>12.57</v>
      </c>
      <c r="R123" s="6">
        <f t="shared" si="32"/>
        <v>2.5140000000000002</v>
      </c>
      <c r="S123" s="6">
        <f t="shared" si="28"/>
        <v>66.789999999999807</v>
      </c>
      <c r="V123">
        <v>14.49</v>
      </c>
      <c r="W123" s="6">
        <f t="shared" si="33"/>
        <v>0.96599999999999997</v>
      </c>
      <c r="X123" s="6">
        <f t="shared" si="29"/>
        <v>59.450666666666692</v>
      </c>
      <c r="AA123">
        <v>7.43</v>
      </c>
      <c r="AB123" s="6">
        <f t="shared" si="34"/>
        <v>0.74299999999999999</v>
      </c>
      <c r="AC123" s="6">
        <f t="shared" si="30"/>
        <v>57.583999999999953</v>
      </c>
      <c r="AF123">
        <v>20.599999999999898</v>
      </c>
      <c r="AG123" s="6">
        <f t="shared" si="35"/>
        <v>2.0599999999999898</v>
      </c>
      <c r="AH123" s="6">
        <f t="shared" si="31"/>
        <v>47.815000000000069</v>
      </c>
      <c r="AL123">
        <v>63.12</v>
      </c>
      <c r="AM123" cm="1">
        <f t="array" ref="AM123">INDEX($AL$2:$AL$157,ROWS($AL123:AL$157))</f>
        <v>20.599999999999898</v>
      </c>
    </row>
    <row r="124" spans="2:39" x14ac:dyDescent="0.2">
      <c r="B124">
        <v>-15.5</v>
      </c>
      <c r="C124" s="6">
        <f t="shared" si="24"/>
        <v>-3.1</v>
      </c>
      <c r="D124" s="6">
        <f t="shared" si="25"/>
        <v>40.478000000000009</v>
      </c>
      <c r="G124">
        <v>15.5299999999999</v>
      </c>
      <c r="H124" s="6">
        <f t="shared" si="18"/>
        <v>3.1059999999999803</v>
      </c>
      <c r="I124" s="6">
        <f t="shared" si="26"/>
        <v>9.1239999999999277</v>
      </c>
      <c r="L124">
        <v>-138.19999999999899</v>
      </c>
      <c r="M124" s="6">
        <f t="shared" si="19"/>
        <v>-2.7639999999999798</v>
      </c>
      <c r="N124" s="6">
        <f t="shared" si="27"/>
        <v>44.062599999999975</v>
      </c>
      <c r="Q124">
        <v>-7.75</v>
      </c>
      <c r="R124" s="6">
        <f t="shared" si="32"/>
        <v>-1.55</v>
      </c>
      <c r="S124" s="6">
        <f t="shared" si="28"/>
        <v>65.23999999999981</v>
      </c>
      <c r="V124">
        <v>-21.09</v>
      </c>
      <c r="W124" s="6">
        <f t="shared" si="33"/>
        <v>-1.4059999999999999</v>
      </c>
      <c r="X124" s="6">
        <f t="shared" si="29"/>
        <v>58.044666666666693</v>
      </c>
      <c r="AA124">
        <v>-12.7099999999999</v>
      </c>
      <c r="AB124" s="6">
        <f t="shared" si="34"/>
        <v>-1.2709999999999901</v>
      </c>
      <c r="AC124" s="6">
        <f t="shared" si="30"/>
        <v>56.31299999999996</v>
      </c>
      <c r="AF124">
        <v>-35.059999999999903</v>
      </c>
      <c r="AG124" s="6">
        <f t="shared" si="35"/>
        <v>-3.5059999999999905</v>
      </c>
      <c r="AH124" s="6">
        <f t="shared" si="31"/>
        <v>44.309000000000076</v>
      </c>
      <c r="AL124">
        <v>9.94</v>
      </c>
      <c r="AM124" cm="1">
        <f t="array" ref="AM124">INDEX($AL$2:$AL$157,ROWS($AL124:AL$157))</f>
        <v>-35.059999999999903</v>
      </c>
    </row>
    <row r="125" spans="2:39" x14ac:dyDescent="0.2">
      <c r="B125">
        <v>-12.1899999999999</v>
      </c>
      <c r="C125" s="6">
        <f t="shared" si="24"/>
        <v>-2.4379999999999802</v>
      </c>
      <c r="D125" s="6">
        <f t="shared" si="25"/>
        <v>38.040000000000028</v>
      </c>
      <c r="G125">
        <v>-10.67</v>
      </c>
      <c r="H125" s="6">
        <f t="shared" si="18"/>
        <v>-2.1339999999999999</v>
      </c>
      <c r="I125" s="6">
        <f t="shared" si="26"/>
        <v>6.9899999999999274</v>
      </c>
      <c r="L125">
        <v>51.21</v>
      </c>
      <c r="M125" s="6">
        <f t="shared" si="19"/>
        <v>1.0242</v>
      </c>
      <c r="N125" s="6">
        <f t="shared" si="27"/>
        <v>45.086799999999975</v>
      </c>
      <c r="Q125">
        <v>22.33</v>
      </c>
      <c r="R125" s="6">
        <f t="shared" si="32"/>
        <v>4.4660000000000002</v>
      </c>
      <c r="S125" s="6">
        <f t="shared" si="28"/>
        <v>69.705999999999804</v>
      </c>
      <c r="V125">
        <v>51.53</v>
      </c>
      <c r="W125" s="6">
        <f t="shared" si="33"/>
        <v>3.4353333333333333</v>
      </c>
      <c r="X125" s="6">
        <f t="shared" si="29"/>
        <v>61.480000000000025</v>
      </c>
      <c r="AA125">
        <v>39.71</v>
      </c>
      <c r="AB125" s="6">
        <f t="shared" si="34"/>
        <v>3.9710000000000001</v>
      </c>
      <c r="AC125" s="6">
        <f t="shared" si="30"/>
        <v>60.283999999999963</v>
      </c>
      <c r="AF125">
        <v>14.63</v>
      </c>
      <c r="AG125" s="6">
        <f t="shared" si="35"/>
        <v>1.4630000000000001</v>
      </c>
      <c r="AH125" s="6">
        <f t="shared" si="31"/>
        <v>45.772000000000077</v>
      </c>
      <c r="AL125">
        <v>36.9</v>
      </c>
      <c r="AM125" cm="1">
        <f t="array" ref="AM125">INDEX($AL$2:$AL$157,ROWS($AL125:AL$157))</f>
        <v>14.63</v>
      </c>
    </row>
    <row r="126" spans="2:39" x14ac:dyDescent="0.2">
      <c r="B126">
        <v>7.6</v>
      </c>
      <c r="C126" s="6">
        <f t="shared" si="24"/>
        <v>1.52</v>
      </c>
      <c r="D126" s="6">
        <f t="shared" si="25"/>
        <v>39.560000000000031</v>
      </c>
      <c r="G126">
        <v>-8.91</v>
      </c>
      <c r="H126" s="6">
        <f t="shared" si="18"/>
        <v>-1.782</v>
      </c>
      <c r="I126" s="6">
        <f t="shared" si="26"/>
        <v>5.2079999999999274</v>
      </c>
      <c r="L126">
        <v>60.3</v>
      </c>
      <c r="M126" s="6">
        <f t="shared" si="19"/>
        <v>1.206</v>
      </c>
      <c r="N126" s="6">
        <f t="shared" si="27"/>
        <v>46.292799999999978</v>
      </c>
      <c r="Q126">
        <v>-6.32</v>
      </c>
      <c r="R126" s="6">
        <f t="shared" si="32"/>
        <v>-1.2640000000000002</v>
      </c>
      <c r="S126" s="6">
        <f t="shared" si="28"/>
        <v>68.441999999999808</v>
      </c>
      <c r="V126">
        <v>-0.93999999999999895</v>
      </c>
      <c r="W126" s="6">
        <f t="shared" si="33"/>
        <v>-6.2666666666666593E-2</v>
      </c>
      <c r="X126" s="6">
        <f t="shared" si="29"/>
        <v>61.41733333333336</v>
      </c>
      <c r="AA126">
        <v>-4.6999999999999904</v>
      </c>
      <c r="AB126" s="6">
        <f t="shared" si="34"/>
        <v>-0.46999999999999909</v>
      </c>
      <c r="AC126" s="6">
        <f t="shared" si="30"/>
        <v>59.813999999999965</v>
      </c>
      <c r="AF126">
        <v>14.05</v>
      </c>
      <c r="AG126" s="6">
        <f t="shared" si="35"/>
        <v>1.4050000000000002</v>
      </c>
      <c r="AH126" s="6">
        <f t="shared" si="31"/>
        <v>47.177000000000078</v>
      </c>
      <c r="AL126">
        <v>-68.02</v>
      </c>
      <c r="AM126" cm="1">
        <f t="array" ref="AM126">INDEX($AL$2:$AL$157,ROWS($AL126:AL$157))</f>
        <v>14.05</v>
      </c>
    </row>
    <row r="127" spans="2:39" x14ac:dyDescent="0.2">
      <c r="B127">
        <v>5.33</v>
      </c>
      <c r="C127" s="6">
        <f t="shared" si="24"/>
        <v>1.0660000000000001</v>
      </c>
      <c r="D127" s="6">
        <f t="shared" si="25"/>
        <v>40.626000000000033</v>
      </c>
      <c r="G127">
        <v>-1.82</v>
      </c>
      <c r="H127" s="6">
        <f t="shared" si="18"/>
        <v>-0.36400000000000005</v>
      </c>
      <c r="I127" s="6">
        <f t="shared" si="26"/>
        <v>4.8439999999999275</v>
      </c>
      <c r="L127">
        <v>36.51</v>
      </c>
      <c r="M127" s="6">
        <f t="shared" si="19"/>
        <v>0.73019999999999996</v>
      </c>
      <c r="N127" s="6">
        <f t="shared" si="27"/>
        <v>47.022999999999982</v>
      </c>
      <c r="Q127">
        <v>3.53</v>
      </c>
      <c r="R127" s="6">
        <f t="shared" si="32"/>
        <v>0.70599999999999996</v>
      </c>
      <c r="S127" s="6">
        <f t="shared" si="28"/>
        <v>69.147999999999811</v>
      </c>
      <c r="V127">
        <v>3.15</v>
      </c>
      <c r="W127" s="6">
        <f t="shared" si="33"/>
        <v>0.21</v>
      </c>
      <c r="X127" s="6">
        <f t="shared" si="29"/>
        <v>61.627333333333361</v>
      </c>
      <c r="AA127">
        <v>7.19</v>
      </c>
      <c r="AB127" s="6">
        <f t="shared" si="34"/>
        <v>0.71900000000000008</v>
      </c>
      <c r="AC127" s="6">
        <f t="shared" si="30"/>
        <v>60.532999999999966</v>
      </c>
      <c r="AF127">
        <v>45.689999999999898</v>
      </c>
      <c r="AG127" s="6">
        <f t="shared" si="35"/>
        <v>4.5689999999999902</v>
      </c>
      <c r="AH127" s="6">
        <f t="shared" si="31"/>
        <v>51.746000000000066</v>
      </c>
      <c r="AL127">
        <v>-27.069999999999901</v>
      </c>
      <c r="AM127" cm="1">
        <f t="array" ref="AM127">INDEX($AL$2:$AL$157,ROWS($AL127:AL$157))</f>
        <v>45.689999999999898</v>
      </c>
    </row>
    <row r="128" spans="2:39" x14ac:dyDescent="0.2">
      <c r="B128">
        <v>2.84</v>
      </c>
      <c r="C128" s="6">
        <f t="shared" si="24"/>
        <v>0.56799999999999995</v>
      </c>
      <c r="D128" s="6">
        <f t="shared" si="25"/>
        <v>41.194000000000031</v>
      </c>
      <c r="G128">
        <v>-49.14</v>
      </c>
      <c r="H128" s="6">
        <f t="shared" si="18"/>
        <v>-9.8280000000000012</v>
      </c>
      <c r="I128" s="6">
        <f t="shared" si="26"/>
        <v>-4.9840000000000737</v>
      </c>
      <c r="L128">
        <v>7.73</v>
      </c>
      <c r="M128" s="6">
        <f t="shared" si="19"/>
        <v>0.15460000000000002</v>
      </c>
      <c r="N128" s="6">
        <f t="shared" si="27"/>
        <v>47.177599999999984</v>
      </c>
      <c r="Q128">
        <v>-2.27</v>
      </c>
      <c r="R128" s="6">
        <f t="shared" si="32"/>
        <v>-0.45400000000000001</v>
      </c>
      <c r="S128" s="6">
        <f t="shared" si="28"/>
        <v>68.693999999999818</v>
      </c>
      <c r="V128">
        <v>-9.9299999999999908</v>
      </c>
      <c r="W128" s="6">
        <f t="shared" si="33"/>
        <v>-0.66199999999999937</v>
      </c>
      <c r="X128" s="6">
        <f t="shared" si="29"/>
        <v>60.965333333333362</v>
      </c>
      <c r="AA128">
        <v>0.19</v>
      </c>
      <c r="AB128" s="6">
        <f t="shared" si="34"/>
        <v>1.9000000000000003E-2</v>
      </c>
      <c r="AC128" s="6">
        <f t="shared" si="30"/>
        <v>60.551999999999964</v>
      </c>
      <c r="AF128">
        <v>7.1</v>
      </c>
      <c r="AG128" s="6">
        <f t="shared" si="35"/>
        <v>0.71</v>
      </c>
      <c r="AH128" s="6">
        <f t="shared" si="31"/>
        <v>52.456000000000067</v>
      </c>
      <c r="AL128">
        <v>24.81</v>
      </c>
      <c r="AM128" cm="1">
        <f t="array" ref="AM128">INDEX($AL$2:$AL$157,ROWS($AL128:AL$157))</f>
        <v>7.1</v>
      </c>
    </row>
    <row r="129" spans="2:39" x14ac:dyDescent="0.2">
      <c r="B129">
        <v>11.34</v>
      </c>
      <c r="C129" s="6">
        <f t="shared" si="24"/>
        <v>2.2680000000000002</v>
      </c>
      <c r="D129" s="6">
        <f t="shared" si="25"/>
        <v>43.462000000000032</v>
      </c>
      <c r="G129">
        <v>-5.0399999999999903</v>
      </c>
      <c r="H129" s="6">
        <f t="shared" si="18"/>
        <v>-1.007999999999998</v>
      </c>
      <c r="I129" s="6">
        <f t="shared" si="26"/>
        <v>-5.9920000000000719</v>
      </c>
      <c r="L129">
        <v>-93.19</v>
      </c>
      <c r="M129" s="6">
        <f t="shared" si="19"/>
        <v>-1.8637999999999999</v>
      </c>
      <c r="N129" s="6">
        <f t="shared" si="27"/>
        <v>45.313799999999986</v>
      </c>
      <c r="Q129">
        <v>-12.68</v>
      </c>
      <c r="R129" s="6">
        <f t="shared" si="32"/>
        <v>-2.536</v>
      </c>
      <c r="S129" s="6">
        <f t="shared" si="28"/>
        <v>66.157999999999817</v>
      </c>
      <c r="V129">
        <v>-34.51</v>
      </c>
      <c r="W129" s="6">
        <f t="shared" si="33"/>
        <v>-2.3006666666666664</v>
      </c>
      <c r="X129" s="6">
        <f t="shared" si="29"/>
        <v>58.664666666666697</v>
      </c>
      <c r="AA129">
        <v>-28.08</v>
      </c>
      <c r="AB129" s="6">
        <f t="shared" si="34"/>
        <v>-2.8079999999999998</v>
      </c>
      <c r="AC129" s="6">
        <f t="shared" si="30"/>
        <v>57.743999999999964</v>
      </c>
      <c r="AF129">
        <v>-20.57</v>
      </c>
      <c r="AG129" s="6">
        <f t="shared" si="35"/>
        <v>-2.0569999999999999</v>
      </c>
      <c r="AH129" s="6">
        <f t="shared" si="31"/>
        <v>50.399000000000065</v>
      </c>
      <c r="AL129">
        <v>9.61</v>
      </c>
      <c r="AM129" cm="1">
        <f t="array" ref="AM129">INDEX($AL$2:$AL$157,ROWS($AL129:AL$157))</f>
        <v>-20.57</v>
      </c>
    </row>
    <row r="130" spans="2:39" x14ac:dyDescent="0.2">
      <c r="B130">
        <v>12.86</v>
      </c>
      <c r="C130" s="6">
        <f t="shared" si="24"/>
        <v>2.5720000000000001</v>
      </c>
      <c r="D130" s="6">
        <f t="shared" si="25"/>
        <v>46.034000000000034</v>
      </c>
      <c r="G130">
        <v>17.27</v>
      </c>
      <c r="H130" s="6">
        <f t="shared" ref="H130:H157" si="36">G130*J$3</f>
        <v>3.4540000000000002</v>
      </c>
      <c r="I130" s="6">
        <f t="shared" si="26"/>
        <v>-2.5380000000000718</v>
      </c>
      <c r="L130">
        <v>94.139999999999901</v>
      </c>
      <c r="M130" s="6">
        <f t="shared" ref="M130:M157" si="37">L130*O$3</f>
        <v>1.882799999999998</v>
      </c>
      <c r="N130" s="6">
        <f t="shared" si="27"/>
        <v>47.196599999999982</v>
      </c>
      <c r="Q130">
        <v>10.99</v>
      </c>
      <c r="R130" s="6">
        <f t="shared" ref="R130:R157" si="38">Q130*T$3</f>
        <v>2.198</v>
      </c>
      <c r="S130" s="6">
        <f t="shared" si="28"/>
        <v>68.35599999999981</v>
      </c>
      <c r="V130">
        <v>50.02</v>
      </c>
      <c r="W130" s="6">
        <f t="shared" ref="W130:W157" si="39">V130*Y$3</f>
        <v>3.3346666666666667</v>
      </c>
      <c r="X130" s="6">
        <f t="shared" si="29"/>
        <v>61.999333333333361</v>
      </c>
      <c r="AA130">
        <v>35.479999999999997</v>
      </c>
      <c r="AB130" s="6">
        <f t="shared" ref="AB130:AB157" si="40">AA130*AD$3</f>
        <v>3.548</v>
      </c>
      <c r="AC130" s="6">
        <f t="shared" si="30"/>
        <v>61.291999999999966</v>
      </c>
      <c r="AF130">
        <v>26.13</v>
      </c>
      <c r="AG130" s="6">
        <f t="shared" ref="AG130:AG157" si="41">AF130*AI$3</f>
        <v>2.613</v>
      </c>
      <c r="AH130" s="6">
        <f t="shared" si="31"/>
        <v>53.012000000000064</v>
      </c>
      <c r="AL130">
        <v>23.52</v>
      </c>
      <c r="AM130" cm="1">
        <f t="array" ref="AM130">INDEX($AL$2:$AL$157,ROWS($AL130:AL$157))</f>
        <v>26.13</v>
      </c>
    </row>
    <row r="131" spans="2:39" x14ac:dyDescent="0.2">
      <c r="B131">
        <v>3.81</v>
      </c>
      <c r="C131" s="6">
        <f t="shared" ref="C131:C157" si="42">B131*E$3</f>
        <v>0.76200000000000001</v>
      </c>
      <c r="D131" s="6">
        <f t="shared" si="25"/>
        <v>46.796000000000035</v>
      </c>
      <c r="G131">
        <v>16.149999999999999</v>
      </c>
      <c r="H131" s="6">
        <f t="shared" si="36"/>
        <v>3.23</v>
      </c>
      <c r="I131" s="6">
        <f t="shared" si="26"/>
        <v>0.69199999999992823</v>
      </c>
      <c r="L131">
        <v>22.959999999999901</v>
      </c>
      <c r="M131" s="6">
        <f t="shared" si="37"/>
        <v>0.45919999999999805</v>
      </c>
      <c r="N131" s="6">
        <f t="shared" si="27"/>
        <v>47.655799999999978</v>
      </c>
      <c r="Q131">
        <v>8.1999999999999993</v>
      </c>
      <c r="R131" s="6">
        <f t="shared" si="38"/>
        <v>1.64</v>
      </c>
      <c r="S131" s="6">
        <f t="shared" si="28"/>
        <v>69.99599999999981</v>
      </c>
      <c r="V131">
        <v>9.68</v>
      </c>
      <c r="W131" s="6">
        <f t="shared" si="39"/>
        <v>0.64533333333333331</v>
      </c>
      <c r="X131" s="6">
        <f t="shared" si="29"/>
        <v>62.644666666666694</v>
      </c>
      <c r="AA131">
        <v>9.2799999999999994</v>
      </c>
      <c r="AB131" s="6">
        <f t="shared" si="40"/>
        <v>0.92799999999999994</v>
      </c>
      <c r="AC131" s="6">
        <f t="shared" si="30"/>
        <v>62.219999999999963</v>
      </c>
      <c r="AF131">
        <v>4.4399999999999897</v>
      </c>
      <c r="AG131" s="6">
        <f t="shared" si="41"/>
        <v>0.44399999999999901</v>
      </c>
      <c r="AH131" s="6">
        <f t="shared" si="31"/>
        <v>53.45600000000006</v>
      </c>
      <c r="AL131">
        <v>-62.089999999999897</v>
      </c>
      <c r="AM131" cm="1">
        <f t="array" ref="AM131">INDEX($AL$2:$AL$157,ROWS($AL131:AL$157))</f>
        <v>4.4399999999999897</v>
      </c>
    </row>
    <row r="132" spans="2:39" x14ac:dyDescent="0.2">
      <c r="B132">
        <v>-13.13</v>
      </c>
      <c r="C132" s="6">
        <f t="shared" si="42"/>
        <v>-2.6260000000000003</v>
      </c>
      <c r="D132" s="6">
        <f t="shared" ref="D132:D157" si="43">C132+D131</f>
        <v>44.170000000000037</v>
      </c>
      <c r="G132">
        <v>15.34</v>
      </c>
      <c r="H132" s="6">
        <f t="shared" si="36"/>
        <v>3.0680000000000001</v>
      </c>
      <c r="I132" s="6">
        <f t="shared" ref="I132:I157" si="44">H132+I131</f>
        <v>3.7599999999999283</v>
      </c>
      <c r="L132">
        <v>-87.239999999999895</v>
      </c>
      <c r="M132" s="6">
        <f t="shared" si="37"/>
        <v>-1.7447999999999979</v>
      </c>
      <c r="N132" s="6">
        <f t="shared" ref="N132:N157" si="45">M132+N131</f>
        <v>45.91099999999998</v>
      </c>
      <c r="Q132">
        <v>-4.8699999999999903</v>
      </c>
      <c r="R132" s="6">
        <f t="shared" si="38"/>
        <v>-0.97399999999999809</v>
      </c>
      <c r="S132" s="6">
        <f t="shared" ref="S132:S157" si="46">R132+S131</f>
        <v>69.021999999999807</v>
      </c>
      <c r="V132">
        <v>-15.09</v>
      </c>
      <c r="W132" s="6">
        <f t="shared" si="39"/>
        <v>-1.006</v>
      </c>
      <c r="X132" s="6">
        <f t="shared" ref="X132:X157" si="47">W132+X131</f>
        <v>61.638666666666694</v>
      </c>
      <c r="AA132">
        <v>-18.38</v>
      </c>
      <c r="AB132" s="6">
        <f t="shared" si="40"/>
        <v>-1.8380000000000001</v>
      </c>
      <c r="AC132" s="6">
        <f t="shared" ref="AC132:AC157" si="48">AB132+AC131</f>
        <v>60.381999999999962</v>
      </c>
      <c r="AF132">
        <v>-14.72</v>
      </c>
      <c r="AG132" s="6">
        <f t="shared" si="41"/>
        <v>-1.4720000000000002</v>
      </c>
      <c r="AH132" s="6">
        <f t="shared" ref="AH132:AH157" si="49">AG132+AH131</f>
        <v>51.984000000000059</v>
      </c>
      <c r="AL132">
        <v>-46.5399999999999</v>
      </c>
      <c r="AM132" cm="1">
        <f t="array" ref="AM132">INDEX($AL$2:$AL$157,ROWS($AL132:AL$157))</f>
        <v>-14.72</v>
      </c>
    </row>
    <row r="133" spans="2:39" x14ac:dyDescent="0.2">
      <c r="B133">
        <v>-10.17</v>
      </c>
      <c r="C133" s="6">
        <f t="shared" si="42"/>
        <v>-2.0340000000000003</v>
      </c>
      <c r="D133" s="6">
        <f t="shared" si="43"/>
        <v>42.136000000000038</v>
      </c>
      <c r="G133">
        <v>12.76</v>
      </c>
      <c r="H133" s="6">
        <f t="shared" si="36"/>
        <v>2.552</v>
      </c>
      <c r="I133" s="6">
        <f t="shared" si="44"/>
        <v>6.3119999999999283</v>
      </c>
      <c r="L133">
        <v>109.849999999999</v>
      </c>
      <c r="M133" s="6">
        <f t="shared" si="37"/>
        <v>2.1969999999999801</v>
      </c>
      <c r="N133" s="6">
        <f t="shared" si="45"/>
        <v>48.107999999999961</v>
      </c>
      <c r="Q133">
        <v>18.440000000000001</v>
      </c>
      <c r="R133" s="6">
        <f t="shared" si="38"/>
        <v>3.6880000000000006</v>
      </c>
      <c r="S133" s="6">
        <f t="shared" si="46"/>
        <v>72.709999999999809</v>
      </c>
      <c r="V133">
        <v>40.270000000000003</v>
      </c>
      <c r="W133" s="6">
        <f t="shared" si="39"/>
        <v>2.6846666666666668</v>
      </c>
      <c r="X133" s="6">
        <f t="shared" si="47"/>
        <v>64.323333333333366</v>
      </c>
      <c r="AA133">
        <v>29.28</v>
      </c>
      <c r="AB133" s="6">
        <f t="shared" si="40"/>
        <v>2.9280000000000004</v>
      </c>
      <c r="AC133" s="6">
        <f t="shared" si="48"/>
        <v>63.30999999999996</v>
      </c>
      <c r="AF133">
        <v>29.75</v>
      </c>
      <c r="AG133" s="6">
        <f t="shared" si="41"/>
        <v>2.9750000000000001</v>
      </c>
      <c r="AH133" s="6">
        <f t="shared" si="49"/>
        <v>54.95900000000006</v>
      </c>
      <c r="AL133">
        <v>0.63999999999999901</v>
      </c>
      <c r="AM133" cm="1">
        <f t="array" ref="AM133">INDEX($AL$2:$AL$157,ROWS($AL133:AL$157))</f>
        <v>29.75</v>
      </c>
    </row>
    <row r="134" spans="2:39" x14ac:dyDescent="0.2">
      <c r="B134">
        <v>38.14</v>
      </c>
      <c r="C134" s="6">
        <f t="shared" si="42"/>
        <v>7.6280000000000001</v>
      </c>
      <c r="D134" s="6">
        <f t="shared" si="43"/>
        <v>49.764000000000038</v>
      </c>
      <c r="G134">
        <v>15.139999999999899</v>
      </c>
      <c r="H134" s="6">
        <f t="shared" si="36"/>
        <v>3.02799999999998</v>
      </c>
      <c r="I134" s="6">
        <f t="shared" si="44"/>
        <v>9.3399999999999075</v>
      </c>
      <c r="L134">
        <v>124.13999999999901</v>
      </c>
      <c r="M134" s="6">
        <f t="shared" si="37"/>
        <v>2.4827999999999801</v>
      </c>
      <c r="N134" s="6">
        <f t="shared" si="45"/>
        <v>50.590799999999945</v>
      </c>
      <c r="Q134">
        <v>7.63</v>
      </c>
      <c r="R134" s="6">
        <f t="shared" si="38"/>
        <v>1.526</v>
      </c>
      <c r="S134" s="6">
        <f t="shared" si="46"/>
        <v>74.235999999999805</v>
      </c>
      <c r="V134">
        <v>28.369999999999902</v>
      </c>
      <c r="W134" s="6">
        <f t="shared" si="39"/>
        <v>1.8913333333333266</v>
      </c>
      <c r="X134" s="6">
        <f t="shared" si="47"/>
        <v>66.214666666666687</v>
      </c>
      <c r="AA134">
        <v>14.41</v>
      </c>
      <c r="AB134" s="6">
        <f t="shared" si="40"/>
        <v>1.4410000000000001</v>
      </c>
      <c r="AC134" s="6">
        <f t="shared" si="48"/>
        <v>64.750999999999962</v>
      </c>
      <c r="AF134">
        <v>12.719999999999899</v>
      </c>
      <c r="AG134" s="6">
        <f t="shared" si="41"/>
        <v>1.27199999999999</v>
      </c>
      <c r="AH134" s="6">
        <f t="shared" si="49"/>
        <v>56.231000000000051</v>
      </c>
      <c r="AL134">
        <v>-10.39</v>
      </c>
      <c r="AM134" cm="1">
        <f t="array" ref="AM134">INDEX($AL$2:$AL$157,ROWS($AL134:AL$157))</f>
        <v>12.719999999999899</v>
      </c>
    </row>
    <row r="135" spans="2:39" x14ac:dyDescent="0.2">
      <c r="B135">
        <v>-2.8</v>
      </c>
      <c r="C135" s="6">
        <f t="shared" si="42"/>
        <v>-0.55999999999999994</v>
      </c>
      <c r="D135" s="6">
        <f t="shared" si="43"/>
        <v>49.204000000000036</v>
      </c>
      <c r="G135">
        <v>-10.26</v>
      </c>
      <c r="H135" s="6">
        <f t="shared" si="36"/>
        <v>-2.052</v>
      </c>
      <c r="I135" s="6">
        <f t="shared" si="44"/>
        <v>7.2879999999999079</v>
      </c>
      <c r="L135">
        <v>-113.909999999999</v>
      </c>
      <c r="M135" s="6">
        <f t="shared" si="37"/>
        <v>-2.27819999999998</v>
      </c>
      <c r="N135" s="6">
        <f t="shared" si="45"/>
        <v>48.312599999999968</v>
      </c>
      <c r="Q135">
        <v>-11.49</v>
      </c>
      <c r="R135" s="6">
        <f t="shared" si="38"/>
        <v>-2.298</v>
      </c>
      <c r="S135" s="6">
        <f t="shared" si="46"/>
        <v>71.937999999999803</v>
      </c>
      <c r="V135">
        <v>-49.97</v>
      </c>
      <c r="W135" s="6">
        <f t="shared" si="39"/>
        <v>-3.3313333333333333</v>
      </c>
      <c r="X135" s="6">
        <f t="shared" si="47"/>
        <v>62.883333333333354</v>
      </c>
      <c r="AA135">
        <v>-34.61</v>
      </c>
      <c r="AB135" s="6">
        <f t="shared" si="40"/>
        <v>-3.4610000000000003</v>
      </c>
      <c r="AC135" s="6">
        <f t="shared" si="48"/>
        <v>61.289999999999964</v>
      </c>
      <c r="AF135">
        <v>-36.489999999999903</v>
      </c>
      <c r="AG135" s="6">
        <f t="shared" si="41"/>
        <v>-3.6489999999999903</v>
      </c>
      <c r="AH135" s="6">
        <f t="shared" si="49"/>
        <v>52.582000000000065</v>
      </c>
      <c r="AL135">
        <v>-16.669999999999899</v>
      </c>
      <c r="AM135" cm="1">
        <f t="array" ref="AM135">INDEX($AL$2:$AL$157,ROWS($AL135:AL$157))</f>
        <v>-36.489999999999903</v>
      </c>
    </row>
    <row r="136" spans="2:39" x14ac:dyDescent="0.2">
      <c r="B136">
        <v>-1.54</v>
      </c>
      <c r="C136" s="6">
        <f t="shared" si="42"/>
        <v>-0.30800000000000005</v>
      </c>
      <c r="D136" s="6">
        <f t="shared" si="43"/>
        <v>48.896000000000036</v>
      </c>
      <c r="G136">
        <v>-40.14</v>
      </c>
      <c r="H136" s="6">
        <f t="shared" si="36"/>
        <v>-8.0280000000000005</v>
      </c>
      <c r="I136" s="6">
        <f t="shared" si="44"/>
        <v>-0.74000000000009258</v>
      </c>
      <c r="L136">
        <v>179.66</v>
      </c>
      <c r="M136" s="6">
        <f t="shared" si="37"/>
        <v>3.5931999999999999</v>
      </c>
      <c r="N136" s="6">
        <f t="shared" si="45"/>
        <v>51.905799999999971</v>
      </c>
      <c r="Q136">
        <v>24.77</v>
      </c>
      <c r="R136" s="6">
        <f t="shared" si="38"/>
        <v>4.9540000000000006</v>
      </c>
      <c r="S136" s="6">
        <f t="shared" si="46"/>
        <v>76.891999999999797</v>
      </c>
      <c r="V136">
        <v>74.759999999999906</v>
      </c>
      <c r="W136" s="6">
        <f t="shared" si="39"/>
        <v>4.9839999999999938</v>
      </c>
      <c r="X136" s="6">
        <f t="shared" si="47"/>
        <v>67.867333333333349</v>
      </c>
      <c r="AA136">
        <v>53.76</v>
      </c>
      <c r="AB136" s="6">
        <f t="shared" si="40"/>
        <v>5.3760000000000003</v>
      </c>
      <c r="AC136" s="6">
        <f t="shared" si="48"/>
        <v>66.665999999999968</v>
      </c>
      <c r="AF136">
        <v>39.94</v>
      </c>
      <c r="AG136" s="6">
        <f t="shared" si="41"/>
        <v>3.9939999999999998</v>
      </c>
      <c r="AH136" s="6">
        <f t="shared" si="49"/>
        <v>56.576000000000064</v>
      </c>
      <c r="AL136">
        <v>15.309999999999899</v>
      </c>
      <c r="AM136" cm="1">
        <f t="array" ref="AM136">INDEX($AL$2:$AL$157,ROWS($AL136:AL$157))</f>
        <v>39.94</v>
      </c>
    </row>
    <row r="137" spans="2:39" x14ac:dyDescent="0.2">
      <c r="B137">
        <v>-6.13</v>
      </c>
      <c r="C137" s="6">
        <f t="shared" si="42"/>
        <v>-1.226</v>
      </c>
      <c r="D137" s="6">
        <f t="shared" si="43"/>
        <v>47.670000000000037</v>
      </c>
      <c r="G137">
        <v>26.69</v>
      </c>
      <c r="H137" s="6">
        <f t="shared" si="36"/>
        <v>5.338000000000001</v>
      </c>
      <c r="I137" s="6">
        <f t="shared" si="44"/>
        <v>4.5979999999999084</v>
      </c>
      <c r="L137">
        <v>92.58</v>
      </c>
      <c r="M137" s="6">
        <f t="shared" si="37"/>
        <v>1.8515999999999999</v>
      </c>
      <c r="N137" s="6">
        <f t="shared" si="45"/>
        <v>53.757399999999969</v>
      </c>
      <c r="Q137">
        <v>23.419999999999899</v>
      </c>
      <c r="R137" s="6">
        <f t="shared" si="38"/>
        <v>4.6839999999999797</v>
      </c>
      <c r="S137" s="6">
        <f t="shared" si="46"/>
        <v>81.57599999999978</v>
      </c>
      <c r="V137">
        <v>45.61</v>
      </c>
      <c r="W137" s="6">
        <f t="shared" si="39"/>
        <v>3.0406666666666666</v>
      </c>
      <c r="X137" s="6">
        <f t="shared" si="47"/>
        <v>70.908000000000015</v>
      </c>
      <c r="AA137">
        <v>37.450000000000003</v>
      </c>
      <c r="AB137" s="6">
        <f t="shared" si="40"/>
        <v>3.7450000000000006</v>
      </c>
      <c r="AC137" s="6">
        <f t="shared" si="48"/>
        <v>70.410999999999973</v>
      </c>
      <c r="AF137">
        <v>30.66</v>
      </c>
      <c r="AG137" s="6">
        <f t="shared" si="41"/>
        <v>3.0660000000000003</v>
      </c>
      <c r="AH137" s="6">
        <f t="shared" si="49"/>
        <v>59.642000000000067</v>
      </c>
      <c r="AL137">
        <v>29.45</v>
      </c>
      <c r="AM137" cm="1">
        <f t="array" ref="AM137">INDEX($AL$2:$AL$157,ROWS($AL137:AL$157))</f>
        <v>30.66</v>
      </c>
    </row>
    <row r="138" spans="2:39" x14ac:dyDescent="0.2">
      <c r="B138">
        <v>-10.43</v>
      </c>
      <c r="C138" s="6">
        <f t="shared" si="42"/>
        <v>-2.0859999999999999</v>
      </c>
      <c r="D138" s="6">
        <f t="shared" si="43"/>
        <v>45.584000000000039</v>
      </c>
      <c r="G138">
        <v>21.509999999999899</v>
      </c>
      <c r="H138" s="6">
        <f t="shared" si="36"/>
        <v>4.3019999999999801</v>
      </c>
      <c r="I138" s="6">
        <f t="shared" si="44"/>
        <v>8.8999999999998884</v>
      </c>
      <c r="L138">
        <v>-35.949999999999903</v>
      </c>
      <c r="M138" s="6">
        <f t="shared" si="37"/>
        <v>-0.71899999999999809</v>
      </c>
      <c r="N138" s="6">
        <f t="shared" si="45"/>
        <v>53.038399999999967</v>
      </c>
      <c r="Q138">
        <v>-1.04</v>
      </c>
      <c r="R138" s="6">
        <f t="shared" si="38"/>
        <v>-0.20800000000000002</v>
      </c>
      <c r="S138" s="6">
        <f t="shared" si="46"/>
        <v>81.367999999999782</v>
      </c>
      <c r="V138">
        <v>6.9899999999999904</v>
      </c>
      <c r="W138" s="6">
        <f t="shared" si="39"/>
        <v>0.46599999999999936</v>
      </c>
      <c r="X138" s="6">
        <f t="shared" si="47"/>
        <v>71.374000000000009</v>
      </c>
      <c r="AA138">
        <v>6.59</v>
      </c>
      <c r="AB138" s="6">
        <f t="shared" si="40"/>
        <v>0.65900000000000003</v>
      </c>
      <c r="AC138" s="6">
        <f t="shared" si="48"/>
        <v>71.069999999999979</v>
      </c>
      <c r="AF138">
        <v>2.0799999999999899</v>
      </c>
      <c r="AG138" s="6">
        <f t="shared" si="41"/>
        <v>0.20799999999999899</v>
      </c>
      <c r="AH138" s="6">
        <f t="shared" si="49"/>
        <v>59.850000000000065</v>
      </c>
      <c r="AL138">
        <v>-12.82</v>
      </c>
      <c r="AM138" cm="1">
        <f t="array" ref="AM138">INDEX($AL$2:$AL$157,ROWS($AL138:AL$157))</f>
        <v>2.0799999999999899</v>
      </c>
    </row>
    <row r="139" spans="2:39" x14ac:dyDescent="0.2">
      <c r="B139">
        <v>7.8699999999999903</v>
      </c>
      <c r="C139" s="6">
        <f t="shared" si="42"/>
        <v>1.5739999999999981</v>
      </c>
      <c r="D139" s="6">
        <f t="shared" si="43"/>
        <v>47.158000000000037</v>
      </c>
      <c r="G139">
        <v>5.13</v>
      </c>
      <c r="H139" s="6">
        <f t="shared" si="36"/>
        <v>1.026</v>
      </c>
      <c r="I139" s="6">
        <f t="shared" si="44"/>
        <v>9.9259999999998882</v>
      </c>
      <c r="L139">
        <v>76.829999999999899</v>
      </c>
      <c r="M139" s="6">
        <f t="shared" si="37"/>
        <v>1.536599999999998</v>
      </c>
      <c r="N139" s="6">
        <f t="shared" si="45"/>
        <v>54.574999999999967</v>
      </c>
      <c r="Q139">
        <v>10.91</v>
      </c>
      <c r="R139" s="6">
        <f t="shared" si="38"/>
        <v>2.1819999999999999</v>
      </c>
      <c r="S139" s="6">
        <f t="shared" si="46"/>
        <v>83.549999999999784</v>
      </c>
      <c r="V139">
        <v>23.6</v>
      </c>
      <c r="W139" s="6">
        <f t="shared" si="39"/>
        <v>1.5733333333333335</v>
      </c>
      <c r="X139" s="6">
        <f t="shared" si="47"/>
        <v>72.947333333333347</v>
      </c>
      <c r="AA139">
        <v>19.72</v>
      </c>
      <c r="AB139" s="6">
        <f t="shared" si="40"/>
        <v>1.972</v>
      </c>
      <c r="AC139" s="6">
        <f t="shared" si="48"/>
        <v>73.041999999999973</v>
      </c>
      <c r="AF139">
        <v>12.59</v>
      </c>
      <c r="AG139" s="6">
        <f t="shared" si="41"/>
        <v>1.2590000000000001</v>
      </c>
      <c r="AH139" s="6">
        <f t="shared" si="49"/>
        <v>61.109000000000066</v>
      </c>
      <c r="AL139">
        <v>19.829999999999998</v>
      </c>
      <c r="AM139" cm="1">
        <f t="array" ref="AM139">INDEX($AL$2:$AL$157,ROWS($AL139:AL$157))</f>
        <v>12.59</v>
      </c>
    </row>
    <row r="140" spans="2:39" x14ac:dyDescent="0.2">
      <c r="B140">
        <v>6.79</v>
      </c>
      <c r="C140" s="6">
        <f t="shared" si="42"/>
        <v>1.3580000000000001</v>
      </c>
      <c r="D140" s="6">
        <f t="shared" si="43"/>
        <v>48.516000000000034</v>
      </c>
      <c r="G140">
        <v>20.39</v>
      </c>
      <c r="H140" s="6">
        <f t="shared" si="36"/>
        <v>4.0780000000000003</v>
      </c>
      <c r="I140" s="6">
        <f t="shared" si="44"/>
        <v>14.003999999999888</v>
      </c>
      <c r="L140">
        <v>77.5</v>
      </c>
      <c r="M140" s="6">
        <f t="shared" si="37"/>
        <v>1.55</v>
      </c>
      <c r="N140" s="6">
        <f t="shared" si="45"/>
        <v>56.124999999999964</v>
      </c>
      <c r="Q140">
        <v>2.6</v>
      </c>
      <c r="R140" s="6">
        <f t="shared" si="38"/>
        <v>0.52</v>
      </c>
      <c r="S140" s="6">
        <f t="shared" si="46"/>
        <v>84.06999999999978</v>
      </c>
      <c r="V140">
        <v>16.21</v>
      </c>
      <c r="W140" s="6">
        <f t="shared" si="39"/>
        <v>1.0806666666666667</v>
      </c>
      <c r="X140" s="6">
        <f t="shared" si="47"/>
        <v>74.02800000000002</v>
      </c>
      <c r="AA140">
        <v>10.1</v>
      </c>
      <c r="AB140" s="6">
        <f t="shared" si="40"/>
        <v>1.01</v>
      </c>
      <c r="AC140" s="6">
        <f t="shared" si="48"/>
        <v>74.051999999999978</v>
      </c>
      <c r="AF140">
        <v>18.22</v>
      </c>
      <c r="AG140" s="6">
        <f t="shared" si="41"/>
        <v>1.8220000000000001</v>
      </c>
      <c r="AH140" s="6">
        <f t="shared" si="49"/>
        <v>62.931000000000068</v>
      </c>
      <c r="AL140">
        <v>35.590000000000003</v>
      </c>
      <c r="AM140" cm="1">
        <f t="array" ref="AM140">INDEX($AL$2:$AL$157,ROWS($AL140:AL$157))</f>
        <v>18.22</v>
      </c>
    </row>
    <row r="141" spans="2:39" x14ac:dyDescent="0.2">
      <c r="B141">
        <v>15.54</v>
      </c>
      <c r="C141" s="6">
        <f t="shared" si="42"/>
        <v>3.1080000000000001</v>
      </c>
      <c r="D141" s="6">
        <f t="shared" si="43"/>
        <v>51.624000000000031</v>
      </c>
      <c r="G141">
        <v>9.09</v>
      </c>
      <c r="H141" s="6">
        <f t="shared" si="36"/>
        <v>1.8180000000000001</v>
      </c>
      <c r="I141" s="6">
        <f t="shared" si="44"/>
        <v>15.821999999999887</v>
      </c>
      <c r="L141">
        <v>47.669999999999902</v>
      </c>
      <c r="M141" s="6">
        <f t="shared" si="37"/>
        <v>0.95339999999999803</v>
      </c>
      <c r="N141" s="6">
        <f t="shared" si="45"/>
        <v>57.078399999999959</v>
      </c>
      <c r="Q141">
        <v>-4.97</v>
      </c>
      <c r="R141" s="6">
        <f t="shared" si="38"/>
        <v>-0.99399999999999999</v>
      </c>
      <c r="S141" s="6">
        <f t="shared" si="46"/>
        <v>83.07599999999978</v>
      </c>
      <c r="V141">
        <v>-7.19</v>
      </c>
      <c r="W141" s="6">
        <f t="shared" si="39"/>
        <v>-0.47933333333333333</v>
      </c>
      <c r="X141" s="6">
        <f t="shared" si="47"/>
        <v>73.548666666666691</v>
      </c>
      <c r="AA141">
        <v>-8.39</v>
      </c>
      <c r="AB141" s="6">
        <f t="shared" si="40"/>
        <v>-0.83900000000000008</v>
      </c>
      <c r="AC141" s="6">
        <f t="shared" si="48"/>
        <v>73.21299999999998</v>
      </c>
      <c r="AF141">
        <v>-2.02999999999999</v>
      </c>
      <c r="AG141" s="6">
        <f t="shared" si="41"/>
        <v>-0.20299999999999901</v>
      </c>
      <c r="AH141" s="6">
        <f t="shared" si="49"/>
        <v>62.728000000000073</v>
      </c>
      <c r="AL141">
        <v>-32.92</v>
      </c>
      <c r="AM141" cm="1">
        <f t="array" ref="AM141">INDEX($AL$2:$AL$157,ROWS($AL141:AL$157))</f>
        <v>-2.02999999999999</v>
      </c>
    </row>
    <row r="142" spans="2:39" x14ac:dyDescent="0.2">
      <c r="B142">
        <v>11.739999999999901</v>
      </c>
      <c r="C142" s="6">
        <f t="shared" si="42"/>
        <v>2.3479999999999803</v>
      </c>
      <c r="D142" s="6">
        <f t="shared" si="43"/>
        <v>53.972000000000008</v>
      </c>
      <c r="G142">
        <v>1.1200000000000001</v>
      </c>
      <c r="H142" s="6">
        <f t="shared" si="36"/>
        <v>0.22400000000000003</v>
      </c>
      <c r="I142" s="6">
        <f t="shared" si="44"/>
        <v>16.045999999999886</v>
      </c>
      <c r="L142">
        <v>-24.93</v>
      </c>
      <c r="M142" s="6">
        <f t="shared" si="37"/>
        <v>-0.49859999999999999</v>
      </c>
      <c r="N142" s="6">
        <f t="shared" si="45"/>
        <v>56.579799999999956</v>
      </c>
      <c r="Q142">
        <v>-12.02</v>
      </c>
      <c r="R142" s="6">
        <f t="shared" si="38"/>
        <v>-2.4039999999999999</v>
      </c>
      <c r="S142" s="6">
        <f t="shared" si="46"/>
        <v>80.671999999999784</v>
      </c>
      <c r="V142">
        <v>-27.369999999999902</v>
      </c>
      <c r="W142" s="6">
        <f t="shared" si="39"/>
        <v>-1.82466666666666</v>
      </c>
      <c r="X142" s="6">
        <f t="shared" si="47"/>
        <v>71.724000000000032</v>
      </c>
      <c r="AA142">
        <v>-18.22</v>
      </c>
      <c r="AB142" s="6">
        <f t="shared" si="40"/>
        <v>-1.8220000000000001</v>
      </c>
      <c r="AC142" s="6">
        <f t="shared" si="48"/>
        <v>71.390999999999977</v>
      </c>
      <c r="AF142">
        <v>-12.15</v>
      </c>
      <c r="AG142" s="6">
        <f t="shared" si="41"/>
        <v>-1.2150000000000001</v>
      </c>
      <c r="AH142" s="6">
        <f t="shared" si="49"/>
        <v>61.513000000000069</v>
      </c>
      <c r="AL142">
        <v>-26.66</v>
      </c>
      <c r="AM142" cm="1">
        <f t="array" ref="AM142">INDEX($AL$2:$AL$157,ROWS($AL142:AL$157))</f>
        <v>-12.15</v>
      </c>
    </row>
    <row r="143" spans="2:39" x14ac:dyDescent="0.2">
      <c r="B143">
        <v>13.29</v>
      </c>
      <c r="C143" s="6">
        <f t="shared" si="42"/>
        <v>2.6579999999999999</v>
      </c>
      <c r="D143" s="6">
        <f t="shared" si="43"/>
        <v>56.63000000000001</v>
      </c>
      <c r="G143">
        <v>-2.2999999999999998</v>
      </c>
      <c r="H143" s="6">
        <f t="shared" si="36"/>
        <v>-0.45999999999999996</v>
      </c>
      <c r="I143" s="6">
        <f t="shared" si="44"/>
        <v>15.585999999999885</v>
      </c>
      <c r="L143">
        <v>121.579999999999</v>
      </c>
      <c r="M143" s="6">
        <f t="shared" si="37"/>
        <v>2.43159999999998</v>
      </c>
      <c r="N143" s="6">
        <f t="shared" si="45"/>
        <v>59.011399999999938</v>
      </c>
      <c r="Q143">
        <v>13.5299999999999</v>
      </c>
      <c r="R143" s="6">
        <f t="shared" si="38"/>
        <v>2.70599999999998</v>
      </c>
      <c r="S143" s="6">
        <f t="shared" si="46"/>
        <v>83.377999999999759</v>
      </c>
      <c r="V143">
        <v>54.239999999999903</v>
      </c>
      <c r="W143" s="6">
        <f t="shared" si="39"/>
        <v>3.6159999999999934</v>
      </c>
      <c r="X143" s="6">
        <f t="shared" si="47"/>
        <v>75.340000000000032</v>
      </c>
      <c r="AA143">
        <v>43.13</v>
      </c>
      <c r="AB143" s="6">
        <f t="shared" si="40"/>
        <v>4.3130000000000006</v>
      </c>
      <c r="AC143" s="6">
        <f t="shared" si="48"/>
        <v>75.703999999999979</v>
      </c>
      <c r="AF143">
        <v>4.24</v>
      </c>
      <c r="AG143" s="6">
        <f t="shared" si="41"/>
        <v>0.42400000000000004</v>
      </c>
      <c r="AH143" s="6">
        <f t="shared" si="49"/>
        <v>61.937000000000069</v>
      </c>
      <c r="AL143">
        <v>-2.1800000000000002</v>
      </c>
      <c r="AM143" cm="1">
        <f t="array" ref="AM143">INDEX($AL$2:$AL$157,ROWS($AL143:AL$157))</f>
        <v>4.24</v>
      </c>
    </row>
    <row r="144" spans="2:39" x14ac:dyDescent="0.2">
      <c r="B144">
        <v>11.31</v>
      </c>
      <c r="C144" s="6">
        <f t="shared" si="42"/>
        <v>2.262</v>
      </c>
      <c r="D144" s="6">
        <f t="shared" si="43"/>
        <v>58.89200000000001</v>
      </c>
      <c r="G144">
        <v>9.34</v>
      </c>
      <c r="H144" s="6">
        <f t="shared" si="36"/>
        <v>1.8680000000000001</v>
      </c>
      <c r="I144" s="6">
        <f t="shared" si="44"/>
        <v>17.453999999999883</v>
      </c>
      <c r="L144">
        <v>-16.260000000000002</v>
      </c>
      <c r="M144" s="6">
        <f t="shared" si="37"/>
        <v>-0.32520000000000004</v>
      </c>
      <c r="N144" s="6">
        <f t="shared" si="45"/>
        <v>58.686199999999936</v>
      </c>
      <c r="Q144">
        <v>-0.90999999999999903</v>
      </c>
      <c r="R144" s="6">
        <f t="shared" si="38"/>
        <v>-0.18199999999999983</v>
      </c>
      <c r="S144" s="6">
        <f t="shared" si="46"/>
        <v>83.195999999999756</v>
      </c>
      <c r="V144">
        <v>-6.54</v>
      </c>
      <c r="W144" s="6">
        <f t="shared" si="39"/>
        <v>-0.436</v>
      </c>
      <c r="X144" s="6">
        <f t="shared" si="47"/>
        <v>74.904000000000025</v>
      </c>
      <c r="AA144">
        <v>-5.64</v>
      </c>
      <c r="AB144" s="6">
        <f t="shared" si="40"/>
        <v>-0.56399999999999995</v>
      </c>
      <c r="AC144" s="6">
        <f t="shared" si="48"/>
        <v>75.139999999999986</v>
      </c>
      <c r="AF144">
        <v>7.7399999999999904</v>
      </c>
      <c r="AG144" s="6">
        <f t="shared" si="41"/>
        <v>0.77399999999999913</v>
      </c>
      <c r="AH144" s="6">
        <f t="shared" si="49"/>
        <v>62.71100000000007</v>
      </c>
      <c r="AL144">
        <v>-17.759999999999899</v>
      </c>
      <c r="AM144" cm="1">
        <f t="array" ref="AM144">INDEX($AL$2:$AL$157,ROWS($AL144:AL$157))</f>
        <v>7.7399999999999904</v>
      </c>
    </row>
    <row r="145" spans="2:39" x14ac:dyDescent="0.2">
      <c r="B145">
        <v>-9.1999999999999993</v>
      </c>
      <c r="C145" s="6">
        <f t="shared" si="42"/>
        <v>-1.8399999999999999</v>
      </c>
      <c r="D145" s="6">
        <f t="shared" si="43"/>
        <v>57.052000000000007</v>
      </c>
      <c r="G145">
        <v>12.5</v>
      </c>
      <c r="H145" s="6">
        <f t="shared" si="36"/>
        <v>2.5</v>
      </c>
      <c r="I145" s="6">
        <f t="shared" si="44"/>
        <v>19.953999999999883</v>
      </c>
      <c r="L145">
        <v>-49.15</v>
      </c>
      <c r="M145" s="6">
        <f t="shared" si="37"/>
        <v>-0.98299999999999998</v>
      </c>
      <c r="N145" s="6">
        <f t="shared" si="45"/>
        <v>57.703199999999939</v>
      </c>
      <c r="Q145">
        <v>-8.8099999999999898</v>
      </c>
      <c r="R145" s="6">
        <f t="shared" si="38"/>
        <v>-1.761999999999998</v>
      </c>
      <c r="S145" s="6">
        <f t="shared" si="46"/>
        <v>81.433999999999756</v>
      </c>
      <c r="V145">
        <v>-16.34</v>
      </c>
      <c r="W145" s="6">
        <f t="shared" si="39"/>
        <v>-1.0893333333333333</v>
      </c>
      <c r="X145" s="6">
        <f t="shared" si="47"/>
        <v>73.814666666666696</v>
      </c>
      <c r="AA145">
        <v>-12.5</v>
      </c>
      <c r="AB145" s="6">
        <f t="shared" si="40"/>
        <v>-1.25</v>
      </c>
      <c r="AC145" s="6">
        <f t="shared" si="48"/>
        <v>73.889999999999986</v>
      </c>
      <c r="AF145">
        <v>-9.4</v>
      </c>
      <c r="AG145" s="6">
        <f t="shared" si="41"/>
        <v>-0.94000000000000006</v>
      </c>
      <c r="AH145" s="6">
        <f t="shared" si="49"/>
        <v>61.771000000000072</v>
      </c>
      <c r="AL145">
        <v>22.52</v>
      </c>
      <c r="AM145" cm="1">
        <f t="array" ref="AM145">INDEX($AL$2:$AL$157,ROWS($AL145:AL$157))</f>
        <v>-9.4</v>
      </c>
    </row>
    <row r="146" spans="2:39" x14ac:dyDescent="0.2">
      <c r="B146">
        <v>5.0599999999999996</v>
      </c>
      <c r="C146" s="6">
        <f t="shared" si="42"/>
        <v>1.012</v>
      </c>
      <c r="D146" s="6">
        <f t="shared" si="43"/>
        <v>58.064000000000007</v>
      </c>
      <c r="G146">
        <v>-2.94</v>
      </c>
      <c r="H146" s="6">
        <f t="shared" si="36"/>
        <v>-0.58799999999999997</v>
      </c>
      <c r="I146" s="6">
        <f t="shared" si="44"/>
        <v>19.365999999999882</v>
      </c>
      <c r="L146">
        <v>24.719999999999899</v>
      </c>
      <c r="M146" s="6">
        <f t="shared" si="37"/>
        <v>0.49439999999999801</v>
      </c>
      <c r="N146" s="6">
        <f t="shared" si="45"/>
        <v>58.197599999999937</v>
      </c>
      <c r="Q146">
        <v>-0.13999999999999899</v>
      </c>
      <c r="R146" s="6">
        <f t="shared" si="38"/>
        <v>-2.7999999999999799E-2</v>
      </c>
      <c r="S146" s="6">
        <f t="shared" si="46"/>
        <v>81.40599999999975</v>
      </c>
      <c r="V146">
        <v>7.01</v>
      </c>
      <c r="W146" s="6">
        <f t="shared" si="39"/>
        <v>0.46733333333333332</v>
      </c>
      <c r="X146" s="6">
        <f t="shared" si="47"/>
        <v>74.282000000000025</v>
      </c>
      <c r="AA146">
        <v>0.77</v>
      </c>
      <c r="AB146" s="6">
        <f t="shared" si="40"/>
        <v>7.7000000000000013E-2</v>
      </c>
      <c r="AC146" s="6">
        <f t="shared" si="48"/>
        <v>73.966999999999985</v>
      </c>
      <c r="AF146">
        <v>16.36</v>
      </c>
      <c r="AG146" s="6">
        <f t="shared" si="41"/>
        <v>1.6360000000000001</v>
      </c>
      <c r="AH146" s="6">
        <f t="shared" si="49"/>
        <v>63.407000000000075</v>
      </c>
      <c r="AL146">
        <v>-20.119999999999902</v>
      </c>
      <c r="AM146" cm="1">
        <f t="array" ref="AM146">INDEX($AL$2:$AL$157,ROWS($AL146:AL$157))</f>
        <v>16.36</v>
      </c>
    </row>
    <row r="147" spans="2:39" x14ac:dyDescent="0.2">
      <c r="B147">
        <v>0.92</v>
      </c>
      <c r="C147" s="6">
        <f t="shared" si="42"/>
        <v>0.18400000000000002</v>
      </c>
      <c r="D147" s="6">
        <f t="shared" si="43"/>
        <v>58.248000000000005</v>
      </c>
      <c r="G147">
        <v>24.55</v>
      </c>
      <c r="H147" s="6">
        <f t="shared" si="36"/>
        <v>4.91</v>
      </c>
      <c r="I147" s="6">
        <f t="shared" si="44"/>
        <v>24.275999999999883</v>
      </c>
      <c r="L147">
        <v>97.99</v>
      </c>
      <c r="M147" s="6">
        <f t="shared" si="37"/>
        <v>1.9598</v>
      </c>
      <c r="N147" s="6">
        <f t="shared" si="45"/>
        <v>60.157399999999939</v>
      </c>
      <c r="Q147">
        <v>19.649999999999999</v>
      </c>
      <c r="R147" s="6">
        <f t="shared" si="38"/>
        <v>3.9299999999999997</v>
      </c>
      <c r="S147" s="6">
        <f t="shared" si="46"/>
        <v>85.335999999999757</v>
      </c>
      <c r="V147">
        <v>33.270000000000003</v>
      </c>
      <c r="W147" s="6">
        <f t="shared" si="39"/>
        <v>2.218</v>
      </c>
      <c r="X147" s="6">
        <f t="shared" si="47"/>
        <v>76.500000000000028</v>
      </c>
      <c r="AA147">
        <v>27.8</v>
      </c>
      <c r="AB147" s="6">
        <f t="shared" si="40"/>
        <v>2.7800000000000002</v>
      </c>
      <c r="AC147" s="6">
        <f t="shared" si="48"/>
        <v>76.746999999999986</v>
      </c>
      <c r="AF147">
        <v>23.13</v>
      </c>
      <c r="AG147" s="6">
        <f t="shared" si="41"/>
        <v>2.3130000000000002</v>
      </c>
      <c r="AH147" s="6">
        <f t="shared" si="49"/>
        <v>65.72000000000007</v>
      </c>
      <c r="AL147">
        <v>-28.61</v>
      </c>
      <c r="AM147" cm="1">
        <f t="array" ref="AM147">INDEX($AL$2:$AL$157,ROWS($AL147:AL$157))</f>
        <v>23.13</v>
      </c>
    </row>
    <row r="148" spans="2:39" x14ac:dyDescent="0.2">
      <c r="B148">
        <v>7.47</v>
      </c>
      <c r="C148" s="6">
        <f t="shared" si="42"/>
        <v>1.494</v>
      </c>
      <c r="D148" s="6">
        <f t="shared" si="43"/>
        <v>59.742000000000004</v>
      </c>
      <c r="G148">
        <v>11.08</v>
      </c>
      <c r="H148" s="6">
        <f t="shared" si="36"/>
        <v>2.2160000000000002</v>
      </c>
      <c r="I148" s="6">
        <f t="shared" si="44"/>
        <v>26.491999999999884</v>
      </c>
      <c r="L148">
        <v>78.709999999999994</v>
      </c>
      <c r="M148" s="6">
        <f t="shared" si="37"/>
        <v>1.5741999999999998</v>
      </c>
      <c r="N148" s="6">
        <f t="shared" si="45"/>
        <v>61.731599999999936</v>
      </c>
      <c r="Q148">
        <v>6.3</v>
      </c>
      <c r="R148" s="6">
        <f t="shared" si="38"/>
        <v>1.26</v>
      </c>
      <c r="S148" s="6">
        <f t="shared" si="46"/>
        <v>86.595999999999762</v>
      </c>
      <c r="V148">
        <v>28.56</v>
      </c>
      <c r="W148" s="6">
        <f t="shared" si="39"/>
        <v>1.9039999999999999</v>
      </c>
      <c r="X148" s="6">
        <f t="shared" si="47"/>
        <v>78.404000000000025</v>
      </c>
      <c r="AA148">
        <v>17.37</v>
      </c>
      <c r="AB148" s="6">
        <f t="shared" si="40"/>
        <v>1.7370000000000001</v>
      </c>
      <c r="AC148" s="6">
        <f t="shared" si="48"/>
        <v>78.48399999999998</v>
      </c>
      <c r="AF148">
        <v>22.67</v>
      </c>
      <c r="AG148" s="6">
        <f t="shared" si="41"/>
        <v>2.2670000000000003</v>
      </c>
      <c r="AH148" s="6">
        <f t="shared" si="49"/>
        <v>67.987000000000066</v>
      </c>
      <c r="AL148">
        <v>7.7699999999999898</v>
      </c>
      <c r="AM148" cm="1">
        <f t="array" ref="AM148">INDEX($AL$2:$AL$157,ROWS($AL148:AL$157))</f>
        <v>22.67</v>
      </c>
    </row>
    <row r="149" spans="2:39" x14ac:dyDescent="0.2">
      <c r="B149">
        <v>-0.55999999999999905</v>
      </c>
      <c r="C149" s="6">
        <f t="shared" si="42"/>
        <v>-0.11199999999999982</v>
      </c>
      <c r="D149" s="6">
        <f t="shared" si="43"/>
        <v>59.63</v>
      </c>
      <c r="G149">
        <v>10.45</v>
      </c>
      <c r="H149" s="6">
        <f t="shared" si="36"/>
        <v>2.09</v>
      </c>
      <c r="I149" s="6">
        <f t="shared" si="44"/>
        <v>28.581999999999883</v>
      </c>
      <c r="L149">
        <v>-66.92</v>
      </c>
      <c r="M149" s="6">
        <f t="shared" si="37"/>
        <v>-1.3384</v>
      </c>
      <c r="N149" s="6">
        <f t="shared" si="45"/>
        <v>60.393199999999936</v>
      </c>
      <c r="Q149">
        <v>-15</v>
      </c>
      <c r="R149" s="6">
        <f t="shared" si="38"/>
        <v>-3</v>
      </c>
      <c r="S149" s="6">
        <f t="shared" si="46"/>
        <v>83.595999999999762</v>
      </c>
      <c r="V149">
        <v>-9.98</v>
      </c>
      <c r="W149" s="6">
        <f t="shared" si="39"/>
        <v>-0.66533333333333333</v>
      </c>
      <c r="X149" s="6">
        <f t="shared" si="47"/>
        <v>77.738666666666688</v>
      </c>
      <c r="AA149">
        <v>-11.69</v>
      </c>
      <c r="AB149" s="6">
        <f t="shared" si="40"/>
        <v>-1.169</v>
      </c>
      <c r="AC149" s="6">
        <f t="shared" si="48"/>
        <v>77.314999999999984</v>
      </c>
      <c r="AF149">
        <v>-3.96</v>
      </c>
      <c r="AG149" s="6">
        <f t="shared" si="41"/>
        <v>-0.39600000000000002</v>
      </c>
      <c r="AH149" s="6">
        <f t="shared" si="49"/>
        <v>67.591000000000065</v>
      </c>
      <c r="AL149">
        <v>26.85</v>
      </c>
      <c r="AM149" cm="1">
        <f t="array" ref="AM149">INDEX($AL$2:$AL$157,ROWS($AL149:AL$157))</f>
        <v>-3.96</v>
      </c>
    </row>
    <row r="150" spans="2:39" x14ac:dyDescent="0.2">
      <c r="B150">
        <v>4.8</v>
      </c>
      <c r="C150" s="6">
        <f t="shared" si="42"/>
        <v>0.96</v>
      </c>
      <c r="D150" s="6">
        <f t="shared" si="43"/>
        <v>60.59</v>
      </c>
      <c r="G150">
        <v>0.83</v>
      </c>
      <c r="H150" s="6">
        <f t="shared" si="36"/>
        <v>0.16600000000000001</v>
      </c>
      <c r="I150" s="6">
        <f t="shared" si="44"/>
        <v>28.747999999999884</v>
      </c>
      <c r="L150">
        <v>89.06</v>
      </c>
      <c r="M150" s="6">
        <f t="shared" si="37"/>
        <v>1.7812000000000001</v>
      </c>
      <c r="N150" s="6">
        <f t="shared" si="45"/>
        <v>62.174399999999935</v>
      </c>
      <c r="Q150">
        <v>-0.43</v>
      </c>
      <c r="R150" s="6">
        <f t="shared" si="38"/>
        <v>-8.6000000000000007E-2</v>
      </c>
      <c r="S150" s="6">
        <f t="shared" si="46"/>
        <v>83.509999999999764</v>
      </c>
      <c r="V150">
        <v>15.5299999999999</v>
      </c>
      <c r="W150" s="6">
        <f t="shared" si="39"/>
        <v>1.0353333333333266</v>
      </c>
      <c r="X150" s="6">
        <f t="shared" si="47"/>
        <v>78.774000000000015</v>
      </c>
      <c r="AA150">
        <v>2.77999999999999</v>
      </c>
      <c r="AB150" s="6">
        <f t="shared" si="40"/>
        <v>0.27799999999999903</v>
      </c>
      <c r="AC150" s="6">
        <f t="shared" si="48"/>
        <v>77.592999999999989</v>
      </c>
      <c r="AF150">
        <v>16.100000000000001</v>
      </c>
      <c r="AG150" s="6">
        <f t="shared" si="41"/>
        <v>1.6100000000000003</v>
      </c>
      <c r="AH150" s="6">
        <f t="shared" si="49"/>
        <v>69.201000000000064</v>
      </c>
      <c r="AL150">
        <v>31.97</v>
      </c>
      <c r="AM150" cm="1">
        <f t="array" ref="AM150">INDEX($AL$2:$AL$157,ROWS($AL150:AL$157))</f>
        <v>16.100000000000001</v>
      </c>
    </row>
    <row r="151" spans="2:39" x14ac:dyDescent="0.2">
      <c r="B151">
        <v>7.9</v>
      </c>
      <c r="C151" s="6">
        <f t="shared" si="42"/>
        <v>1.58</v>
      </c>
      <c r="D151" s="6">
        <f t="shared" si="43"/>
        <v>62.17</v>
      </c>
      <c r="G151">
        <v>21.279999999999902</v>
      </c>
      <c r="H151" s="6">
        <f t="shared" si="36"/>
        <v>4.2559999999999807</v>
      </c>
      <c r="I151" s="6">
        <f t="shared" si="44"/>
        <v>33.003999999999863</v>
      </c>
      <c r="L151">
        <v>49.329999999999899</v>
      </c>
      <c r="M151" s="6">
        <f t="shared" si="37"/>
        <v>0.98659999999999803</v>
      </c>
      <c r="N151" s="6">
        <f t="shared" si="45"/>
        <v>63.16099999999993</v>
      </c>
      <c r="Q151">
        <v>-5.0599999999999996</v>
      </c>
      <c r="R151" s="6">
        <f t="shared" si="38"/>
        <v>-1.012</v>
      </c>
      <c r="S151" s="6">
        <f t="shared" si="46"/>
        <v>82.497999999999763</v>
      </c>
      <c r="V151">
        <v>15.499999999999901</v>
      </c>
      <c r="W151" s="6">
        <f t="shared" si="39"/>
        <v>1.0333333333333268</v>
      </c>
      <c r="X151" s="6">
        <f t="shared" si="47"/>
        <v>79.807333333333347</v>
      </c>
      <c r="AA151">
        <v>-5.46</v>
      </c>
      <c r="AB151" s="6">
        <f t="shared" si="40"/>
        <v>-0.54600000000000004</v>
      </c>
      <c r="AC151" s="6">
        <f t="shared" si="48"/>
        <v>77.046999999999983</v>
      </c>
      <c r="AF151">
        <v>-5.64</v>
      </c>
      <c r="AG151" s="6">
        <f t="shared" si="41"/>
        <v>-0.56399999999999995</v>
      </c>
      <c r="AH151" s="6">
        <f t="shared" si="49"/>
        <v>68.637000000000072</v>
      </c>
      <c r="AL151">
        <v>-5.8499999999999899</v>
      </c>
      <c r="AM151" cm="1">
        <f t="array" ref="AM151">INDEX($AL$2:$AL$157,ROWS($AL151:AL$157))</f>
        <v>-5.64</v>
      </c>
    </row>
    <row r="152" spans="2:39" x14ac:dyDescent="0.2">
      <c r="B152">
        <v>7.9399999999999897</v>
      </c>
      <c r="C152" s="6">
        <f t="shared" si="42"/>
        <v>1.5879999999999981</v>
      </c>
      <c r="D152" s="6">
        <f t="shared" si="43"/>
        <v>63.758000000000003</v>
      </c>
      <c r="G152">
        <v>8.58</v>
      </c>
      <c r="H152" s="6">
        <f t="shared" si="36"/>
        <v>1.7160000000000002</v>
      </c>
      <c r="I152" s="6">
        <f t="shared" si="44"/>
        <v>34.719999999999864</v>
      </c>
      <c r="L152">
        <v>124.89</v>
      </c>
      <c r="M152" s="6">
        <f t="shared" si="37"/>
        <v>2.4978000000000002</v>
      </c>
      <c r="N152" s="6">
        <f t="shared" si="45"/>
        <v>65.658799999999928</v>
      </c>
      <c r="Q152">
        <v>23.93</v>
      </c>
      <c r="R152" s="6">
        <f t="shared" si="38"/>
        <v>4.7860000000000005</v>
      </c>
      <c r="S152" s="6">
        <f t="shared" si="46"/>
        <v>87.283999999999764</v>
      </c>
      <c r="V152">
        <v>46.86</v>
      </c>
      <c r="W152" s="6">
        <f t="shared" si="39"/>
        <v>3.1240000000000001</v>
      </c>
      <c r="X152" s="6">
        <f t="shared" si="47"/>
        <v>82.931333333333342</v>
      </c>
      <c r="AA152">
        <v>33.619999999999997</v>
      </c>
      <c r="AB152" s="6">
        <f t="shared" si="40"/>
        <v>3.3620000000000001</v>
      </c>
      <c r="AC152" s="6">
        <f t="shared" si="48"/>
        <v>80.408999999999978</v>
      </c>
      <c r="AF152">
        <v>3.15</v>
      </c>
      <c r="AG152" s="6">
        <f t="shared" si="41"/>
        <v>0.315</v>
      </c>
      <c r="AH152" s="6">
        <f t="shared" si="49"/>
        <v>68.952000000000069</v>
      </c>
      <c r="AL152">
        <v>-21.11</v>
      </c>
      <c r="AM152" cm="1">
        <f t="array" ref="AM152">INDEX($AL$2:$AL$157,ROWS($AL152:AL$157))</f>
        <v>3.15</v>
      </c>
    </row>
    <row r="153" spans="2:39" x14ac:dyDescent="0.2">
      <c r="B153">
        <v>-18.95</v>
      </c>
      <c r="C153" s="6">
        <f t="shared" si="42"/>
        <v>-3.79</v>
      </c>
      <c r="D153" s="6">
        <f t="shared" si="43"/>
        <v>59.968000000000004</v>
      </c>
      <c r="G153">
        <v>7.69</v>
      </c>
      <c r="H153" s="6">
        <f t="shared" si="36"/>
        <v>1.5380000000000003</v>
      </c>
      <c r="I153" s="6">
        <f t="shared" si="44"/>
        <v>36.257999999999868</v>
      </c>
      <c r="L153">
        <v>-198.4</v>
      </c>
      <c r="M153" s="6">
        <f t="shared" si="37"/>
        <v>-3.9680000000000004</v>
      </c>
      <c r="N153" s="6">
        <f t="shared" si="45"/>
        <v>61.690799999999925</v>
      </c>
      <c r="Q153">
        <v>-25.6</v>
      </c>
      <c r="R153" s="6">
        <f t="shared" si="38"/>
        <v>-5.120000000000001</v>
      </c>
      <c r="S153" s="6">
        <f t="shared" si="46"/>
        <v>82.16399999999976</v>
      </c>
      <c r="V153">
        <v>-59.62</v>
      </c>
      <c r="W153" s="6">
        <f t="shared" si="39"/>
        <v>-3.9746666666666663</v>
      </c>
      <c r="X153" s="6">
        <f t="shared" si="47"/>
        <v>78.956666666666678</v>
      </c>
      <c r="AA153">
        <v>-43.04</v>
      </c>
      <c r="AB153" s="6">
        <f t="shared" si="40"/>
        <v>-4.3040000000000003</v>
      </c>
      <c r="AC153" s="6">
        <f t="shared" si="48"/>
        <v>76.104999999999976</v>
      </c>
      <c r="AF153">
        <v>-35.89</v>
      </c>
      <c r="AG153" s="6">
        <f t="shared" si="41"/>
        <v>-3.5890000000000004</v>
      </c>
      <c r="AH153" s="6">
        <f t="shared" si="49"/>
        <v>65.363000000000071</v>
      </c>
      <c r="AL153">
        <v>31.62</v>
      </c>
      <c r="AM153" cm="1">
        <f t="array" ref="AM153">INDEX($AL$2:$AL$157,ROWS($AL153:AL$157))</f>
        <v>-35.89</v>
      </c>
    </row>
    <row r="154" spans="2:39" x14ac:dyDescent="0.2">
      <c r="B154">
        <v>-3.05</v>
      </c>
      <c r="C154" s="6">
        <f t="shared" si="42"/>
        <v>-0.61</v>
      </c>
      <c r="D154" s="6">
        <f t="shared" si="43"/>
        <v>59.358000000000004</v>
      </c>
      <c r="G154">
        <v>-5.2399999999999904</v>
      </c>
      <c r="H154" s="6">
        <f t="shared" si="36"/>
        <v>-1.047999999999998</v>
      </c>
      <c r="I154" s="6">
        <f t="shared" si="44"/>
        <v>35.209999999999873</v>
      </c>
      <c r="L154">
        <v>-8.71999999999999</v>
      </c>
      <c r="M154" s="6">
        <f t="shared" si="37"/>
        <v>-0.17439999999999981</v>
      </c>
      <c r="N154" s="6">
        <f t="shared" si="45"/>
        <v>61.516399999999926</v>
      </c>
      <c r="Q154">
        <v>-2.35</v>
      </c>
      <c r="R154" s="6">
        <f t="shared" si="38"/>
        <v>-0.47000000000000003</v>
      </c>
      <c r="S154" s="6">
        <f t="shared" si="46"/>
        <v>81.693999999999761</v>
      </c>
      <c r="V154">
        <v>10.2799999999999</v>
      </c>
      <c r="W154" s="6">
        <f t="shared" si="39"/>
        <v>0.68533333333332669</v>
      </c>
      <c r="X154" s="6">
        <f t="shared" si="47"/>
        <v>79.64200000000001</v>
      </c>
      <c r="AA154">
        <v>-2.84</v>
      </c>
      <c r="AB154" s="6">
        <f t="shared" si="40"/>
        <v>-0.28399999999999997</v>
      </c>
      <c r="AC154" s="6">
        <f t="shared" si="48"/>
        <v>75.82099999999997</v>
      </c>
      <c r="AF154">
        <v>3.89</v>
      </c>
      <c r="AG154" s="6">
        <f t="shared" si="41"/>
        <v>0.38900000000000001</v>
      </c>
      <c r="AH154" s="6">
        <f t="shared" si="49"/>
        <v>65.752000000000066</v>
      </c>
      <c r="AL154">
        <v>14.59</v>
      </c>
      <c r="AM154" cm="1">
        <f t="array" ref="AM154">INDEX($AL$2:$AL$157,ROWS($AL154:AL$157))</f>
        <v>3.89</v>
      </c>
    </row>
    <row r="155" spans="2:39" x14ac:dyDescent="0.2">
      <c r="B155">
        <v>-10.28</v>
      </c>
      <c r="C155" s="6">
        <f t="shared" si="42"/>
        <v>-2.056</v>
      </c>
      <c r="D155" s="6">
        <f t="shared" si="43"/>
        <v>57.302000000000007</v>
      </c>
      <c r="G155">
        <v>-1.06</v>
      </c>
      <c r="H155" s="6">
        <f t="shared" si="36"/>
        <v>-0.21200000000000002</v>
      </c>
      <c r="I155" s="6">
        <f t="shared" si="44"/>
        <v>34.99799999999987</v>
      </c>
      <c r="L155">
        <v>-56.85</v>
      </c>
      <c r="M155" s="6">
        <f t="shared" si="37"/>
        <v>-1.137</v>
      </c>
      <c r="N155" s="6">
        <f t="shared" si="45"/>
        <v>60.379399999999926</v>
      </c>
      <c r="Q155">
        <v>-9.4700000000000006</v>
      </c>
      <c r="R155" s="6">
        <f t="shared" si="38"/>
        <v>-1.8940000000000001</v>
      </c>
      <c r="S155" s="6">
        <f t="shared" si="46"/>
        <v>79.799999999999756</v>
      </c>
      <c r="V155">
        <v>-23.32</v>
      </c>
      <c r="W155" s="6">
        <f t="shared" si="39"/>
        <v>-1.5546666666666666</v>
      </c>
      <c r="X155" s="6">
        <f t="shared" si="47"/>
        <v>78.087333333333348</v>
      </c>
      <c r="AA155">
        <v>-17.87</v>
      </c>
      <c r="AB155" s="6">
        <f t="shared" si="40"/>
        <v>-1.7870000000000001</v>
      </c>
      <c r="AC155" s="6">
        <f t="shared" si="48"/>
        <v>74.033999999999963</v>
      </c>
      <c r="AF155">
        <v>2.88</v>
      </c>
      <c r="AG155" s="6">
        <f t="shared" si="41"/>
        <v>0.28799999999999998</v>
      </c>
      <c r="AH155" s="6">
        <f t="shared" si="49"/>
        <v>66.040000000000063</v>
      </c>
      <c r="AL155">
        <v>-71.229999999999905</v>
      </c>
      <c r="AM155" cm="1">
        <f t="array" ref="AM155">INDEX($AL$2:$AL$157,ROWS($AL155:AL$157))</f>
        <v>2.88</v>
      </c>
    </row>
    <row r="156" spans="2:39" x14ac:dyDescent="0.2">
      <c r="B156">
        <v>-8.91</v>
      </c>
      <c r="C156" s="6">
        <f t="shared" si="42"/>
        <v>-1.782</v>
      </c>
      <c r="D156" s="6">
        <f t="shared" si="43"/>
        <v>55.52000000000001</v>
      </c>
      <c r="G156">
        <v>15.95</v>
      </c>
      <c r="H156" s="6">
        <f t="shared" si="36"/>
        <v>3.19</v>
      </c>
      <c r="I156" s="6">
        <f t="shared" si="44"/>
        <v>38.187999999999867</v>
      </c>
      <c r="L156">
        <v>-222.98999999999899</v>
      </c>
      <c r="M156" s="6">
        <f t="shared" si="37"/>
        <v>-4.45979999999998</v>
      </c>
      <c r="N156" s="6">
        <f t="shared" si="45"/>
        <v>55.919599999999946</v>
      </c>
      <c r="Q156">
        <v>-15.69</v>
      </c>
      <c r="R156" s="6">
        <f t="shared" si="38"/>
        <v>-3.1379999999999999</v>
      </c>
      <c r="S156" s="6">
        <f t="shared" si="46"/>
        <v>76.66199999999975</v>
      </c>
      <c r="V156">
        <v>-63.76</v>
      </c>
      <c r="W156" s="6">
        <f t="shared" si="39"/>
        <v>-4.2506666666666666</v>
      </c>
      <c r="X156" s="6">
        <f t="shared" si="47"/>
        <v>73.836666666666687</v>
      </c>
      <c r="AA156">
        <v>-47.92</v>
      </c>
      <c r="AB156" s="6">
        <f t="shared" si="40"/>
        <v>-4.7920000000000007</v>
      </c>
      <c r="AC156" s="6">
        <f t="shared" si="48"/>
        <v>69.241999999999962</v>
      </c>
      <c r="AF156">
        <v>-44.88</v>
      </c>
      <c r="AG156" s="6">
        <f t="shared" si="41"/>
        <v>-4.4880000000000004</v>
      </c>
      <c r="AH156" s="6">
        <f t="shared" si="49"/>
        <v>61.552000000000064</v>
      </c>
      <c r="AL156">
        <v>-35.94</v>
      </c>
      <c r="AM156" cm="1">
        <f t="array" ref="AM156">INDEX($AL$2:$AL$157,ROWS($AL156:AL$157))</f>
        <v>-44.88</v>
      </c>
    </row>
    <row r="157" spans="2:39" x14ac:dyDescent="0.2">
      <c r="B157">
        <v>-0.77</v>
      </c>
      <c r="C157" s="6">
        <f t="shared" si="42"/>
        <v>-0.15400000000000003</v>
      </c>
      <c r="D157" s="6">
        <f t="shared" si="43"/>
        <v>55.366000000000007</v>
      </c>
      <c r="G157">
        <v>2.21999999999999</v>
      </c>
      <c r="H157" s="6">
        <f t="shared" si="36"/>
        <v>0.44399999999999801</v>
      </c>
      <c r="I157" s="6">
        <f t="shared" si="44"/>
        <v>38.631999999999863</v>
      </c>
      <c r="L157">
        <v>54.969999999999899</v>
      </c>
      <c r="M157" s="6">
        <f t="shared" si="37"/>
        <v>1.0993999999999979</v>
      </c>
      <c r="N157" s="6">
        <f t="shared" si="45"/>
        <v>57.018999999999942</v>
      </c>
      <c r="Q157">
        <v>19.059999999999999</v>
      </c>
      <c r="R157" s="6">
        <f t="shared" si="38"/>
        <v>3.8119999999999998</v>
      </c>
      <c r="S157" s="6">
        <f t="shared" si="46"/>
        <v>80.473999999999748</v>
      </c>
      <c r="V157">
        <v>49.189999999999898</v>
      </c>
      <c r="W157" s="6">
        <f t="shared" si="39"/>
        <v>3.2793333333333266</v>
      </c>
      <c r="X157" s="6">
        <f t="shared" si="47"/>
        <v>77.116000000000014</v>
      </c>
      <c r="AA157">
        <v>36.199999999999903</v>
      </c>
      <c r="AB157" s="6">
        <f t="shared" si="40"/>
        <v>3.6199999999999903</v>
      </c>
      <c r="AC157" s="6">
        <f t="shared" si="48"/>
        <v>72.861999999999952</v>
      </c>
      <c r="AF157">
        <v>2.4300000000000002</v>
      </c>
      <c r="AG157" s="6">
        <f t="shared" si="41"/>
        <v>0.24300000000000002</v>
      </c>
      <c r="AH157" s="6">
        <f t="shared" si="49"/>
        <v>61.795000000000066</v>
      </c>
      <c r="AL157">
        <v>17.84</v>
      </c>
      <c r="AM157" cm="1">
        <f t="array" ref="AM157">INDEX($AL$2:$AL$157,ROWS($AL157:AL$157))</f>
        <v>2.4300000000000002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BBAF1-666B-EC4E-8AB2-3DAA00BF5C2D}">
  <dimension ref="A1:N157"/>
  <sheetViews>
    <sheetView workbookViewId="0">
      <selection activeCell="R1" sqref="R1"/>
    </sheetView>
  </sheetViews>
  <sheetFormatPr baseColWidth="10" defaultRowHeight="16" x14ac:dyDescent="0.2"/>
  <sheetData>
    <row r="1" spans="1:14" x14ac:dyDescent="0.2">
      <c r="B1" t="s">
        <v>1176</v>
      </c>
      <c r="C1" t="s">
        <v>1176</v>
      </c>
      <c r="G1" t="s">
        <v>1148</v>
      </c>
      <c r="H1" t="s">
        <v>1148</v>
      </c>
      <c r="N1" t="s">
        <v>1175</v>
      </c>
    </row>
    <row r="2" spans="1:14" x14ac:dyDescent="0.2">
      <c r="A2">
        <v>-36.85</v>
      </c>
      <c r="B2" s="6">
        <f>A2*D$3</f>
        <v>-3.6850000000000005</v>
      </c>
      <c r="C2" s="6">
        <f>B2</f>
        <v>-3.6850000000000005</v>
      </c>
      <c r="D2">
        <v>10</v>
      </c>
      <c r="F2">
        <v>-113.47</v>
      </c>
      <c r="G2" s="6">
        <f>F2*I$3</f>
        <v>-2.2694000000000001</v>
      </c>
      <c r="H2" s="6">
        <f>G2</f>
        <v>-2.2694000000000001</v>
      </c>
      <c r="I2">
        <v>50</v>
      </c>
      <c r="M2">
        <v>-21.4</v>
      </c>
      <c r="N2" cm="1">
        <f t="array" ref="N2">INDEX(M$2:M$157,ROWS(M2:M$157))</f>
        <v>-113.47</v>
      </c>
    </row>
    <row r="3" spans="1:14" x14ac:dyDescent="0.2">
      <c r="A3">
        <v>51.099999999999902</v>
      </c>
      <c r="B3" s="6">
        <f t="shared" ref="B3:B66" si="0">A3*D$3</f>
        <v>5.1099999999999905</v>
      </c>
      <c r="C3" s="6">
        <f>B3+C2</f>
        <v>1.4249999999999901</v>
      </c>
      <c r="D3">
        <f>1/D2</f>
        <v>0.1</v>
      </c>
      <c r="F3">
        <v>121.19999999999899</v>
      </c>
      <c r="G3" s="6">
        <f t="shared" ref="G3:G66" si="1">F3*I$3</f>
        <v>2.4239999999999799</v>
      </c>
      <c r="H3" s="6">
        <f>G3+H2</f>
        <v>0.15459999999997986</v>
      </c>
      <c r="I3">
        <f>1/I2</f>
        <v>0.02</v>
      </c>
      <c r="M3">
        <v>-145.229999999999</v>
      </c>
      <c r="N3" cm="1">
        <f t="array" ref="N3">INDEX(M$2:M$157,ROWS(M3:M$157))</f>
        <v>121.19999999999899</v>
      </c>
    </row>
    <row r="4" spans="1:14" x14ac:dyDescent="0.2">
      <c r="A4">
        <v>-0.59</v>
      </c>
      <c r="B4" s="6">
        <f t="shared" si="0"/>
        <v>-5.8999999999999997E-2</v>
      </c>
      <c r="C4" s="6">
        <f t="shared" ref="C4:C67" si="2">B4+C3</f>
        <v>1.3659999999999901</v>
      </c>
      <c r="F4">
        <v>-27.71</v>
      </c>
      <c r="G4" s="6">
        <f t="shared" si="1"/>
        <v>-0.55420000000000003</v>
      </c>
      <c r="H4" s="6">
        <f t="shared" ref="H4:H67" si="3">G4+H3</f>
        <v>-0.39960000000002016</v>
      </c>
      <c r="M4">
        <v>95.26</v>
      </c>
      <c r="N4" cm="1">
        <f t="array" ref="N4">INDEX(M$2:M$157,ROWS(M4:M$157))</f>
        <v>-27.71</v>
      </c>
    </row>
    <row r="5" spans="1:14" x14ac:dyDescent="0.2">
      <c r="A5">
        <v>5.75</v>
      </c>
      <c r="B5" s="6">
        <f t="shared" si="0"/>
        <v>0.57500000000000007</v>
      </c>
      <c r="C5" s="6">
        <f t="shared" si="2"/>
        <v>1.9409999999999901</v>
      </c>
      <c r="F5">
        <v>-34.049999999999997</v>
      </c>
      <c r="G5" s="6">
        <f t="shared" si="1"/>
        <v>-0.68099999999999994</v>
      </c>
      <c r="H5" s="6">
        <f t="shared" si="3"/>
        <v>-1.08060000000002</v>
      </c>
      <c r="M5">
        <v>44.23</v>
      </c>
      <c r="N5" cm="1">
        <f t="array" ref="N5">INDEX(M$2:M$157,ROWS(M5:M$157))</f>
        <v>-34.049999999999997</v>
      </c>
    </row>
    <row r="6" spans="1:14" x14ac:dyDescent="0.2">
      <c r="A6">
        <v>-28.16</v>
      </c>
      <c r="B6" s="6">
        <f t="shared" si="0"/>
        <v>-2.8160000000000003</v>
      </c>
      <c r="C6" s="6">
        <f t="shared" si="2"/>
        <v>-0.87500000000001021</v>
      </c>
      <c r="F6">
        <v>-178.74999999999901</v>
      </c>
      <c r="G6" s="6">
        <f t="shared" si="1"/>
        <v>-3.5749999999999802</v>
      </c>
      <c r="H6" s="6">
        <f t="shared" si="3"/>
        <v>-4.6555999999999997</v>
      </c>
      <c r="M6">
        <v>-222.85</v>
      </c>
      <c r="N6" cm="1">
        <f t="array" ref="N6">INDEX(M$2:M$157,ROWS(M6:M$157))</f>
        <v>-178.74999999999901</v>
      </c>
    </row>
    <row r="7" spans="1:14" x14ac:dyDescent="0.2">
      <c r="A7">
        <v>-31.9</v>
      </c>
      <c r="B7" s="6">
        <f t="shared" si="0"/>
        <v>-3.19</v>
      </c>
      <c r="C7" s="6">
        <f t="shared" si="2"/>
        <v>-4.0650000000000102</v>
      </c>
      <c r="F7">
        <v>-77.849999999999994</v>
      </c>
      <c r="G7" s="6">
        <f t="shared" si="1"/>
        <v>-1.5569999999999999</v>
      </c>
      <c r="H7" s="6">
        <f t="shared" si="3"/>
        <v>-6.2126000000000001</v>
      </c>
      <c r="M7">
        <v>0.749999999999998</v>
      </c>
      <c r="N7" cm="1">
        <f t="array" ref="N7">INDEX(M$2:M$157,ROWS(M7:M$157))</f>
        <v>-77.849999999999994</v>
      </c>
    </row>
    <row r="8" spans="1:14" x14ac:dyDescent="0.2">
      <c r="A8">
        <v>17.11</v>
      </c>
      <c r="B8" s="6">
        <f t="shared" si="0"/>
        <v>1.7110000000000001</v>
      </c>
      <c r="C8" s="6">
        <f t="shared" si="2"/>
        <v>-2.3540000000000099</v>
      </c>
      <c r="F8">
        <v>122.82</v>
      </c>
      <c r="G8" s="6">
        <f t="shared" si="1"/>
        <v>2.4563999999999999</v>
      </c>
      <c r="H8" s="6">
        <f t="shared" si="3"/>
        <v>-3.7562000000000002</v>
      </c>
      <c r="M8">
        <v>101.25</v>
      </c>
      <c r="N8" cm="1">
        <f t="array" ref="N8">INDEX(M$2:M$157,ROWS(M8:M$157))</f>
        <v>122.82</v>
      </c>
    </row>
    <row r="9" spans="1:14" x14ac:dyDescent="0.2">
      <c r="A9">
        <v>27.06</v>
      </c>
      <c r="B9" s="6">
        <f t="shared" si="0"/>
        <v>2.706</v>
      </c>
      <c r="C9" s="6">
        <f t="shared" si="2"/>
        <v>0.3519999999999901</v>
      </c>
      <c r="F9">
        <v>167.18</v>
      </c>
      <c r="G9" s="6">
        <f t="shared" si="1"/>
        <v>3.3436000000000003</v>
      </c>
      <c r="H9" s="6">
        <f t="shared" si="3"/>
        <v>-0.41259999999999986</v>
      </c>
      <c r="M9">
        <v>30.38</v>
      </c>
      <c r="N9" cm="1">
        <f t="array" ref="N9">INDEX(M$2:M$157,ROWS(M9:M$157))</f>
        <v>167.18</v>
      </c>
    </row>
    <row r="10" spans="1:14" x14ac:dyDescent="0.2">
      <c r="A10">
        <v>2.8499999999999899</v>
      </c>
      <c r="B10" s="6">
        <f t="shared" si="0"/>
        <v>0.28499999999999898</v>
      </c>
      <c r="C10" s="6">
        <f t="shared" si="2"/>
        <v>0.63699999999998913</v>
      </c>
      <c r="F10">
        <v>-42.379999999999903</v>
      </c>
      <c r="G10" s="6">
        <f t="shared" si="1"/>
        <v>-0.84759999999999813</v>
      </c>
      <c r="H10" s="6">
        <f t="shared" si="3"/>
        <v>-1.260199999999998</v>
      </c>
      <c r="M10">
        <v>40.589999999999897</v>
      </c>
      <c r="N10" cm="1">
        <f t="array" ref="N10">INDEX(M$2:M$157,ROWS(M10:M$157))</f>
        <v>-42.379999999999903</v>
      </c>
    </row>
    <row r="11" spans="1:14" x14ac:dyDescent="0.2">
      <c r="A11">
        <v>35.909999999999997</v>
      </c>
      <c r="B11" s="6">
        <f t="shared" si="0"/>
        <v>3.5909999999999997</v>
      </c>
      <c r="C11" s="6">
        <f t="shared" si="2"/>
        <v>4.2279999999999891</v>
      </c>
      <c r="F11">
        <v>136</v>
      </c>
      <c r="G11" s="6">
        <f t="shared" si="1"/>
        <v>2.72</v>
      </c>
      <c r="H11" s="6">
        <f t="shared" si="3"/>
        <v>1.4598000000000022</v>
      </c>
      <c r="M11">
        <v>-172.79</v>
      </c>
      <c r="N11" cm="1">
        <f t="array" ref="N11">INDEX(M$2:M$157,ROWS(M11:M$157))</f>
        <v>136</v>
      </c>
    </row>
    <row r="12" spans="1:14" x14ac:dyDescent="0.2">
      <c r="A12">
        <v>13.03</v>
      </c>
      <c r="B12" s="6">
        <f t="shared" si="0"/>
        <v>1.3029999999999999</v>
      </c>
      <c r="C12" s="6">
        <f t="shared" si="2"/>
        <v>5.530999999999989</v>
      </c>
      <c r="F12">
        <v>114.459999999999</v>
      </c>
      <c r="G12" s="6">
        <f t="shared" si="1"/>
        <v>2.2891999999999801</v>
      </c>
      <c r="H12" s="6">
        <f t="shared" si="3"/>
        <v>3.7489999999999823</v>
      </c>
      <c r="M12">
        <v>-43.32</v>
      </c>
      <c r="N12" cm="1">
        <f t="array" ref="N12">INDEX(M$2:M$157,ROWS(M12:M$157))</f>
        <v>114.459999999999</v>
      </c>
    </row>
    <row r="13" spans="1:14" x14ac:dyDescent="0.2">
      <c r="A13">
        <v>-24.45</v>
      </c>
      <c r="B13" s="6">
        <f t="shared" si="0"/>
        <v>-2.4450000000000003</v>
      </c>
      <c r="C13" s="6">
        <f t="shared" si="2"/>
        <v>3.0859999999999888</v>
      </c>
      <c r="F13">
        <v>-66.569999999999993</v>
      </c>
      <c r="G13" s="6">
        <f t="shared" si="1"/>
        <v>-1.3313999999999999</v>
      </c>
      <c r="H13" s="6">
        <f t="shared" si="3"/>
        <v>2.4175999999999824</v>
      </c>
      <c r="M13">
        <v>54.97</v>
      </c>
      <c r="N13" cm="1">
        <f t="array" ref="N13">INDEX(M$2:M$157,ROWS(M13:M$157))</f>
        <v>-66.569999999999993</v>
      </c>
    </row>
    <row r="14" spans="1:14" x14ac:dyDescent="0.2">
      <c r="A14">
        <v>-11.329999999999901</v>
      </c>
      <c r="B14" s="6">
        <f t="shared" si="0"/>
        <v>-1.13299999999999</v>
      </c>
      <c r="C14" s="6">
        <f t="shared" si="2"/>
        <v>1.9529999999999987</v>
      </c>
      <c r="F14">
        <v>-31.4499999999999</v>
      </c>
      <c r="G14" s="6">
        <f t="shared" si="1"/>
        <v>-0.62899999999999801</v>
      </c>
      <c r="H14" s="6">
        <f t="shared" si="3"/>
        <v>1.7885999999999844</v>
      </c>
      <c r="M14">
        <v>-222.98</v>
      </c>
      <c r="N14" cm="1">
        <f t="array" ref="N14">INDEX(M$2:M$157,ROWS(M14:M$157))</f>
        <v>-31.4499999999999</v>
      </c>
    </row>
    <row r="15" spans="1:14" x14ac:dyDescent="0.2">
      <c r="A15">
        <v>2.38</v>
      </c>
      <c r="B15" s="6">
        <f t="shared" si="0"/>
        <v>0.23799999999999999</v>
      </c>
      <c r="C15" s="6">
        <f t="shared" si="2"/>
        <v>2.1909999999999989</v>
      </c>
      <c r="F15">
        <v>-53.689999999999898</v>
      </c>
      <c r="G15" s="6">
        <f t="shared" si="1"/>
        <v>-1.0737999999999981</v>
      </c>
      <c r="H15" s="6">
        <f t="shared" si="3"/>
        <v>0.71479999999998634</v>
      </c>
      <c r="M15">
        <v>-56.87</v>
      </c>
      <c r="N15" cm="1">
        <f t="array" ref="N15">INDEX(M$2:M$157,ROWS(M15:M$157))</f>
        <v>-53.689999999999898</v>
      </c>
    </row>
    <row r="16" spans="1:14" x14ac:dyDescent="0.2">
      <c r="A16">
        <v>-51.91</v>
      </c>
      <c r="B16" s="6">
        <f t="shared" si="0"/>
        <v>-5.1909999999999998</v>
      </c>
      <c r="C16" s="6">
        <f t="shared" si="2"/>
        <v>-3.0000000000000009</v>
      </c>
      <c r="F16">
        <v>-199.86</v>
      </c>
      <c r="G16" s="6">
        <f t="shared" si="1"/>
        <v>-3.9972000000000003</v>
      </c>
      <c r="H16" s="6">
        <f t="shared" si="3"/>
        <v>-3.2824000000000142</v>
      </c>
      <c r="M16">
        <v>-8.7399999999999896</v>
      </c>
      <c r="N16" cm="1">
        <f t="array" ref="N16">INDEX(M$2:M$157,ROWS(M16:M$157))</f>
        <v>-199.86</v>
      </c>
    </row>
    <row r="17" spans="1:14" x14ac:dyDescent="0.2">
      <c r="A17">
        <v>-51.499999999999901</v>
      </c>
      <c r="B17" s="6">
        <f t="shared" si="0"/>
        <v>-5.1499999999999906</v>
      </c>
      <c r="C17" s="6">
        <f t="shared" si="2"/>
        <v>-8.1499999999999915</v>
      </c>
      <c r="F17">
        <v>-225.39</v>
      </c>
      <c r="G17" s="6">
        <f t="shared" si="1"/>
        <v>-4.5077999999999996</v>
      </c>
      <c r="H17" s="6">
        <f t="shared" si="3"/>
        <v>-7.7902000000000138</v>
      </c>
      <c r="M17">
        <v>-198.38</v>
      </c>
      <c r="N17" cm="1">
        <f t="array" ref="N17">INDEX(M$2:M$157,ROWS(M17:M$157))</f>
        <v>-225.39</v>
      </c>
    </row>
    <row r="18" spans="1:14" x14ac:dyDescent="0.2">
      <c r="A18">
        <v>68.88</v>
      </c>
      <c r="B18" s="6">
        <f t="shared" si="0"/>
        <v>6.8879999999999999</v>
      </c>
      <c r="C18" s="6">
        <f t="shared" si="2"/>
        <v>-1.2619999999999916</v>
      </c>
      <c r="F18">
        <v>175.7</v>
      </c>
      <c r="G18" s="6">
        <f t="shared" si="1"/>
        <v>3.5139999999999998</v>
      </c>
      <c r="H18" s="6">
        <f t="shared" si="3"/>
        <v>-4.2762000000000135</v>
      </c>
      <c r="M18">
        <v>124.89</v>
      </c>
      <c r="N18" cm="1">
        <f t="array" ref="N18">INDEX(M$2:M$157,ROWS(M18:M$157))</f>
        <v>175.7</v>
      </c>
    </row>
    <row r="19" spans="1:14" x14ac:dyDescent="0.2">
      <c r="A19">
        <v>0.83999999999999897</v>
      </c>
      <c r="B19" s="6">
        <f t="shared" si="0"/>
        <v>8.3999999999999908E-2</v>
      </c>
      <c r="C19" s="6">
        <f t="shared" si="2"/>
        <v>-1.1779999999999917</v>
      </c>
      <c r="F19">
        <v>-12.39</v>
      </c>
      <c r="G19" s="6">
        <f t="shared" si="1"/>
        <v>-0.24780000000000002</v>
      </c>
      <c r="H19" s="6">
        <f t="shared" si="3"/>
        <v>-4.5240000000000133</v>
      </c>
      <c r="M19">
        <v>49.329999999999899</v>
      </c>
      <c r="N19" cm="1">
        <f t="array" ref="N19">INDEX(M$2:M$157,ROWS(M19:M$157))</f>
        <v>-12.39</v>
      </c>
    </row>
    <row r="20" spans="1:14" x14ac:dyDescent="0.2">
      <c r="A20">
        <v>17.5</v>
      </c>
      <c r="B20" s="6">
        <f t="shared" si="0"/>
        <v>1.75</v>
      </c>
      <c r="C20" s="6">
        <f t="shared" si="2"/>
        <v>0.57200000000000828</v>
      </c>
      <c r="F20">
        <v>51.01</v>
      </c>
      <c r="G20" s="6">
        <f t="shared" si="1"/>
        <v>1.0202</v>
      </c>
      <c r="H20" s="6">
        <f t="shared" si="3"/>
        <v>-3.5038000000000133</v>
      </c>
      <c r="M20">
        <v>89.05</v>
      </c>
      <c r="N20" cm="1">
        <f t="array" ref="N20">INDEX(M$2:M$157,ROWS(M20:M$157))</f>
        <v>51.01</v>
      </c>
    </row>
    <row r="21" spans="1:14" x14ac:dyDescent="0.2">
      <c r="A21">
        <v>-2.0199999999999898</v>
      </c>
      <c r="B21" s="6">
        <f t="shared" si="0"/>
        <v>-0.20199999999999899</v>
      </c>
      <c r="C21" s="6">
        <f t="shared" si="2"/>
        <v>0.37000000000000932</v>
      </c>
      <c r="F21">
        <v>-57.93</v>
      </c>
      <c r="G21" s="6">
        <f t="shared" si="1"/>
        <v>-1.1586000000000001</v>
      </c>
      <c r="H21" s="6">
        <f t="shared" si="3"/>
        <v>-4.6624000000000132</v>
      </c>
      <c r="M21">
        <v>-66.91</v>
      </c>
      <c r="N21" cm="1">
        <f t="array" ref="N21">INDEX(M$2:M$157,ROWS(M21:M$157))</f>
        <v>-57.93</v>
      </c>
    </row>
    <row r="22" spans="1:14" x14ac:dyDescent="0.2">
      <c r="A22">
        <v>-68.900000000000006</v>
      </c>
      <c r="B22" s="6">
        <f t="shared" si="0"/>
        <v>-6.8900000000000006</v>
      </c>
      <c r="C22" s="6">
        <f t="shared" si="2"/>
        <v>-6.5199999999999916</v>
      </c>
      <c r="F22">
        <v>-306.41000000000003</v>
      </c>
      <c r="G22" s="6">
        <f t="shared" si="1"/>
        <v>-6.1282000000000005</v>
      </c>
      <c r="H22" s="6">
        <f t="shared" si="3"/>
        <v>-10.790600000000014</v>
      </c>
      <c r="M22">
        <v>78.72</v>
      </c>
      <c r="N22" cm="1">
        <f t="array" ref="N22">INDEX(M$2:M$157,ROWS(M22:M$157))</f>
        <v>-306.41000000000003</v>
      </c>
    </row>
    <row r="23" spans="1:14" x14ac:dyDescent="0.2">
      <c r="A23">
        <v>-6.02</v>
      </c>
      <c r="B23" s="6">
        <f t="shared" si="0"/>
        <v>-0.60199999999999998</v>
      </c>
      <c r="C23" s="6">
        <f t="shared" si="2"/>
        <v>-7.1219999999999919</v>
      </c>
      <c r="F23">
        <v>137.52000000000001</v>
      </c>
      <c r="G23" s="6">
        <f t="shared" si="1"/>
        <v>2.7504000000000004</v>
      </c>
      <c r="H23" s="6">
        <f t="shared" si="3"/>
        <v>-8.0402000000000129</v>
      </c>
      <c r="M23">
        <v>97.99</v>
      </c>
      <c r="N23" cm="1">
        <f t="array" ref="N23">INDEX(M$2:M$157,ROWS(M23:M$157))</f>
        <v>137.52000000000001</v>
      </c>
    </row>
    <row r="24" spans="1:14" x14ac:dyDescent="0.2">
      <c r="A24">
        <v>5.4399999999999897</v>
      </c>
      <c r="B24" s="6">
        <f t="shared" si="0"/>
        <v>0.54399999999999904</v>
      </c>
      <c r="C24" s="6">
        <f t="shared" si="2"/>
        <v>-6.5779999999999932</v>
      </c>
      <c r="F24">
        <v>42.3</v>
      </c>
      <c r="G24" s="6">
        <f t="shared" si="1"/>
        <v>0.84599999999999997</v>
      </c>
      <c r="H24" s="6">
        <f t="shared" si="3"/>
        <v>-7.1942000000000128</v>
      </c>
      <c r="M24">
        <v>24.709999999999901</v>
      </c>
      <c r="N24" cm="1">
        <f t="array" ref="N24">INDEX(M$2:M$157,ROWS(M24:M$157))</f>
        <v>42.3</v>
      </c>
    </row>
    <row r="25" spans="1:14" x14ac:dyDescent="0.2">
      <c r="A25">
        <v>43.46</v>
      </c>
      <c r="B25" s="6">
        <f t="shared" si="0"/>
        <v>4.3460000000000001</v>
      </c>
      <c r="C25" s="6">
        <f t="shared" si="2"/>
        <v>-2.2319999999999931</v>
      </c>
      <c r="F25">
        <v>169.25</v>
      </c>
      <c r="G25" s="6">
        <f t="shared" si="1"/>
        <v>3.3850000000000002</v>
      </c>
      <c r="H25" s="6">
        <f t="shared" si="3"/>
        <v>-3.8092000000000126</v>
      </c>
      <c r="M25">
        <v>-49.16</v>
      </c>
      <c r="N25" cm="1">
        <f t="array" ref="N25">INDEX(M$2:M$157,ROWS(M25:M$157))</f>
        <v>169.25</v>
      </c>
    </row>
    <row r="26" spans="1:14" x14ac:dyDescent="0.2">
      <c r="A26">
        <v>-9.18</v>
      </c>
      <c r="B26" s="6">
        <f t="shared" si="0"/>
        <v>-0.91800000000000004</v>
      </c>
      <c r="C26" s="6">
        <f t="shared" si="2"/>
        <v>-3.1499999999999932</v>
      </c>
      <c r="F26">
        <v>0.12000000000000501</v>
      </c>
      <c r="G26" s="6">
        <f t="shared" si="1"/>
        <v>2.4000000000001E-3</v>
      </c>
      <c r="H26" s="6">
        <f t="shared" si="3"/>
        <v>-3.8068000000000124</v>
      </c>
      <c r="M26">
        <v>-16.25</v>
      </c>
      <c r="N26" cm="1">
        <f t="array" ref="N26">INDEX(M$2:M$157,ROWS(M26:M$157))</f>
        <v>0.12000000000000501</v>
      </c>
    </row>
    <row r="27" spans="1:14" x14ac:dyDescent="0.2">
      <c r="A27">
        <v>50.94</v>
      </c>
      <c r="B27" s="6">
        <f t="shared" si="0"/>
        <v>5.0940000000000003</v>
      </c>
      <c r="C27" s="6">
        <f t="shared" si="2"/>
        <v>1.9440000000000071</v>
      </c>
      <c r="F27">
        <v>208.28</v>
      </c>
      <c r="G27" s="6">
        <f t="shared" si="1"/>
        <v>4.1656000000000004</v>
      </c>
      <c r="H27" s="6">
        <f t="shared" si="3"/>
        <v>0.35879999999998802</v>
      </c>
      <c r="M27">
        <v>121.57</v>
      </c>
      <c r="N27" cm="1">
        <f t="array" ref="N27">INDEX(M$2:M$157,ROWS(M27:M$157))</f>
        <v>208.28</v>
      </c>
    </row>
    <row r="28" spans="1:14" x14ac:dyDescent="0.2">
      <c r="A28">
        <v>28.92</v>
      </c>
      <c r="B28" s="6">
        <f t="shared" si="0"/>
        <v>2.8920000000000003</v>
      </c>
      <c r="C28" s="6">
        <f t="shared" si="2"/>
        <v>4.8360000000000074</v>
      </c>
      <c r="F28">
        <v>147.44999999999999</v>
      </c>
      <c r="G28" s="6">
        <f t="shared" si="1"/>
        <v>2.9489999999999998</v>
      </c>
      <c r="H28" s="6">
        <f t="shared" si="3"/>
        <v>3.3077999999999879</v>
      </c>
      <c r="M28">
        <v>-24.95</v>
      </c>
      <c r="N28" cm="1">
        <f t="array" ref="N28">INDEX(M$2:M$157,ROWS(M28:M$157))</f>
        <v>147.44999999999999</v>
      </c>
    </row>
    <row r="29" spans="1:14" x14ac:dyDescent="0.2">
      <c r="A29">
        <v>13.25</v>
      </c>
      <c r="B29" s="6">
        <f t="shared" si="0"/>
        <v>1.3250000000000002</v>
      </c>
      <c r="C29" s="6">
        <f t="shared" si="2"/>
        <v>6.1610000000000076</v>
      </c>
      <c r="F29">
        <v>72.28</v>
      </c>
      <c r="G29" s="6">
        <f t="shared" si="1"/>
        <v>1.4456</v>
      </c>
      <c r="H29" s="6">
        <f t="shared" si="3"/>
        <v>4.7533999999999876</v>
      </c>
      <c r="M29">
        <v>47.6799999999999</v>
      </c>
      <c r="N29" cm="1">
        <f t="array" ref="N29">INDEX(M$2:M$157,ROWS(M29:M$157))</f>
        <v>72.28</v>
      </c>
    </row>
    <row r="30" spans="1:14" x14ac:dyDescent="0.2">
      <c r="A30">
        <v>17.690000000000001</v>
      </c>
      <c r="B30" s="6">
        <f t="shared" si="0"/>
        <v>1.7690000000000001</v>
      </c>
      <c r="C30" s="6">
        <f t="shared" si="2"/>
        <v>7.9300000000000077</v>
      </c>
      <c r="F30">
        <v>69.63</v>
      </c>
      <c r="G30" s="6">
        <f t="shared" si="1"/>
        <v>1.3925999999999998</v>
      </c>
      <c r="H30" s="6">
        <f t="shared" si="3"/>
        <v>6.1459999999999875</v>
      </c>
      <c r="M30">
        <v>77.5</v>
      </c>
      <c r="N30" cm="1">
        <f t="array" ref="N30">INDEX(M$2:M$157,ROWS(M30:M$157))</f>
        <v>69.63</v>
      </c>
    </row>
    <row r="31" spans="1:14" x14ac:dyDescent="0.2">
      <c r="A31">
        <v>13.78</v>
      </c>
      <c r="B31" s="6">
        <f t="shared" si="0"/>
        <v>1.3780000000000001</v>
      </c>
      <c r="C31" s="6">
        <f t="shared" si="2"/>
        <v>9.3080000000000069</v>
      </c>
      <c r="F31">
        <v>33.380000000000003</v>
      </c>
      <c r="G31" s="6">
        <f t="shared" si="1"/>
        <v>0.66760000000000008</v>
      </c>
      <c r="H31" s="6">
        <f t="shared" si="3"/>
        <v>6.8135999999999877</v>
      </c>
      <c r="M31">
        <v>76.809999999999903</v>
      </c>
      <c r="N31" cm="1">
        <f t="array" ref="N31">INDEX(M$2:M$157,ROWS(M31:M$157))</f>
        <v>33.380000000000003</v>
      </c>
    </row>
    <row r="32" spans="1:14" x14ac:dyDescent="0.2">
      <c r="A32">
        <v>18.12</v>
      </c>
      <c r="B32" s="6">
        <f t="shared" si="0"/>
        <v>1.8120000000000003</v>
      </c>
      <c r="C32" s="6">
        <f t="shared" si="2"/>
        <v>11.120000000000008</v>
      </c>
      <c r="F32">
        <v>-12.21</v>
      </c>
      <c r="G32" s="6">
        <f t="shared" si="1"/>
        <v>-0.24420000000000003</v>
      </c>
      <c r="H32" s="6">
        <f t="shared" si="3"/>
        <v>6.5693999999999875</v>
      </c>
      <c r="M32">
        <v>-35.9299999999999</v>
      </c>
      <c r="N32" cm="1">
        <f t="array" ref="N32">INDEX(M$2:M$157,ROWS(M32:M$157))</f>
        <v>-12.21</v>
      </c>
    </row>
    <row r="33" spans="1:14" x14ac:dyDescent="0.2">
      <c r="A33">
        <v>-7.1699999999999902</v>
      </c>
      <c r="B33" s="6">
        <f t="shared" si="0"/>
        <v>-0.71699999999999908</v>
      </c>
      <c r="C33" s="6">
        <f t="shared" si="2"/>
        <v>10.403000000000009</v>
      </c>
      <c r="F33">
        <v>20.100000000000001</v>
      </c>
      <c r="G33" s="6">
        <f t="shared" si="1"/>
        <v>0.40200000000000002</v>
      </c>
      <c r="H33" s="6">
        <f t="shared" si="3"/>
        <v>6.9713999999999876</v>
      </c>
      <c r="M33">
        <v>92.56</v>
      </c>
      <c r="N33" cm="1">
        <f t="array" ref="N33">INDEX(M$2:M$157,ROWS(M33:M$157))</f>
        <v>20.100000000000001</v>
      </c>
    </row>
    <row r="34" spans="1:14" x14ac:dyDescent="0.2">
      <c r="A34">
        <v>18.07</v>
      </c>
      <c r="B34" s="6">
        <f t="shared" si="0"/>
        <v>1.8070000000000002</v>
      </c>
      <c r="C34" s="6">
        <f t="shared" si="2"/>
        <v>12.21000000000001</v>
      </c>
      <c r="F34">
        <v>78.260000000000005</v>
      </c>
      <c r="G34" s="6">
        <f t="shared" si="1"/>
        <v>1.5652000000000001</v>
      </c>
      <c r="H34" s="6">
        <f t="shared" si="3"/>
        <v>8.5365999999999875</v>
      </c>
      <c r="M34">
        <v>179.68</v>
      </c>
      <c r="N34" cm="1">
        <f t="array" ref="N34">INDEX(M$2:M$157,ROWS(M34:M$157))</f>
        <v>78.260000000000005</v>
      </c>
    </row>
    <row r="35" spans="1:14" x14ac:dyDescent="0.2">
      <c r="A35">
        <v>-6.4399999999999897</v>
      </c>
      <c r="B35" s="6">
        <f t="shared" si="0"/>
        <v>-0.64399999999999902</v>
      </c>
      <c r="C35" s="6">
        <f t="shared" si="2"/>
        <v>11.566000000000011</v>
      </c>
      <c r="F35">
        <v>-61.45</v>
      </c>
      <c r="G35" s="6">
        <f t="shared" si="1"/>
        <v>-1.2290000000000001</v>
      </c>
      <c r="H35" s="6">
        <f t="shared" si="3"/>
        <v>7.3075999999999874</v>
      </c>
      <c r="M35">
        <v>-113.899999999999</v>
      </c>
      <c r="N35" cm="1">
        <f t="array" ref="N35">INDEX(M$2:M$157,ROWS(M35:M$157))</f>
        <v>-61.45</v>
      </c>
    </row>
    <row r="36" spans="1:14" x14ac:dyDescent="0.2">
      <c r="A36">
        <v>-10.77</v>
      </c>
      <c r="B36" s="6">
        <f t="shared" si="0"/>
        <v>-1.077</v>
      </c>
      <c r="C36" s="6">
        <f t="shared" si="2"/>
        <v>10.489000000000011</v>
      </c>
      <c r="F36">
        <v>-45.01</v>
      </c>
      <c r="G36" s="6">
        <f t="shared" si="1"/>
        <v>-0.9002</v>
      </c>
      <c r="H36" s="6">
        <f t="shared" si="3"/>
        <v>6.4073999999999875</v>
      </c>
      <c r="M36">
        <v>124.13999999999901</v>
      </c>
      <c r="N36" cm="1">
        <f t="array" ref="N36">INDEX(M$2:M$157,ROWS(M36:M$157))</f>
        <v>-45.01</v>
      </c>
    </row>
    <row r="37" spans="1:14" x14ac:dyDescent="0.2">
      <c r="A37">
        <v>-11.66</v>
      </c>
      <c r="B37" s="6">
        <f t="shared" si="0"/>
        <v>-1.1660000000000001</v>
      </c>
      <c r="C37" s="6">
        <f t="shared" si="2"/>
        <v>9.3230000000000111</v>
      </c>
      <c r="F37">
        <v>-70.119999999999905</v>
      </c>
      <c r="G37" s="6">
        <f t="shared" si="1"/>
        <v>-1.4023999999999981</v>
      </c>
      <c r="H37" s="6">
        <f t="shared" si="3"/>
        <v>5.0049999999999892</v>
      </c>
      <c r="M37">
        <v>109.849999999999</v>
      </c>
      <c r="N37" cm="1">
        <f t="array" ref="N37">INDEX(M$2:M$157,ROWS(M37:M$157))</f>
        <v>-70.119999999999905</v>
      </c>
    </row>
    <row r="38" spans="1:14" x14ac:dyDescent="0.2">
      <c r="A38">
        <v>24.14</v>
      </c>
      <c r="B38" s="6">
        <f t="shared" si="0"/>
        <v>2.4140000000000001</v>
      </c>
      <c r="C38" s="6">
        <f t="shared" si="2"/>
        <v>11.737000000000011</v>
      </c>
      <c r="F38">
        <v>63.5</v>
      </c>
      <c r="G38" s="6">
        <f t="shared" si="1"/>
        <v>1.27</v>
      </c>
      <c r="H38" s="6">
        <f t="shared" si="3"/>
        <v>6.2749999999999897</v>
      </c>
      <c r="M38">
        <v>-87.259999999999906</v>
      </c>
      <c r="N38" cm="1">
        <f t="array" ref="N38">INDEX(M$2:M$157,ROWS(M38:M$157))</f>
        <v>63.5</v>
      </c>
    </row>
    <row r="39" spans="1:14" x14ac:dyDescent="0.2">
      <c r="A39">
        <v>-10.389999999999899</v>
      </c>
      <c r="B39" s="6">
        <f t="shared" si="0"/>
        <v>-1.0389999999999899</v>
      </c>
      <c r="C39" s="6">
        <f t="shared" si="2"/>
        <v>10.698000000000022</v>
      </c>
      <c r="F39">
        <v>-73.400000000000006</v>
      </c>
      <c r="G39" s="6">
        <f t="shared" si="1"/>
        <v>-1.4680000000000002</v>
      </c>
      <c r="H39" s="6">
        <f t="shared" si="3"/>
        <v>4.8069999999999897</v>
      </c>
      <c r="M39">
        <v>22.959999999999901</v>
      </c>
      <c r="N39" cm="1">
        <f t="array" ref="N39">INDEX(M$2:M$157,ROWS(M39:M$157))</f>
        <v>-73.400000000000006</v>
      </c>
    </row>
    <row r="40" spans="1:14" x14ac:dyDescent="0.2">
      <c r="A40">
        <v>19.889999999999901</v>
      </c>
      <c r="B40" s="6">
        <f t="shared" si="0"/>
        <v>1.9889999999999901</v>
      </c>
      <c r="C40" s="6">
        <f t="shared" si="2"/>
        <v>12.687000000000012</v>
      </c>
      <c r="F40">
        <v>95.65</v>
      </c>
      <c r="G40" s="6">
        <f t="shared" si="1"/>
        <v>1.9130000000000003</v>
      </c>
      <c r="H40" s="6">
        <f t="shared" si="3"/>
        <v>6.71999999999999</v>
      </c>
      <c r="M40">
        <v>94.139999999999901</v>
      </c>
      <c r="N40" cm="1">
        <f t="array" ref="N40">INDEX(M$2:M$157,ROWS(M40:M$157))</f>
        <v>95.65</v>
      </c>
    </row>
    <row r="41" spans="1:14" x14ac:dyDescent="0.2">
      <c r="A41">
        <v>16.07</v>
      </c>
      <c r="B41" s="6">
        <f t="shared" si="0"/>
        <v>1.6070000000000002</v>
      </c>
      <c r="C41" s="6">
        <f t="shared" si="2"/>
        <v>14.294000000000011</v>
      </c>
      <c r="F41">
        <v>81.489999999999895</v>
      </c>
      <c r="G41" s="6">
        <f t="shared" si="1"/>
        <v>1.6297999999999979</v>
      </c>
      <c r="H41" s="6">
        <f t="shared" si="3"/>
        <v>8.3497999999999877</v>
      </c>
      <c r="M41">
        <v>-93.19</v>
      </c>
      <c r="N41" cm="1">
        <f t="array" ref="N41">INDEX(M$2:M$157,ROWS(M41:M$157))</f>
        <v>81.489999999999895</v>
      </c>
    </row>
    <row r="42" spans="1:14" x14ac:dyDescent="0.2">
      <c r="A42">
        <v>17.73</v>
      </c>
      <c r="B42" s="6">
        <f t="shared" si="0"/>
        <v>1.7730000000000001</v>
      </c>
      <c r="C42" s="6">
        <f t="shared" si="2"/>
        <v>16.067000000000011</v>
      </c>
      <c r="F42">
        <v>96.989999999999895</v>
      </c>
      <c r="G42" s="6">
        <f t="shared" si="1"/>
        <v>1.939799999999998</v>
      </c>
      <c r="H42" s="6">
        <f t="shared" si="3"/>
        <v>10.289599999999986</v>
      </c>
      <c r="M42">
        <v>7.75</v>
      </c>
      <c r="N42" cm="1">
        <f t="array" ref="N42">INDEX(M$2:M$157,ROWS(M42:M$157))</f>
        <v>96.989999999999895</v>
      </c>
    </row>
    <row r="43" spans="1:14" x14ac:dyDescent="0.2">
      <c r="A43">
        <v>2.11</v>
      </c>
      <c r="B43" s="6">
        <f t="shared" si="0"/>
        <v>0.21099999999999999</v>
      </c>
      <c r="C43" s="6">
        <f t="shared" si="2"/>
        <v>16.278000000000009</v>
      </c>
      <c r="F43">
        <v>7.11</v>
      </c>
      <c r="G43" s="6">
        <f t="shared" si="1"/>
        <v>0.14220000000000002</v>
      </c>
      <c r="H43" s="6">
        <f t="shared" si="3"/>
        <v>10.431799999999987</v>
      </c>
      <c r="M43">
        <v>36.5</v>
      </c>
      <c r="N43" cm="1">
        <f t="array" ref="N43">INDEX(M$2:M$157,ROWS(M43:M$157))</f>
        <v>7.11</v>
      </c>
    </row>
    <row r="44" spans="1:14" x14ac:dyDescent="0.2">
      <c r="A44">
        <v>-18.18</v>
      </c>
      <c r="B44" s="6">
        <f t="shared" si="0"/>
        <v>-1.8180000000000001</v>
      </c>
      <c r="C44" s="6">
        <f t="shared" si="2"/>
        <v>14.46000000000001</v>
      </c>
      <c r="F44">
        <v>-46.4</v>
      </c>
      <c r="G44" s="6">
        <f t="shared" si="1"/>
        <v>-0.92799999999999994</v>
      </c>
      <c r="H44" s="6">
        <f t="shared" si="3"/>
        <v>9.5037999999999876</v>
      </c>
      <c r="M44">
        <v>60.3</v>
      </c>
      <c r="N44" cm="1">
        <f t="array" ref="N44">INDEX(M$2:M$157,ROWS(M44:M$157))</f>
        <v>-46.4</v>
      </c>
    </row>
    <row r="45" spans="1:14" x14ac:dyDescent="0.2">
      <c r="A45">
        <v>9.52</v>
      </c>
      <c r="B45" s="6">
        <f t="shared" si="0"/>
        <v>0.95199999999999996</v>
      </c>
      <c r="C45" s="6">
        <f t="shared" si="2"/>
        <v>15.41200000000001</v>
      </c>
      <c r="F45">
        <v>74.27</v>
      </c>
      <c r="G45" s="6">
        <f t="shared" si="1"/>
        <v>1.4854000000000001</v>
      </c>
      <c r="H45" s="6">
        <f t="shared" si="3"/>
        <v>10.989199999999988</v>
      </c>
      <c r="M45">
        <v>51.21</v>
      </c>
      <c r="N45" cm="1">
        <f t="array" ref="N45">INDEX(M$2:M$157,ROWS(M45:M$157))</f>
        <v>74.27</v>
      </c>
    </row>
    <row r="46" spans="1:14" x14ac:dyDescent="0.2">
      <c r="A46">
        <v>12.11</v>
      </c>
      <c r="B46" s="6">
        <f t="shared" si="0"/>
        <v>1.2110000000000001</v>
      </c>
      <c r="C46" s="6">
        <f t="shared" si="2"/>
        <v>16.623000000000008</v>
      </c>
      <c r="F46">
        <v>68.58</v>
      </c>
      <c r="G46" s="6">
        <f t="shared" si="1"/>
        <v>1.3715999999999999</v>
      </c>
      <c r="H46" s="6">
        <f t="shared" si="3"/>
        <v>12.360799999999987</v>
      </c>
      <c r="M46">
        <v>-138.19999999999899</v>
      </c>
      <c r="N46" cm="1">
        <f t="array" ref="N46">INDEX(M$2:M$157,ROWS(M46:M$157))</f>
        <v>68.58</v>
      </c>
    </row>
    <row r="47" spans="1:14" x14ac:dyDescent="0.2">
      <c r="A47">
        <v>-4.58</v>
      </c>
      <c r="B47" s="6">
        <f t="shared" si="0"/>
        <v>-0.45800000000000002</v>
      </c>
      <c r="C47" s="6">
        <f t="shared" si="2"/>
        <v>16.16500000000001</v>
      </c>
      <c r="F47">
        <v>-47.779999999999902</v>
      </c>
      <c r="G47" s="6">
        <f t="shared" si="1"/>
        <v>-0.95559999999999801</v>
      </c>
      <c r="H47" s="6">
        <f t="shared" si="3"/>
        <v>11.405199999999988</v>
      </c>
      <c r="M47">
        <v>52.879999999999903</v>
      </c>
      <c r="N47" cm="1">
        <f t="array" ref="N47">INDEX(M$2:M$157,ROWS(M47:M$157))</f>
        <v>-47.779999999999902</v>
      </c>
    </row>
    <row r="48" spans="1:14" x14ac:dyDescent="0.2">
      <c r="A48">
        <v>-9.7399999999999896</v>
      </c>
      <c r="B48" s="6">
        <f t="shared" si="0"/>
        <v>-0.97399999999999898</v>
      </c>
      <c r="C48" s="6">
        <f t="shared" si="2"/>
        <v>15.191000000000011</v>
      </c>
      <c r="F48">
        <v>-56.08</v>
      </c>
      <c r="G48" s="6">
        <f t="shared" si="1"/>
        <v>-1.1215999999999999</v>
      </c>
      <c r="H48" s="6">
        <f t="shared" si="3"/>
        <v>10.283599999999989</v>
      </c>
      <c r="M48">
        <v>10.729999999999899</v>
      </c>
      <c r="N48" cm="1">
        <f t="array" ref="N48">INDEX(M$2:M$157,ROWS(M48:M$157))</f>
        <v>-56.08</v>
      </c>
    </row>
    <row r="49" spans="1:14" x14ac:dyDescent="0.2">
      <c r="A49">
        <v>-24.53</v>
      </c>
      <c r="B49" s="6">
        <f t="shared" si="0"/>
        <v>-2.4530000000000003</v>
      </c>
      <c r="C49" s="6">
        <f t="shared" si="2"/>
        <v>12.73800000000001</v>
      </c>
      <c r="F49">
        <v>-151.1</v>
      </c>
      <c r="G49" s="6">
        <f t="shared" si="1"/>
        <v>-3.0219999999999998</v>
      </c>
      <c r="H49" s="6">
        <f t="shared" si="3"/>
        <v>7.261599999999989</v>
      </c>
      <c r="M49">
        <v>32.229999999999997</v>
      </c>
      <c r="N49" cm="1">
        <f t="array" ref="N49">INDEX(M$2:M$157,ROWS(M49:M$157))</f>
        <v>-151.1</v>
      </c>
    </row>
    <row r="50" spans="1:14" x14ac:dyDescent="0.2">
      <c r="A50">
        <v>52.69</v>
      </c>
      <c r="B50" s="6">
        <f t="shared" si="0"/>
        <v>5.2690000000000001</v>
      </c>
      <c r="C50" s="6">
        <f t="shared" si="2"/>
        <v>18.007000000000012</v>
      </c>
      <c r="F50">
        <v>112.26</v>
      </c>
      <c r="G50" s="6">
        <f t="shared" si="1"/>
        <v>2.2452000000000001</v>
      </c>
      <c r="H50" s="6">
        <f t="shared" si="3"/>
        <v>9.5067999999999895</v>
      </c>
      <c r="M50">
        <v>88.249999999999901</v>
      </c>
      <c r="N50" cm="1">
        <f t="array" ref="N50">INDEX(M$2:M$157,ROWS(M50:M$157))</f>
        <v>112.26</v>
      </c>
    </row>
    <row r="51" spans="1:14" x14ac:dyDescent="0.2">
      <c r="A51">
        <v>-1.3999999999999899</v>
      </c>
      <c r="B51" s="6">
        <f t="shared" si="0"/>
        <v>-0.13999999999999899</v>
      </c>
      <c r="C51" s="6">
        <f t="shared" si="2"/>
        <v>17.867000000000012</v>
      </c>
      <c r="F51">
        <v>-56.87</v>
      </c>
      <c r="G51" s="6">
        <f t="shared" si="1"/>
        <v>-1.1374</v>
      </c>
      <c r="H51" s="6">
        <f t="shared" si="3"/>
        <v>8.36939999999999</v>
      </c>
      <c r="M51">
        <v>42.48</v>
      </c>
      <c r="N51" cm="1">
        <f t="array" ref="N51">INDEX(M$2:M$157,ROWS(M51:M$157))</f>
        <v>-56.87</v>
      </c>
    </row>
    <row r="52" spans="1:14" x14ac:dyDescent="0.2">
      <c r="A52">
        <v>6.56</v>
      </c>
      <c r="B52" s="6">
        <f t="shared" si="0"/>
        <v>0.65600000000000003</v>
      </c>
      <c r="C52" s="6">
        <f t="shared" si="2"/>
        <v>18.52300000000001</v>
      </c>
      <c r="F52">
        <v>34.21</v>
      </c>
      <c r="G52" s="6">
        <f t="shared" si="1"/>
        <v>0.68420000000000003</v>
      </c>
      <c r="H52" s="6">
        <f t="shared" si="3"/>
        <v>9.0535999999999905</v>
      </c>
      <c r="M52">
        <v>151.82999999999899</v>
      </c>
      <c r="N52" cm="1">
        <f t="array" ref="N52">INDEX(M$2:M$157,ROWS(M52:M$157))</f>
        <v>34.21</v>
      </c>
    </row>
    <row r="53" spans="1:14" x14ac:dyDescent="0.2">
      <c r="A53">
        <v>-18.84</v>
      </c>
      <c r="B53" s="6">
        <f t="shared" si="0"/>
        <v>-1.8840000000000001</v>
      </c>
      <c r="C53" s="6">
        <f t="shared" si="2"/>
        <v>16.63900000000001</v>
      </c>
      <c r="F53">
        <v>-14.39</v>
      </c>
      <c r="G53" s="6">
        <f t="shared" si="1"/>
        <v>-0.2878</v>
      </c>
      <c r="H53" s="6">
        <f t="shared" si="3"/>
        <v>8.7657999999999898</v>
      </c>
      <c r="M53">
        <v>-43.28</v>
      </c>
      <c r="N53" cm="1">
        <f t="array" ref="N53">INDEX(M$2:M$157,ROWS(M53:M$157))</f>
        <v>-14.39</v>
      </c>
    </row>
    <row r="54" spans="1:14" x14ac:dyDescent="0.2">
      <c r="A54">
        <v>-44.03</v>
      </c>
      <c r="B54" s="6">
        <f t="shared" si="0"/>
        <v>-4.4030000000000005</v>
      </c>
      <c r="C54" s="6">
        <f t="shared" si="2"/>
        <v>12.23600000000001</v>
      </c>
      <c r="F54">
        <v>-105.52</v>
      </c>
      <c r="G54" s="6">
        <f t="shared" si="1"/>
        <v>-2.1103999999999998</v>
      </c>
      <c r="H54" s="6">
        <f t="shared" si="3"/>
        <v>6.6553999999999895</v>
      </c>
      <c r="M54">
        <v>-5.72</v>
      </c>
      <c r="N54" cm="1">
        <f t="array" ref="N54">INDEX(M$2:M$157,ROWS(M54:M$157))</f>
        <v>-105.52</v>
      </c>
    </row>
    <row r="55" spans="1:14" x14ac:dyDescent="0.2">
      <c r="A55">
        <v>-44.01</v>
      </c>
      <c r="B55" s="6">
        <f t="shared" si="0"/>
        <v>-4.4009999999999998</v>
      </c>
      <c r="C55" s="6">
        <f t="shared" si="2"/>
        <v>7.8350000000000097</v>
      </c>
      <c r="F55">
        <v>-22.229999999999901</v>
      </c>
      <c r="G55" s="6">
        <f t="shared" si="1"/>
        <v>-0.44459999999999805</v>
      </c>
      <c r="H55" s="6">
        <f t="shared" si="3"/>
        <v>6.2107999999999919</v>
      </c>
      <c r="M55">
        <v>49.89</v>
      </c>
      <c r="N55" cm="1">
        <f t="array" ref="N55">INDEX(M$2:M$157,ROWS(M55:M$157))</f>
        <v>-22.229999999999901</v>
      </c>
    </row>
    <row r="56" spans="1:14" x14ac:dyDescent="0.2">
      <c r="A56">
        <v>40.629999999999903</v>
      </c>
      <c r="B56" s="6">
        <f t="shared" si="0"/>
        <v>4.0629999999999908</v>
      </c>
      <c r="C56" s="6">
        <f t="shared" si="2"/>
        <v>11.898</v>
      </c>
      <c r="F56">
        <v>43.71</v>
      </c>
      <c r="G56" s="6">
        <f t="shared" si="1"/>
        <v>0.87420000000000009</v>
      </c>
      <c r="H56" s="6">
        <f t="shared" si="3"/>
        <v>7.084999999999992</v>
      </c>
      <c r="M56">
        <v>13.55</v>
      </c>
      <c r="N56" cm="1">
        <f t="array" ref="N56">INDEX(M$2:M$157,ROWS(M56:M$157))</f>
        <v>43.71</v>
      </c>
    </row>
    <row r="57" spans="1:14" x14ac:dyDescent="0.2">
      <c r="A57">
        <v>5.26</v>
      </c>
      <c r="B57" s="6">
        <f t="shared" si="0"/>
        <v>0.52600000000000002</v>
      </c>
      <c r="C57" s="6">
        <f t="shared" si="2"/>
        <v>12.423999999999999</v>
      </c>
      <c r="F57">
        <v>11.01</v>
      </c>
      <c r="G57" s="6">
        <f t="shared" si="1"/>
        <v>0.22020000000000001</v>
      </c>
      <c r="H57" s="6">
        <f t="shared" si="3"/>
        <v>7.3051999999999921</v>
      </c>
      <c r="M57">
        <v>129.26999999999899</v>
      </c>
      <c r="N57" cm="1">
        <f t="array" ref="N57">INDEX(M$2:M$157,ROWS(M57:M$157))</f>
        <v>11.01</v>
      </c>
    </row>
    <row r="58" spans="1:14" x14ac:dyDescent="0.2">
      <c r="A58">
        <v>-45.87</v>
      </c>
      <c r="B58" s="6">
        <f t="shared" si="0"/>
        <v>-4.5869999999999997</v>
      </c>
      <c r="C58" s="6">
        <f t="shared" si="2"/>
        <v>7.8369999999999997</v>
      </c>
      <c r="F58">
        <v>-141.69999999999999</v>
      </c>
      <c r="G58" s="6">
        <f t="shared" si="1"/>
        <v>-2.8339999999999996</v>
      </c>
      <c r="H58" s="6">
        <f t="shared" si="3"/>
        <v>4.4711999999999925</v>
      </c>
      <c r="M58">
        <v>-23.169999999999899</v>
      </c>
      <c r="N58" cm="1">
        <f t="array" ref="N58">INDEX(M$2:M$157,ROWS(M58:M$157))</f>
        <v>-141.69999999999999</v>
      </c>
    </row>
    <row r="59" spans="1:14" x14ac:dyDescent="0.2">
      <c r="A59">
        <v>47.89</v>
      </c>
      <c r="B59" s="6">
        <f t="shared" si="0"/>
        <v>4.7890000000000006</v>
      </c>
      <c r="C59" s="6">
        <f t="shared" si="2"/>
        <v>12.626000000000001</v>
      </c>
      <c r="F59">
        <v>67.059999999999903</v>
      </c>
      <c r="G59" s="6">
        <f t="shared" si="1"/>
        <v>1.3411999999999982</v>
      </c>
      <c r="H59" s="6">
        <f t="shared" si="3"/>
        <v>5.8123999999999905</v>
      </c>
      <c r="M59">
        <v>127.21</v>
      </c>
      <c r="N59" cm="1">
        <f t="array" ref="N59">INDEX(M$2:M$157,ROWS(M59:M$157))</f>
        <v>67.059999999999903</v>
      </c>
    </row>
    <row r="60" spans="1:14" x14ac:dyDescent="0.2">
      <c r="A60">
        <v>-6.2499999999999902</v>
      </c>
      <c r="B60" s="6">
        <f t="shared" si="0"/>
        <v>-0.62499999999999911</v>
      </c>
      <c r="C60" s="6">
        <f t="shared" si="2"/>
        <v>12.001000000000001</v>
      </c>
      <c r="F60">
        <v>-12.09</v>
      </c>
      <c r="G60" s="6">
        <f t="shared" si="1"/>
        <v>-0.24180000000000001</v>
      </c>
      <c r="H60" s="6">
        <f t="shared" si="3"/>
        <v>5.57059999999999</v>
      </c>
      <c r="M60">
        <v>157.12</v>
      </c>
      <c r="N60" cm="1">
        <f t="array" ref="N60">INDEX(M$2:M$157,ROWS(M60:M$157))</f>
        <v>-12.09</v>
      </c>
    </row>
    <row r="61" spans="1:14" x14ac:dyDescent="0.2">
      <c r="A61">
        <v>-14.62</v>
      </c>
      <c r="B61" s="6">
        <f t="shared" si="0"/>
        <v>-1.462</v>
      </c>
      <c r="C61" s="6">
        <f t="shared" si="2"/>
        <v>10.539000000000001</v>
      </c>
      <c r="F61">
        <v>-57.849999999999902</v>
      </c>
      <c r="G61" s="6">
        <f t="shared" si="1"/>
        <v>-1.156999999999998</v>
      </c>
      <c r="H61" s="6">
        <f t="shared" si="3"/>
        <v>4.4135999999999918</v>
      </c>
      <c r="M61">
        <v>152.24</v>
      </c>
      <c r="N61" cm="1">
        <f t="array" ref="N61">INDEX(M$2:M$157,ROWS(M61:M$157))</f>
        <v>-57.849999999999902</v>
      </c>
    </row>
    <row r="62" spans="1:14" x14ac:dyDescent="0.2">
      <c r="A62">
        <v>-11.14</v>
      </c>
      <c r="B62" s="6">
        <f t="shared" si="0"/>
        <v>-1.1140000000000001</v>
      </c>
      <c r="C62" s="6">
        <f t="shared" si="2"/>
        <v>9.4250000000000007</v>
      </c>
      <c r="F62">
        <v>-71.999999999999901</v>
      </c>
      <c r="G62" s="6">
        <f t="shared" si="1"/>
        <v>-1.4399999999999979</v>
      </c>
      <c r="H62" s="6">
        <f t="shared" si="3"/>
        <v>2.973599999999994</v>
      </c>
      <c r="M62">
        <v>5.1199999999999903</v>
      </c>
      <c r="N62" cm="1">
        <f t="array" ref="N62">INDEX(M$2:M$157,ROWS(M62:M$157))</f>
        <v>-71.999999999999901</v>
      </c>
    </row>
    <row r="63" spans="1:14" x14ac:dyDescent="0.2">
      <c r="A63">
        <v>20.419999999999899</v>
      </c>
      <c r="B63" s="6">
        <f t="shared" si="0"/>
        <v>2.04199999999999</v>
      </c>
      <c r="C63" s="6">
        <f t="shared" si="2"/>
        <v>11.466999999999992</v>
      </c>
      <c r="F63">
        <v>99.17</v>
      </c>
      <c r="G63" s="6">
        <f t="shared" si="1"/>
        <v>1.9834000000000001</v>
      </c>
      <c r="H63" s="6">
        <f t="shared" si="3"/>
        <v>4.9569999999999936</v>
      </c>
      <c r="M63">
        <v>118.3</v>
      </c>
      <c r="N63" cm="1">
        <f t="array" ref="N63">INDEX(M$2:M$157,ROWS(M63:M$157))</f>
        <v>99.17</v>
      </c>
    </row>
    <row r="64" spans="1:14" x14ac:dyDescent="0.2">
      <c r="A64">
        <v>17.049999999999901</v>
      </c>
      <c r="B64" s="6">
        <f t="shared" si="0"/>
        <v>1.7049999999999903</v>
      </c>
      <c r="C64" s="6">
        <f t="shared" si="2"/>
        <v>13.171999999999983</v>
      </c>
      <c r="F64">
        <v>58.86</v>
      </c>
      <c r="G64" s="6">
        <f t="shared" si="1"/>
        <v>1.1772</v>
      </c>
      <c r="H64" s="6">
        <f t="shared" si="3"/>
        <v>6.1341999999999937</v>
      </c>
      <c r="M64">
        <v>88.54</v>
      </c>
      <c r="N64" cm="1">
        <f t="array" ref="N64">INDEX(M$2:M$157,ROWS(M64:M$157))</f>
        <v>58.86</v>
      </c>
    </row>
    <row r="65" spans="1:14" x14ac:dyDescent="0.2">
      <c r="A65">
        <v>26.409999999999901</v>
      </c>
      <c r="B65" s="6">
        <f t="shared" si="0"/>
        <v>2.6409999999999902</v>
      </c>
      <c r="C65" s="6">
        <f t="shared" si="2"/>
        <v>15.812999999999974</v>
      </c>
      <c r="F65">
        <v>87.75</v>
      </c>
      <c r="G65" s="6">
        <f t="shared" si="1"/>
        <v>1.7550000000000001</v>
      </c>
      <c r="H65" s="6">
        <f t="shared" si="3"/>
        <v>7.8891999999999936</v>
      </c>
      <c r="M65">
        <v>62.05</v>
      </c>
      <c r="N65" cm="1">
        <f t="array" ref="N65">INDEX(M$2:M$157,ROWS(M65:M$157))</f>
        <v>87.75</v>
      </c>
    </row>
    <row r="66" spans="1:14" x14ac:dyDescent="0.2">
      <c r="A66">
        <v>-27.14</v>
      </c>
      <c r="B66" s="6">
        <f t="shared" si="0"/>
        <v>-2.7140000000000004</v>
      </c>
      <c r="C66" s="6">
        <f t="shared" si="2"/>
        <v>13.098999999999974</v>
      </c>
      <c r="F66">
        <v>-23.2</v>
      </c>
      <c r="G66" s="6">
        <f t="shared" si="1"/>
        <v>-0.46399999999999997</v>
      </c>
      <c r="H66" s="6">
        <f t="shared" si="3"/>
        <v>7.4251999999999931</v>
      </c>
      <c r="M66">
        <v>-114.98</v>
      </c>
      <c r="N66" cm="1">
        <f t="array" ref="N66">INDEX(M$2:M$157,ROWS(M66:M$157))</f>
        <v>-23.2</v>
      </c>
    </row>
    <row r="67" spans="1:14" x14ac:dyDescent="0.2">
      <c r="A67">
        <v>25.85</v>
      </c>
      <c r="B67" s="6">
        <f t="shared" ref="B67:B130" si="4">A67*D$3</f>
        <v>2.5850000000000004</v>
      </c>
      <c r="C67" s="6">
        <f t="shared" si="2"/>
        <v>15.683999999999974</v>
      </c>
      <c r="F67">
        <v>131.87</v>
      </c>
      <c r="G67" s="6">
        <f t="shared" ref="G67:G130" si="5">F67*I$3</f>
        <v>2.6374</v>
      </c>
      <c r="H67" s="6">
        <f t="shared" si="3"/>
        <v>10.062599999999993</v>
      </c>
      <c r="M67">
        <v>-21.57</v>
      </c>
      <c r="N67" cm="1">
        <f t="array" ref="N67">INDEX(M$2:M$157,ROWS(M67:M$157))</f>
        <v>131.87</v>
      </c>
    </row>
    <row r="68" spans="1:14" x14ac:dyDescent="0.2">
      <c r="A68">
        <v>12.91</v>
      </c>
      <c r="B68" s="6">
        <f t="shared" si="4"/>
        <v>1.2910000000000001</v>
      </c>
      <c r="C68" s="6">
        <f t="shared" ref="C68:C131" si="6">B68+C67</f>
        <v>16.974999999999973</v>
      </c>
      <c r="F68">
        <v>34.85</v>
      </c>
      <c r="G68" s="6">
        <f t="shared" si="5"/>
        <v>0.69700000000000006</v>
      </c>
      <c r="H68" s="6">
        <f t="shared" ref="H68:H131" si="7">G68+H67</f>
        <v>10.759599999999992</v>
      </c>
      <c r="M68">
        <v>50.71</v>
      </c>
      <c r="N68" cm="1">
        <f t="array" ref="N68">INDEX(M$2:M$157,ROWS(M68:M$157))</f>
        <v>34.85</v>
      </c>
    </row>
    <row r="69" spans="1:14" x14ac:dyDescent="0.2">
      <c r="A69">
        <v>28.13</v>
      </c>
      <c r="B69" s="6">
        <f t="shared" si="4"/>
        <v>2.8130000000000002</v>
      </c>
      <c r="C69" s="6">
        <f t="shared" si="6"/>
        <v>19.787999999999972</v>
      </c>
      <c r="F69">
        <v>72.22</v>
      </c>
      <c r="G69" s="6">
        <f t="shared" si="5"/>
        <v>1.4443999999999999</v>
      </c>
      <c r="H69" s="6">
        <f t="shared" si="7"/>
        <v>12.203999999999992</v>
      </c>
      <c r="M69">
        <v>-19.639999999999901</v>
      </c>
      <c r="N69" cm="1">
        <f t="array" ref="N69">INDEX(M$2:M$157,ROWS(M69:M$157))</f>
        <v>72.22</v>
      </c>
    </row>
    <row r="70" spans="1:14" x14ac:dyDescent="0.2">
      <c r="A70">
        <v>-8.2299999999999898</v>
      </c>
      <c r="B70" s="6">
        <f t="shared" si="4"/>
        <v>-0.82299999999999907</v>
      </c>
      <c r="C70" s="6">
        <f t="shared" si="6"/>
        <v>18.964999999999971</v>
      </c>
      <c r="F70">
        <v>-28.34</v>
      </c>
      <c r="G70" s="6">
        <f t="shared" si="5"/>
        <v>-0.56679999999999997</v>
      </c>
      <c r="H70" s="6">
        <f t="shared" si="7"/>
        <v>11.637199999999991</v>
      </c>
      <c r="M70">
        <v>6.62</v>
      </c>
      <c r="N70" cm="1">
        <f t="array" ref="N70">INDEX(M$2:M$157,ROWS(M70:M$157))</f>
        <v>-28.34</v>
      </c>
    </row>
    <row r="71" spans="1:14" x14ac:dyDescent="0.2">
      <c r="A71">
        <v>24.34</v>
      </c>
      <c r="B71" s="6">
        <f t="shared" si="4"/>
        <v>2.4340000000000002</v>
      </c>
      <c r="C71" s="6">
        <f t="shared" si="6"/>
        <v>21.398999999999972</v>
      </c>
      <c r="F71">
        <v>129.43</v>
      </c>
      <c r="G71" s="6">
        <f t="shared" si="5"/>
        <v>2.5886</v>
      </c>
      <c r="H71" s="6">
        <f t="shared" si="7"/>
        <v>14.225799999999991</v>
      </c>
      <c r="M71">
        <v>-73.83</v>
      </c>
      <c r="N71" cm="1">
        <f t="array" ref="N71">INDEX(M$2:M$157,ROWS(M71:M$157))</f>
        <v>129.43</v>
      </c>
    </row>
    <row r="72" spans="1:14" x14ac:dyDescent="0.2">
      <c r="A72">
        <v>1.45</v>
      </c>
      <c r="B72" s="6">
        <f t="shared" si="4"/>
        <v>0.14499999999999999</v>
      </c>
      <c r="C72" s="6">
        <f t="shared" si="6"/>
        <v>21.543999999999972</v>
      </c>
      <c r="F72">
        <v>47.86</v>
      </c>
      <c r="G72" s="6">
        <f t="shared" si="5"/>
        <v>0.95720000000000005</v>
      </c>
      <c r="H72" s="6">
        <f t="shared" si="7"/>
        <v>15.182999999999991</v>
      </c>
      <c r="M72">
        <v>73.849999999999994</v>
      </c>
      <c r="N72" cm="1">
        <f t="array" ref="N72">INDEX(M$2:M$157,ROWS(M72:M$157))</f>
        <v>47.86</v>
      </c>
    </row>
    <row r="73" spans="1:14" x14ac:dyDescent="0.2">
      <c r="A73">
        <v>-1.52</v>
      </c>
      <c r="B73" s="6">
        <f t="shared" si="4"/>
        <v>-0.15200000000000002</v>
      </c>
      <c r="C73" s="6">
        <f t="shared" si="6"/>
        <v>21.391999999999971</v>
      </c>
      <c r="F73">
        <v>29.36</v>
      </c>
      <c r="G73" s="6">
        <f t="shared" si="5"/>
        <v>0.58720000000000006</v>
      </c>
      <c r="H73" s="6">
        <f t="shared" si="7"/>
        <v>15.77019999999999</v>
      </c>
      <c r="M73">
        <v>114.729999999999</v>
      </c>
      <c r="N73" cm="1">
        <f t="array" ref="N73">INDEX(M$2:M$157,ROWS(M73:M$157))</f>
        <v>29.36</v>
      </c>
    </row>
    <row r="74" spans="1:14" x14ac:dyDescent="0.2">
      <c r="A74">
        <v>6.5</v>
      </c>
      <c r="B74" s="6">
        <f t="shared" si="4"/>
        <v>0.65</v>
      </c>
      <c r="C74" s="6">
        <f t="shared" si="6"/>
        <v>22.04199999999997</v>
      </c>
      <c r="F74">
        <v>101.76</v>
      </c>
      <c r="G74" s="6">
        <f t="shared" si="5"/>
        <v>2.0352000000000001</v>
      </c>
      <c r="H74" s="6">
        <f t="shared" si="7"/>
        <v>17.805399999999992</v>
      </c>
      <c r="M74">
        <v>78.040000000000006</v>
      </c>
      <c r="N74" cm="1">
        <f t="array" ref="N74">INDEX(M$2:M$157,ROWS(M74:M$157))</f>
        <v>101.76</v>
      </c>
    </row>
    <row r="75" spans="1:14" x14ac:dyDescent="0.2">
      <c r="A75">
        <v>15.84</v>
      </c>
      <c r="B75" s="6">
        <f t="shared" si="4"/>
        <v>1.5840000000000001</v>
      </c>
      <c r="C75" s="6">
        <f t="shared" si="6"/>
        <v>23.625999999999969</v>
      </c>
      <c r="F75">
        <v>-51.269999999999897</v>
      </c>
      <c r="G75" s="6">
        <f t="shared" si="5"/>
        <v>-1.0253999999999979</v>
      </c>
      <c r="H75" s="6">
        <f t="shared" si="7"/>
        <v>16.779999999999994</v>
      </c>
      <c r="M75">
        <v>10.469999999999899</v>
      </c>
      <c r="N75" cm="1">
        <f t="array" ref="N75">INDEX(M$2:M$157,ROWS(M75:M$157))</f>
        <v>-51.269999999999897</v>
      </c>
    </row>
    <row r="76" spans="1:14" x14ac:dyDescent="0.2">
      <c r="A76">
        <v>32</v>
      </c>
      <c r="B76" s="6">
        <f t="shared" si="4"/>
        <v>3.2</v>
      </c>
      <c r="C76" s="6">
        <f t="shared" si="6"/>
        <v>26.825999999999969</v>
      </c>
      <c r="F76">
        <v>146.79999999999899</v>
      </c>
      <c r="G76" s="6">
        <f t="shared" si="5"/>
        <v>2.93599999999998</v>
      </c>
      <c r="H76" s="6">
        <f t="shared" si="7"/>
        <v>19.715999999999973</v>
      </c>
      <c r="M76">
        <v>-31.159999999999901</v>
      </c>
      <c r="N76" cm="1">
        <f t="array" ref="N76">INDEX(M$2:M$157,ROWS(M76:M$157))</f>
        <v>146.79999999999899</v>
      </c>
    </row>
    <row r="77" spans="1:14" x14ac:dyDescent="0.2">
      <c r="A77">
        <v>3.3</v>
      </c>
      <c r="B77" s="6">
        <f t="shared" si="4"/>
        <v>0.33</v>
      </c>
      <c r="C77" s="6">
        <f t="shared" si="6"/>
        <v>27.155999999999967</v>
      </c>
      <c r="F77">
        <v>39.65</v>
      </c>
      <c r="G77" s="6">
        <f t="shared" si="5"/>
        <v>0.79300000000000004</v>
      </c>
      <c r="H77" s="6">
        <f t="shared" si="7"/>
        <v>20.508999999999972</v>
      </c>
      <c r="M77">
        <v>16.749999999999901</v>
      </c>
      <c r="N77" cm="1">
        <f t="array" ref="N77">INDEX(M$2:M$157,ROWS(M77:M$157))</f>
        <v>39.65</v>
      </c>
    </row>
    <row r="78" spans="1:14" x14ac:dyDescent="0.2">
      <c r="A78">
        <v>17.279999999999902</v>
      </c>
      <c r="B78" s="6">
        <f t="shared" si="4"/>
        <v>1.7279999999999902</v>
      </c>
      <c r="C78" s="6">
        <f t="shared" si="6"/>
        <v>28.883999999999958</v>
      </c>
      <c r="F78">
        <v>47.54</v>
      </c>
      <c r="G78" s="6">
        <f t="shared" si="5"/>
        <v>0.95079999999999998</v>
      </c>
      <c r="H78" s="6">
        <f t="shared" si="7"/>
        <v>21.459799999999973</v>
      </c>
      <c r="M78">
        <v>-38.25</v>
      </c>
      <c r="N78" cm="1">
        <f t="array" ref="N78">INDEX(M$2:M$157,ROWS(M78:M$157))</f>
        <v>47.54</v>
      </c>
    </row>
    <row r="79" spans="1:14" x14ac:dyDescent="0.2">
      <c r="A79">
        <v>13.06</v>
      </c>
      <c r="B79" s="6">
        <f t="shared" si="4"/>
        <v>1.306</v>
      </c>
      <c r="C79" s="6">
        <f t="shared" si="6"/>
        <v>30.189999999999959</v>
      </c>
      <c r="F79">
        <v>17.439999999999898</v>
      </c>
      <c r="G79" s="6">
        <f t="shared" si="5"/>
        <v>0.34879999999999795</v>
      </c>
      <c r="H79" s="6">
        <f t="shared" si="7"/>
        <v>21.80859999999997</v>
      </c>
      <c r="M79">
        <v>23.11</v>
      </c>
      <c r="N79" cm="1">
        <f t="array" ref="N79">INDEX(M$2:M$157,ROWS(M79:M$157))</f>
        <v>17.439999999999898</v>
      </c>
    </row>
    <row r="80" spans="1:14" x14ac:dyDescent="0.2">
      <c r="A80">
        <v>-2.4999999999999898</v>
      </c>
      <c r="B80" s="6">
        <f t="shared" si="4"/>
        <v>-0.249999999999999</v>
      </c>
      <c r="C80" s="6">
        <f t="shared" si="6"/>
        <v>29.939999999999959</v>
      </c>
      <c r="F80">
        <v>23.11</v>
      </c>
      <c r="G80" s="6">
        <f t="shared" si="5"/>
        <v>0.4622</v>
      </c>
      <c r="H80" s="6">
        <f t="shared" si="7"/>
        <v>22.270799999999969</v>
      </c>
      <c r="M80">
        <v>17.439999999999898</v>
      </c>
      <c r="N80" cm="1">
        <f t="array" ref="N80">INDEX(M$2:M$157,ROWS(M80:M$157))</f>
        <v>23.11</v>
      </c>
    </row>
    <row r="81" spans="1:14" x14ac:dyDescent="0.2">
      <c r="A81">
        <v>-13.92</v>
      </c>
      <c r="B81" s="6">
        <f t="shared" si="4"/>
        <v>-1.3920000000000001</v>
      </c>
      <c r="C81" s="6">
        <f t="shared" si="6"/>
        <v>28.547999999999959</v>
      </c>
      <c r="F81">
        <v>-38.25</v>
      </c>
      <c r="G81" s="6">
        <f t="shared" si="5"/>
        <v>-0.76500000000000001</v>
      </c>
      <c r="H81" s="6">
        <f t="shared" si="7"/>
        <v>21.505799999999969</v>
      </c>
      <c r="M81">
        <v>47.54</v>
      </c>
      <c r="N81" cm="1">
        <f t="array" ref="N81">INDEX(M$2:M$157,ROWS(M81:M$157))</f>
        <v>-38.25</v>
      </c>
    </row>
    <row r="82" spans="1:14" x14ac:dyDescent="0.2">
      <c r="A82">
        <v>-2.46999999999999</v>
      </c>
      <c r="B82" s="6">
        <f t="shared" si="4"/>
        <v>-0.246999999999999</v>
      </c>
      <c r="C82" s="6">
        <f t="shared" si="6"/>
        <v>28.300999999999959</v>
      </c>
      <c r="F82">
        <v>16.749999999999901</v>
      </c>
      <c r="G82" s="6">
        <f t="shared" si="5"/>
        <v>0.33499999999999802</v>
      </c>
      <c r="H82" s="6">
        <f t="shared" si="7"/>
        <v>21.840799999999966</v>
      </c>
      <c r="M82">
        <v>39.65</v>
      </c>
      <c r="N82" cm="1">
        <f t="array" ref="N82">INDEX(M$2:M$157,ROWS(M82:M$157))</f>
        <v>16.749999999999901</v>
      </c>
    </row>
    <row r="83" spans="1:14" x14ac:dyDescent="0.2">
      <c r="A83">
        <v>-3.57</v>
      </c>
      <c r="B83" s="6">
        <f t="shared" si="4"/>
        <v>-0.35699999999999998</v>
      </c>
      <c r="C83" s="6">
        <f t="shared" si="6"/>
        <v>27.94399999999996</v>
      </c>
      <c r="F83">
        <v>-31.159999999999901</v>
      </c>
      <c r="G83" s="6">
        <f t="shared" si="5"/>
        <v>-0.62319999999999798</v>
      </c>
      <c r="H83" s="6">
        <f t="shared" si="7"/>
        <v>21.217599999999969</v>
      </c>
      <c r="M83">
        <v>146.79999999999899</v>
      </c>
      <c r="N83" cm="1">
        <f t="array" ref="N83">INDEX(M$2:M$157,ROWS(M83:M$157))</f>
        <v>-31.159999999999901</v>
      </c>
    </row>
    <row r="84" spans="1:14" x14ac:dyDescent="0.2">
      <c r="A84">
        <v>14.9</v>
      </c>
      <c r="B84" s="6">
        <f t="shared" si="4"/>
        <v>1.4900000000000002</v>
      </c>
      <c r="C84" s="6">
        <f t="shared" si="6"/>
        <v>29.433999999999962</v>
      </c>
      <c r="F84">
        <v>10.469999999999899</v>
      </c>
      <c r="G84" s="6">
        <f t="shared" si="5"/>
        <v>0.209399999999998</v>
      </c>
      <c r="H84" s="6">
        <f t="shared" si="7"/>
        <v>21.426999999999968</v>
      </c>
      <c r="M84">
        <v>-51.269999999999897</v>
      </c>
      <c r="N84" cm="1">
        <f t="array" ref="N84">INDEX(M$2:M$157,ROWS(M84:M$157))</f>
        <v>10.469999999999899</v>
      </c>
    </row>
    <row r="85" spans="1:14" x14ac:dyDescent="0.2">
      <c r="A85">
        <v>11.51</v>
      </c>
      <c r="B85" s="6">
        <f t="shared" si="4"/>
        <v>1.151</v>
      </c>
      <c r="C85" s="6">
        <f t="shared" si="6"/>
        <v>30.584999999999962</v>
      </c>
      <c r="F85">
        <v>78.040000000000006</v>
      </c>
      <c r="G85" s="6">
        <f t="shared" si="5"/>
        <v>1.5608000000000002</v>
      </c>
      <c r="H85" s="6">
        <f t="shared" si="7"/>
        <v>22.987799999999968</v>
      </c>
      <c r="M85">
        <v>101.76</v>
      </c>
      <c r="N85" cm="1">
        <f t="array" ref="N85">INDEX(M$2:M$157,ROWS(M85:M$157))</f>
        <v>78.040000000000006</v>
      </c>
    </row>
    <row r="86" spans="1:14" x14ac:dyDescent="0.2">
      <c r="A86">
        <v>17.600000000000001</v>
      </c>
      <c r="B86" s="6">
        <f t="shared" si="4"/>
        <v>1.7600000000000002</v>
      </c>
      <c r="C86" s="6">
        <f t="shared" si="6"/>
        <v>32.344999999999963</v>
      </c>
      <c r="F86">
        <v>114.729999999999</v>
      </c>
      <c r="G86" s="6">
        <f t="shared" si="5"/>
        <v>2.29459999999998</v>
      </c>
      <c r="H86" s="6">
        <f t="shared" si="7"/>
        <v>25.282399999999949</v>
      </c>
      <c r="M86">
        <v>29.36</v>
      </c>
      <c r="N86" cm="1">
        <f t="array" ref="N86">INDEX(M$2:M$157,ROWS(M86:M$157))</f>
        <v>114.729999999999</v>
      </c>
    </row>
    <row r="87" spans="1:14" x14ac:dyDescent="0.2">
      <c r="A87">
        <v>21.619999999999902</v>
      </c>
      <c r="B87" s="6">
        <f t="shared" si="4"/>
        <v>2.1619999999999902</v>
      </c>
      <c r="C87" s="6">
        <f t="shared" si="6"/>
        <v>34.506999999999955</v>
      </c>
      <c r="F87">
        <v>73.849999999999994</v>
      </c>
      <c r="G87" s="6">
        <f t="shared" si="5"/>
        <v>1.4769999999999999</v>
      </c>
      <c r="H87" s="6">
        <f t="shared" si="7"/>
        <v>26.75939999999995</v>
      </c>
      <c r="M87">
        <v>47.86</v>
      </c>
      <c r="N87" cm="1">
        <f t="array" ref="N87">INDEX(M$2:M$157,ROWS(M87:M$157))</f>
        <v>73.849999999999994</v>
      </c>
    </row>
    <row r="88" spans="1:14" x14ac:dyDescent="0.2">
      <c r="A88">
        <v>1.45</v>
      </c>
      <c r="B88" s="6">
        <f t="shared" si="4"/>
        <v>0.14499999999999999</v>
      </c>
      <c r="C88" s="6">
        <f t="shared" si="6"/>
        <v>34.651999999999958</v>
      </c>
      <c r="F88">
        <v>-73.83</v>
      </c>
      <c r="G88" s="6">
        <f t="shared" si="5"/>
        <v>-1.4765999999999999</v>
      </c>
      <c r="H88" s="6">
        <f t="shared" si="7"/>
        <v>25.282799999999948</v>
      </c>
      <c r="M88">
        <v>129.43</v>
      </c>
      <c r="N88" cm="1">
        <f t="array" ref="N88">INDEX(M$2:M$157,ROWS(M88:M$157))</f>
        <v>-73.83</v>
      </c>
    </row>
    <row r="89" spans="1:14" x14ac:dyDescent="0.2">
      <c r="A89">
        <v>2.1699999999999902</v>
      </c>
      <c r="B89" s="6">
        <f t="shared" si="4"/>
        <v>0.21699999999999903</v>
      </c>
      <c r="C89" s="6">
        <f t="shared" si="6"/>
        <v>34.868999999999957</v>
      </c>
      <c r="F89">
        <v>6.62</v>
      </c>
      <c r="G89" s="6">
        <f t="shared" si="5"/>
        <v>0.13240000000000002</v>
      </c>
      <c r="H89" s="6">
        <f t="shared" si="7"/>
        <v>25.415199999999949</v>
      </c>
      <c r="M89">
        <v>-28.34</v>
      </c>
      <c r="N89" cm="1">
        <f t="array" ref="N89">INDEX(M$2:M$157,ROWS(M89:M$157))</f>
        <v>6.62</v>
      </c>
    </row>
    <row r="90" spans="1:14" x14ac:dyDescent="0.2">
      <c r="A90">
        <v>10.889999999999899</v>
      </c>
      <c r="B90" s="6">
        <f t="shared" si="4"/>
        <v>1.08899999999999</v>
      </c>
      <c r="C90" s="6">
        <f t="shared" si="6"/>
        <v>35.957999999999949</v>
      </c>
      <c r="F90">
        <v>-19.639999999999901</v>
      </c>
      <c r="G90" s="6">
        <f t="shared" si="5"/>
        <v>-0.39279999999999804</v>
      </c>
      <c r="H90" s="6">
        <f t="shared" si="7"/>
        <v>25.022399999999951</v>
      </c>
      <c r="M90">
        <v>72.22</v>
      </c>
      <c r="N90" cm="1">
        <f t="array" ref="N90">INDEX(M$2:M$157,ROWS(M90:M$157))</f>
        <v>-19.639999999999901</v>
      </c>
    </row>
    <row r="91" spans="1:14" x14ac:dyDescent="0.2">
      <c r="A91">
        <v>20.11</v>
      </c>
      <c r="B91" s="6">
        <f t="shared" si="4"/>
        <v>2.0110000000000001</v>
      </c>
      <c r="C91" s="6">
        <f t="shared" si="6"/>
        <v>37.968999999999951</v>
      </c>
      <c r="F91">
        <v>50.71</v>
      </c>
      <c r="G91" s="6">
        <f t="shared" si="5"/>
        <v>1.0142</v>
      </c>
      <c r="H91" s="6">
        <f t="shared" si="7"/>
        <v>26.03659999999995</v>
      </c>
      <c r="M91">
        <v>34.85</v>
      </c>
      <c r="N91" cm="1">
        <f t="array" ref="N91">INDEX(M$2:M$157,ROWS(M91:M$157))</f>
        <v>50.71</v>
      </c>
    </row>
    <row r="92" spans="1:14" x14ac:dyDescent="0.2">
      <c r="A92">
        <v>-13.84</v>
      </c>
      <c r="B92" s="6">
        <f t="shared" si="4"/>
        <v>-1.3840000000000001</v>
      </c>
      <c r="C92" s="6">
        <f t="shared" si="6"/>
        <v>36.584999999999951</v>
      </c>
      <c r="F92">
        <v>-21.57</v>
      </c>
      <c r="G92" s="6">
        <f t="shared" si="5"/>
        <v>-0.43140000000000001</v>
      </c>
      <c r="H92" s="6">
        <f t="shared" si="7"/>
        <v>25.60519999999995</v>
      </c>
      <c r="M92">
        <v>131.87</v>
      </c>
      <c r="N92" cm="1">
        <f t="array" ref="N92">INDEX(M$2:M$157,ROWS(M92:M$157))</f>
        <v>-21.57</v>
      </c>
    </row>
    <row r="93" spans="1:14" x14ac:dyDescent="0.2">
      <c r="A93">
        <v>-18.469999999999899</v>
      </c>
      <c r="B93" s="6">
        <f t="shared" si="4"/>
        <v>-1.84699999999999</v>
      </c>
      <c r="C93" s="6">
        <f t="shared" si="6"/>
        <v>34.737999999999964</v>
      </c>
      <c r="F93">
        <v>-114.98</v>
      </c>
      <c r="G93" s="6">
        <f t="shared" si="5"/>
        <v>-2.2996000000000003</v>
      </c>
      <c r="H93" s="6">
        <f t="shared" si="7"/>
        <v>23.305599999999949</v>
      </c>
      <c r="M93">
        <v>-23.2</v>
      </c>
      <c r="N93" cm="1">
        <f t="array" ref="N93">INDEX(M$2:M$157,ROWS(M93:M$157))</f>
        <v>-114.98</v>
      </c>
    </row>
    <row r="94" spans="1:14" x14ac:dyDescent="0.2">
      <c r="A94">
        <v>14.2899999999999</v>
      </c>
      <c r="B94" s="6">
        <f t="shared" si="4"/>
        <v>1.4289999999999901</v>
      </c>
      <c r="C94" s="6">
        <f t="shared" si="6"/>
        <v>36.166999999999952</v>
      </c>
      <c r="F94">
        <v>62.05</v>
      </c>
      <c r="G94" s="6">
        <f t="shared" si="5"/>
        <v>1.2409999999999999</v>
      </c>
      <c r="H94" s="6">
        <f t="shared" si="7"/>
        <v>24.546599999999948</v>
      </c>
      <c r="M94">
        <v>87.75</v>
      </c>
      <c r="N94" cm="1">
        <f t="array" ref="N94">INDEX(M$2:M$157,ROWS(M94:M$157))</f>
        <v>62.05</v>
      </c>
    </row>
    <row r="95" spans="1:14" x14ac:dyDescent="0.2">
      <c r="A95">
        <v>25.3</v>
      </c>
      <c r="B95" s="6">
        <f t="shared" si="4"/>
        <v>2.5300000000000002</v>
      </c>
      <c r="C95" s="6">
        <f t="shared" si="6"/>
        <v>38.696999999999953</v>
      </c>
      <c r="F95">
        <v>88.54</v>
      </c>
      <c r="G95" s="6">
        <f t="shared" si="5"/>
        <v>1.7708000000000002</v>
      </c>
      <c r="H95" s="6">
        <f t="shared" si="7"/>
        <v>26.31739999999995</v>
      </c>
      <c r="M95">
        <v>58.86</v>
      </c>
      <c r="N95" cm="1">
        <f t="array" ref="N95">INDEX(M$2:M$157,ROWS(M95:M$157))</f>
        <v>88.54</v>
      </c>
    </row>
    <row r="96" spans="1:14" x14ac:dyDescent="0.2">
      <c r="A96">
        <v>28.94</v>
      </c>
      <c r="B96" s="6">
        <f t="shared" si="4"/>
        <v>2.8940000000000001</v>
      </c>
      <c r="C96" s="6">
        <f t="shared" si="6"/>
        <v>41.590999999999951</v>
      </c>
      <c r="F96">
        <v>118.3</v>
      </c>
      <c r="G96" s="6">
        <f t="shared" si="5"/>
        <v>2.3660000000000001</v>
      </c>
      <c r="H96" s="6">
        <f t="shared" si="7"/>
        <v>28.683399999999949</v>
      </c>
      <c r="M96">
        <v>99.17</v>
      </c>
      <c r="N96" cm="1">
        <f t="array" ref="N96">INDEX(M$2:M$157,ROWS(M96:M$157))</f>
        <v>118.3</v>
      </c>
    </row>
    <row r="97" spans="1:14" x14ac:dyDescent="0.2">
      <c r="A97">
        <v>-4.3499999999999996</v>
      </c>
      <c r="B97" s="6">
        <f t="shared" si="4"/>
        <v>-0.435</v>
      </c>
      <c r="C97" s="6">
        <f t="shared" si="6"/>
        <v>41.155999999999949</v>
      </c>
      <c r="F97">
        <v>5.1199999999999903</v>
      </c>
      <c r="G97" s="6">
        <f t="shared" si="5"/>
        <v>0.10239999999999981</v>
      </c>
      <c r="H97" s="6">
        <f t="shared" si="7"/>
        <v>28.785799999999949</v>
      </c>
      <c r="M97">
        <v>-71.999999999999901</v>
      </c>
      <c r="N97" cm="1">
        <f t="array" ref="N97">INDEX(M$2:M$157,ROWS(M97:M$157))</f>
        <v>5.1199999999999903</v>
      </c>
    </row>
    <row r="98" spans="1:14" x14ac:dyDescent="0.2">
      <c r="A98">
        <v>31.68</v>
      </c>
      <c r="B98" s="6">
        <f t="shared" si="4"/>
        <v>3.1680000000000001</v>
      </c>
      <c r="C98" s="6">
        <f t="shared" si="6"/>
        <v>44.323999999999948</v>
      </c>
      <c r="F98">
        <v>152.24</v>
      </c>
      <c r="G98" s="6">
        <f t="shared" si="5"/>
        <v>3.0448000000000004</v>
      </c>
      <c r="H98" s="6">
        <f t="shared" si="7"/>
        <v>31.830599999999947</v>
      </c>
      <c r="M98">
        <v>-57.849999999999902</v>
      </c>
      <c r="N98" cm="1">
        <f t="array" ref="N98">INDEX(M$2:M$157,ROWS(M98:M$157))</f>
        <v>152.24</v>
      </c>
    </row>
    <row r="99" spans="1:14" x14ac:dyDescent="0.2">
      <c r="A99">
        <v>32.700000000000003</v>
      </c>
      <c r="B99" s="6">
        <f t="shared" si="4"/>
        <v>3.2700000000000005</v>
      </c>
      <c r="C99" s="6">
        <f t="shared" si="6"/>
        <v>47.593999999999951</v>
      </c>
      <c r="F99">
        <v>157.12</v>
      </c>
      <c r="G99" s="6">
        <f t="shared" si="5"/>
        <v>3.1424000000000003</v>
      </c>
      <c r="H99" s="6">
        <f t="shared" si="7"/>
        <v>34.972999999999949</v>
      </c>
      <c r="M99">
        <v>-12.09</v>
      </c>
      <c r="N99" cm="1">
        <f t="array" ref="N99">INDEX(M$2:M$157,ROWS(M99:M$157))</f>
        <v>157.12</v>
      </c>
    </row>
    <row r="100" spans="1:14" x14ac:dyDescent="0.2">
      <c r="A100">
        <v>19.28</v>
      </c>
      <c r="B100" s="6">
        <f t="shared" si="4"/>
        <v>1.9280000000000002</v>
      </c>
      <c r="C100" s="6">
        <f t="shared" si="6"/>
        <v>49.521999999999949</v>
      </c>
      <c r="F100">
        <v>127.21</v>
      </c>
      <c r="G100" s="6">
        <f t="shared" si="5"/>
        <v>2.5442</v>
      </c>
      <c r="H100" s="6">
        <f t="shared" si="7"/>
        <v>37.517199999999946</v>
      </c>
      <c r="M100">
        <v>67.059999999999903</v>
      </c>
      <c r="N100" cm="1">
        <f t="array" ref="N100">INDEX(M$2:M$157,ROWS(M100:M$157))</f>
        <v>127.21</v>
      </c>
    </row>
    <row r="101" spans="1:14" x14ac:dyDescent="0.2">
      <c r="A101">
        <v>7.8</v>
      </c>
      <c r="B101" s="6">
        <f t="shared" si="4"/>
        <v>0.78</v>
      </c>
      <c r="C101" s="6">
        <f t="shared" si="6"/>
        <v>50.30199999999995</v>
      </c>
      <c r="F101">
        <v>-23.169999999999899</v>
      </c>
      <c r="G101" s="6">
        <f t="shared" si="5"/>
        <v>-0.46339999999999798</v>
      </c>
      <c r="H101" s="6">
        <f t="shared" si="7"/>
        <v>37.053799999999946</v>
      </c>
      <c r="M101">
        <v>-141.69999999999999</v>
      </c>
      <c r="N101" cm="1">
        <f t="array" ref="N101">INDEX(M$2:M$157,ROWS(M101:M$157))</f>
        <v>-23.169999999999899</v>
      </c>
    </row>
    <row r="102" spans="1:14" x14ac:dyDescent="0.2">
      <c r="A102">
        <v>17.889999999999901</v>
      </c>
      <c r="B102" s="6">
        <f t="shared" si="4"/>
        <v>1.7889999999999902</v>
      </c>
      <c r="C102" s="6">
        <f t="shared" si="6"/>
        <v>52.090999999999937</v>
      </c>
      <c r="F102">
        <v>129.26999999999899</v>
      </c>
      <c r="G102" s="6">
        <f t="shared" si="5"/>
        <v>2.5853999999999799</v>
      </c>
      <c r="H102" s="6">
        <f t="shared" si="7"/>
        <v>39.639199999999924</v>
      </c>
      <c r="M102">
        <v>11.01</v>
      </c>
      <c r="N102" cm="1">
        <f t="array" ref="N102">INDEX(M$2:M$157,ROWS(M102:M$157))</f>
        <v>129.26999999999899</v>
      </c>
    </row>
    <row r="103" spans="1:14" x14ac:dyDescent="0.2">
      <c r="A103">
        <v>20.5</v>
      </c>
      <c r="B103" s="6">
        <f t="shared" si="4"/>
        <v>2.0500000000000003</v>
      </c>
      <c r="C103" s="6">
        <f t="shared" si="6"/>
        <v>54.140999999999934</v>
      </c>
      <c r="F103">
        <v>13.55</v>
      </c>
      <c r="G103" s="6">
        <f t="shared" si="5"/>
        <v>0.27100000000000002</v>
      </c>
      <c r="H103" s="6">
        <f t="shared" si="7"/>
        <v>39.910199999999925</v>
      </c>
      <c r="M103">
        <v>43.71</v>
      </c>
      <c r="N103" cm="1">
        <f t="array" ref="N103">INDEX(M$2:M$157,ROWS(M103:M$157))</f>
        <v>13.55</v>
      </c>
    </row>
    <row r="104" spans="1:14" x14ac:dyDescent="0.2">
      <c r="A104">
        <v>7.4399999999999897</v>
      </c>
      <c r="B104" s="6">
        <f t="shared" si="4"/>
        <v>0.743999999999999</v>
      </c>
      <c r="C104" s="6">
        <f t="shared" si="6"/>
        <v>54.884999999999934</v>
      </c>
      <c r="F104">
        <v>49.89</v>
      </c>
      <c r="G104" s="6">
        <f t="shared" si="5"/>
        <v>0.99780000000000002</v>
      </c>
      <c r="H104" s="6">
        <f t="shared" si="7"/>
        <v>40.907999999999923</v>
      </c>
      <c r="M104">
        <v>-22.229999999999901</v>
      </c>
      <c r="N104" cm="1">
        <f t="array" ref="N104">INDEX(M$2:M$157,ROWS(M104:M$157))</f>
        <v>49.89</v>
      </c>
    </row>
    <row r="105" spans="1:14" x14ac:dyDescent="0.2">
      <c r="A105">
        <v>-14.47</v>
      </c>
      <c r="B105" s="6">
        <f t="shared" si="4"/>
        <v>-1.4470000000000001</v>
      </c>
      <c r="C105" s="6">
        <f t="shared" si="6"/>
        <v>53.437999999999931</v>
      </c>
      <c r="F105">
        <v>-5.72</v>
      </c>
      <c r="G105" s="6">
        <f t="shared" si="5"/>
        <v>-0.1144</v>
      </c>
      <c r="H105" s="6">
        <f t="shared" si="7"/>
        <v>40.79359999999992</v>
      </c>
      <c r="M105">
        <v>-105.52</v>
      </c>
      <c r="N105" cm="1">
        <f t="array" ref="N105">INDEX(M$2:M$157,ROWS(M105:M$157))</f>
        <v>-5.72</v>
      </c>
    </row>
    <row r="106" spans="1:14" x14ac:dyDescent="0.2">
      <c r="A106">
        <v>-20.189999999999898</v>
      </c>
      <c r="B106" s="6">
        <f t="shared" si="4"/>
        <v>-2.0189999999999899</v>
      </c>
      <c r="C106" s="6">
        <f t="shared" si="6"/>
        <v>51.41899999999994</v>
      </c>
      <c r="F106">
        <v>-43.28</v>
      </c>
      <c r="G106" s="6">
        <f t="shared" si="5"/>
        <v>-0.86560000000000004</v>
      </c>
      <c r="H106" s="6">
        <f t="shared" si="7"/>
        <v>39.927999999999919</v>
      </c>
      <c r="M106">
        <v>-14.39</v>
      </c>
      <c r="N106" cm="1">
        <f t="array" ref="N106">INDEX(M$2:M$157,ROWS(M106:M$157))</f>
        <v>-43.28</v>
      </c>
    </row>
    <row r="107" spans="1:14" x14ac:dyDescent="0.2">
      <c r="A107">
        <v>36.65</v>
      </c>
      <c r="B107" s="6">
        <f t="shared" si="4"/>
        <v>3.665</v>
      </c>
      <c r="C107" s="6">
        <f t="shared" si="6"/>
        <v>55.083999999999939</v>
      </c>
      <c r="F107">
        <v>151.82999999999899</v>
      </c>
      <c r="G107" s="6">
        <f t="shared" si="5"/>
        <v>3.03659999999998</v>
      </c>
      <c r="H107" s="6">
        <f t="shared" si="7"/>
        <v>42.964599999999898</v>
      </c>
      <c r="M107">
        <v>34.21</v>
      </c>
      <c r="N107" cm="1">
        <f t="array" ref="N107">INDEX(M$2:M$157,ROWS(M107:M$157))</f>
        <v>151.82999999999899</v>
      </c>
    </row>
    <row r="108" spans="1:14" x14ac:dyDescent="0.2">
      <c r="A108">
        <v>-0.440000000000001</v>
      </c>
      <c r="B108" s="6">
        <f t="shared" si="4"/>
        <v>-4.4000000000000102E-2</v>
      </c>
      <c r="C108" s="6">
        <f t="shared" si="6"/>
        <v>55.039999999999942</v>
      </c>
      <c r="F108">
        <v>42.48</v>
      </c>
      <c r="G108" s="6">
        <f t="shared" si="5"/>
        <v>0.84959999999999991</v>
      </c>
      <c r="H108" s="6">
        <f t="shared" si="7"/>
        <v>43.8141999999999</v>
      </c>
      <c r="M108">
        <v>-56.87</v>
      </c>
      <c r="N108" cm="1">
        <f t="array" ref="N108">INDEX(M$2:M$157,ROWS(M108:M$157))</f>
        <v>42.48</v>
      </c>
    </row>
    <row r="109" spans="1:14" x14ac:dyDescent="0.2">
      <c r="A109">
        <v>10.85</v>
      </c>
      <c r="B109" s="6">
        <f t="shared" si="4"/>
        <v>1.085</v>
      </c>
      <c r="C109" s="6">
        <f t="shared" si="6"/>
        <v>56.124999999999943</v>
      </c>
      <c r="F109">
        <v>88.249999999999901</v>
      </c>
      <c r="G109" s="6">
        <f t="shared" si="5"/>
        <v>1.7649999999999981</v>
      </c>
      <c r="H109" s="6">
        <f t="shared" si="7"/>
        <v>45.579199999999901</v>
      </c>
      <c r="M109">
        <v>112.26</v>
      </c>
      <c r="N109" cm="1">
        <f t="array" ref="N109">INDEX(M$2:M$157,ROWS(M109:M$157))</f>
        <v>88.249999999999901</v>
      </c>
    </row>
    <row r="110" spans="1:14" x14ac:dyDescent="0.2">
      <c r="A110">
        <v>7.3999999999999897</v>
      </c>
      <c r="B110" s="6">
        <f t="shared" si="4"/>
        <v>0.73999999999999899</v>
      </c>
      <c r="C110" s="6">
        <f t="shared" si="6"/>
        <v>56.864999999999945</v>
      </c>
      <c r="F110">
        <v>32.229999999999997</v>
      </c>
      <c r="G110" s="6">
        <f t="shared" si="5"/>
        <v>0.64459999999999995</v>
      </c>
      <c r="H110" s="6">
        <f t="shared" si="7"/>
        <v>46.223799999999898</v>
      </c>
      <c r="M110">
        <v>-151.1</v>
      </c>
      <c r="N110" cm="1">
        <f t="array" ref="N110">INDEX(M$2:M$157,ROWS(M110:M$157))</f>
        <v>32.229999999999997</v>
      </c>
    </row>
    <row r="111" spans="1:14" x14ac:dyDescent="0.2">
      <c r="A111">
        <v>3.05</v>
      </c>
      <c r="B111" s="6">
        <f t="shared" si="4"/>
        <v>0.30499999999999999</v>
      </c>
      <c r="C111" s="6">
        <f t="shared" si="6"/>
        <v>57.169999999999945</v>
      </c>
      <c r="F111">
        <v>10.729999999999899</v>
      </c>
      <c r="G111" s="6">
        <f t="shared" si="5"/>
        <v>0.21459999999999799</v>
      </c>
      <c r="H111" s="6">
        <f t="shared" si="7"/>
        <v>46.438399999999895</v>
      </c>
      <c r="M111">
        <v>-56.08</v>
      </c>
      <c r="N111" cm="1">
        <f t="array" ref="N111">INDEX(M$2:M$157,ROWS(M111:M$157))</f>
        <v>10.729999999999899</v>
      </c>
    </row>
    <row r="112" spans="1:14" x14ac:dyDescent="0.2">
      <c r="A112">
        <v>7.43</v>
      </c>
      <c r="B112" s="6">
        <f t="shared" si="4"/>
        <v>0.74299999999999999</v>
      </c>
      <c r="C112" s="6">
        <f t="shared" si="6"/>
        <v>57.912999999999947</v>
      </c>
      <c r="F112">
        <v>52.879999999999903</v>
      </c>
      <c r="G112" s="6">
        <f t="shared" si="5"/>
        <v>1.0575999999999981</v>
      </c>
      <c r="H112" s="6">
        <f t="shared" si="7"/>
        <v>47.495999999999896</v>
      </c>
      <c r="M112">
        <v>-47.779999999999902</v>
      </c>
      <c r="N112" cm="1">
        <f t="array" ref="N112">INDEX(M$2:M$157,ROWS(M112:M$157))</f>
        <v>52.879999999999903</v>
      </c>
    </row>
    <row r="113" spans="1:14" x14ac:dyDescent="0.2">
      <c r="A113">
        <v>-12.7099999999999</v>
      </c>
      <c r="B113" s="6">
        <f t="shared" si="4"/>
        <v>-1.2709999999999901</v>
      </c>
      <c r="C113" s="6">
        <f t="shared" si="6"/>
        <v>56.641999999999953</v>
      </c>
      <c r="F113">
        <v>-138.19999999999899</v>
      </c>
      <c r="G113" s="6">
        <f t="shared" si="5"/>
        <v>-2.7639999999999798</v>
      </c>
      <c r="H113" s="6">
        <f t="shared" si="7"/>
        <v>44.731999999999914</v>
      </c>
      <c r="M113">
        <v>68.58</v>
      </c>
      <c r="N113" cm="1">
        <f t="array" ref="N113">INDEX(M$2:M$157,ROWS(M113:M$157))</f>
        <v>-138.19999999999899</v>
      </c>
    </row>
    <row r="114" spans="1:14" x14ac:dyDescent="0.2">
      <c r="A114">
        <v>39.71</v>
      </c>
      <c r="B114" s="6">
        <f t="shared" si="4"/>
        <v>3.9710000000000001</v>
      </c>
      <c r="C114" s="6">
        <f t="shared" si="6"/>
        <v>60.612999999999957</v>
      </c>
      <c r="F114">
        <v>51.21</v>
      </c>
      <c r="G114" s="6">
        <f t="shared" si="5"/>
        <v>1.0242</v>
      </c>
      <c r="H114" s="6">
        <f t="shared" si="7"/>
        <v>45.756199999999914</v>
      </c>
      <c r="M114">
        <v>74.27</v>
      </c>
      <c r="N114" cm="1">
        <f t="array" ref="N114">INDEX(M$2:M$157,ROWS(M114:M$157))</f>
        <v>51.21</v>
      </c>
    </row>
    <row r="115" spans="1:14" x14ac:dyDescent="0.2">
      <c r="A115">
        <v>-4.6999999999999904</v>
      </c>
      <c r="B115" s="6">
        <f t="shared" si="4"/>
        <v>-0.46999999999999909</v>
      </c>
      <c r="C115" s="6">
        <f t="shared" si="6"/>
        <v>60.142999999999958</v>
      </c>
      <c r="F115">
        <v>60.3</v>
      </c>
      <c r="G115" s="6">
        <f t="shared" si="5"/>
        <v>1.206</v>
      </c>
      <c r="H115" s="6">
        <f t="shared" si="7"/>
        <v>46.962199999999918</v>
      </c>
      <c r="M115">
        <v>-46.4</v>
      </c>
      <c r="N115" cm="1">
        <f t="array" ref="N115">INDEX(M$2:M$157,ROWS(M115:M$157))</f>
        <v>60.3</v>
      </c>
    </row>
    <row r="116" spans="1:14" x14ac:dyDescent="0.2">
      <c r="A116">
        <v>7.18</v>
      </c>
      <c r="B116" s="6">
        <f t="shared" si="4"/>
        <v>0.71799999999999997</v>
      </c>
      <c r="C116" s="6">
        <f t="shared" si="6"/>
        <v>60.860999999999962</v>
      </c>
      <c r="F116">
        <v>36.5</v>
      </c>
      <c r="G116" s="6">
        <f t="shared" si="5"/>
        <v>0.73</v>
      </c>
      <c r="H116" s="6">
        <f t="shared" si="7"/>
        <v>47.692199999999914</v>
      </c>
      <c r="M116">
        <v>7.11</v>
      </c>
      <c r="N116" cm="1">
        <f t="array" ref="N116">INDEX(M$2:M$157,ROWS(M116:M$157))</f>
        <v>36.5</v>
      </c>
    </row>
    <row r="117" spans="1:14" x14ac:dyDescent="0.2">
      <c r="A117">
        <v>0.19</v>
      </c>
      <c r="B117" s="6">
        <f t="shared" si="4"/>
        <v>1.9000000000000003E-2</v>
      </c>
      <c r="C117" s="6">
        <f t="shared" si="6"/>
        <v>60.87999999999996</v>
      </c>
      <c r="F117">
        <v>7.75</v>
      </c>
      <c r="G117" s="6">
        <f t="shared" si="5"/>
        <v>0.155</v>
      </c>
      <c r="H117" s="6">
        <f t="shared" si="7"/>
        <v>47.847199999999916</v>
      </c>
      <c r="M117">
        <v>96.989999999999895</v>
      </c>
      <c r="N117" cm="1">
        <f t="array" ref="N117">INDEX(M$2:M$157,ROWS(M117:M$157))</f>
        <v>7.75</v>
      </c>
    </row>
    <row r="118" spans="1:14" x14ac:dyDescent="0.2">
      <c r="A118">
        <v>-28.08</v>
      </c>
      <c r="B118" s="6">
        <f t="shared" si="4"/>
        <v>-2.8079999999999998</v>
      </c>
      <c r="C118" s="6">
        <f t="shared" si="6"/>
        <v>58.07199999999996</v>
      </c>
      <c r="F118">
        <v>-93.19</v>
      </c>
      <c r="G118" s="6">
        <f t="shared" si="5"/>
        <v>-1.8637999999999999</v>
      </c>
      <c r="H118" s="6">
        <f t="shared" si="7"/>
        <v>45.983399999999918</v>
      </c>
      <c r="M118">
        <v>81.489999999999895</v>
      </c>
      <c r="N118" cm="1">
        <f t="array" ref="N118">INDEX(M$2:M$157,ROWS(M118:M$157))</f>
        <v>-93.19</v>
      </c>
    </row>
    <row r="119" spans="1:14" x14ac:dyDescent="0.2">
      <c r="A119">
        <v>35.479999999999997</v>
      </c>
      <c r="B119" s="6">
        <f t="shared" si="4"/>
        <v>3.548</v>
      </c>
      <c r="C119" s="6">
        <f t="shared" si="6"/>
        <v>61.619999999999962</v>
      </c>
      <c r="F119">
        <v>94.139999999999901</v>
      </c>
      <c r="G119" s="6">
        <f t="shared" si="5"/>
        <v>1.882799999999998</v>
      </c>
      <c r="H119" s="6">
        <f t="shared" si="7"/>
        <v>47.866199999999914</v>
      </c>
      <c r="M119">
        <v>95.65</v>
      </c>
      <c r="N119" cm="1">
        <f t="array" ref="N119">INDEX(M$2:M$157,ROWS(M119:M$157))</f>
        <v>94.139999999999901</v>
      </c>
    </row>
    <row r="120" spans="1:14" x14ac:dyDescent="0.2">
      <c r="A120">
        <v>9.2799999999999994</v>
      </c>
      <c r="B120" s="6">
        <f t="shared" si="4"/>
        <v>0.92799999999999994</v>
      </c>
      <c r="C120" s="6">
        <f t="shared" si="6"/>
        <v>62.547999999999959</v>
      </c>
      <c r="F120">
        <v>22.959999999999901</v>
      </c>
      <c r="G120" s="6">
        <f t="shared" si="5"/>
        <v>0.45919999999999805</v>
      </c>
      <c r="H120" s="6">
        <f t="shared" si="7"/>
        <v>48.32539999999991</v>
      </c>
      <c r="M120">
        <v>-73.400000000000006</v>
      </c>
      <c r="N120" cm="1">
        <f t="array" ref="N120">INDEX(M$2:M$157,ROWS(M120:M$157))</f>
        <v>22.959999999999901</v>
      </c>
    </row>
    <row r="121" spans="1:14" x14ac:dyDescent="0.2">
      <c r="A121">
        <v>-18.38</v>
      </c>
      <c r="B121" s="6">
        <f t="shared" si="4"/>
        <v>-1.8380000000000001</v>
      </c>
      <c r="C121" s="6">
        <f t="shared" si="6"/>
        <v>60.709999999999958</v>
      </c>
      <c r="F121">
        <v>-87.259999999999906</v>
      </c>
      <c r="G121" s="6">
        <f t="shared" si="5"/>
        <v>-1.7451999999999981</v>
      </c>
      <c r="H121" s="6">
        <f t="shared" si="7"/>
        <v>46.580199999999913</v>
      </c>
      <c r="M121">
        <v>63.5</v>
      </c>
      <c r="N121" cm="1">
        <f t="array" ref="N121">INDEX(M$2:M$157,ROWS(M121:M$157))</f>
        <v>-87.259999999999906</v>
      </c>
    </row>
    <row r="122" spans="1:14" x14ac:dyDescent="0.2">
      <c r="A122">
        <v>29.27</v>
      </c>
      <c r="B122" s="6">
        <f t="shared" si="4"/>
        <v>2.927</v>
      </c>
      <c r="C122" s="6">
        <f t="shared" si="6"/>
        <v>63.636999999999958</v>
      </c>
      <c r="F122">
        <v>109.849999999999</v>
      </c>
      <c r="G122" s="6">
        <f t="shared" si="5"/>
        <v>2.1969999999999801</v>
      </c>
      <c r="H122" s="6">
        <f t="shared" si="7"/>
        <v>48.777199999999894</v>
      </c>
      <c r="M122">
        <v>-70.119999999999905</v>
      </c>
      <c r="N122" cm="1">
        <f t="array" ref="N122">INDEX(M$2:M$157,ROWS(M122:M$157))</f>
        <v>109.849999999999</v>
      </c>
    </row>
    <row r="123" spans="1:14" x14ac:dyDescent="0.2">
      <c r="A123">
        <v>14.41</v>
      </c>
      <c r="B123" s="6">
        <f t="shared" si="4"/>
        <v>1.4410000000000001</v>
      </c>
      <c r="C123" s="6">
        <f t="shared" si="6"/>
        <v>65.07799999999996</v>
      </c>
      <c r="F123">
        <v>124.13999999999901</v>
      </c>
      <c r="G123" s="6">
        <f t="shared" si="5"/>
        <v>2.4827999999999801</v>
      </c>
      <c r="H123" s="6">
        <f t="shared" si="7"/>
        <v>51.259999999999877</v>
      </c>
      <c r="M123">
        <v>-45.01</v>
      </c>
      <c r="N123" cm="1">
        <f t="array" ref="N123">INDEX(M$2:M$157,ROWS(M123:M$157))</f>
        <v>124.13999999999901</v>
      </c>
    </row>
    <row r="124" spans="1:14" x14ac:dyDescent="0.2">
      <c r="A124">
        <v>-34.6</v>
      </c>
      <c r="B124" s="6">
        <f t="shared" si="4"/>
        <v>-3.4600000000000004</v>
      </c>
      <c r="C124" s="6">
        <f t="shared" si="6"/>
        <v>61.617999999999959</v>
      </c>
      <c r="F124">
        <v>-113.899999999999</v>
      </c>
      <c r="G124" s="6">
        <f t="shared" si="5"/>
        <v>-2.27799999999998</v>
      </c>
      <c r="H124" s="6">
        <f t="shared" si="7"/>
        <v>48.9819999999999</v>
      </c>
      <c r="M124">
        <v>-61.45</v>
      </c>
      <c r="N124" cm="1">
        <f t="array" ref="N124">INDEX(M$2:M$157,ROWS(M124:M$157))</f>
        <v>-113.899999999999</v>
      </c>
    </row>
    <row r="125" spans="1:14" x14ac:dyDescent="0.2">
      <c r="A125">
        <v>53.77</v>
      </c>
      <c r="B125" s="6">
        <f t="shared" si="4"/>
        <v>5.3770000000000007</v>
      </c>
      <c r="C125" s="6">
        <f t="shared" si="6"/>
        <v>66.994999999999962</v>
      </c>
      <c r="F125">
        <v>179.68</v>
      </c>
      <c r="G125" s="6">
        <f t="shared" si="5"/>
        <v>3.5936000000000003</v>
      </c>
      <c r="H125" s="6">
        <f t="shared" si="7"/>
        <v>52.575599999999902</v>
      </c>
      <c r="M125">
        <v>78.260000000000005</v>
      </c>
      <c r="N125" cm="1">
        <f t="array" ref="N125">INDEX(M$2:M$157,ROWS(M125:M$157))</f>
        <v>179.68</v>
      </c>
    </row>
    <row r="126" spans="1:14" x14ac:dyDescent="0.2">
      <c r="A126">
        <v>37.450000000000003</v>
      </c>
      <c r="B126" s="6">
        <f t="shared" si="4"/>
        <v>3.7450000000000006</v>
      </c>
      <c r="C126" s="6">
        <f t="shared" si="6"/>
        <v>70.739999999999966</v>
      </c>
      <c r="F126">
        <v>92.56</v>
      </c>
      <c r="G126" s="6">
        <f t="shared" si="5"/>
        <v>1.8512000000000002</v>
      </c>
      <c r="H126" s="6">
        <f t="shared" si="7"/>
        <v>54.426799999999901</v>
      </c>
      <c r="M126">
        <v>20.100000000000001</v>
      </c>
      <c r="N126" cm="1">
        <f t="array" ref="N126">INDEX(M$2:M$157,ROWS(M126:M$157))</f>
        <v>92.56</v>
      </c>
    </row>
    <row r="127" spans="1:14" x14ac:dyDescent="0.2">
      <c r="A127">
        <v>6.6</v>
      </c>
      <c r="B127" s="6">
        <f t="shared" si="4"/>
        <v>0.66</v>
      </c>
      <c r="C127" s="6">
        <f t="shared" si="6"/>
        <v>71.399999999999963</v>
      </c>
      <c r="F127">
        <v>-35.9299999999999</v>
      </c>
      <c r="G127" s="6">
        <f t="shared" si="5"/>
        <v>-0.71859999999999802</v>
      </c>
      <c r="H127" s="6">
        <f t="shared" si="7"/>
        <v>53.708199999999906</v>
      </c>
      <c r="M127">
        <v>-12.21</v>
      </c>
      <c r="N127" cm="1">
        <f t="array" ref="N127">INDEX(M$2:M$157,ROWS(M127:M$157))</f>
        <v>-35.9299999999999</v>
      </c>
    </row>
    <row r="128" spans="1:14" x14ac:dyDescent="0.2">
      <c r="A128">
        <v>19.72</v>
      </c>
      <c r="B128" s="6">
        <f t="shared" si="4"/>
        <v>1.972</v>
      </c>
      <c r="C128" s="6">
        <f t="shared" si="6"/>
        <v>73.371999999999957</v>
      </c>
      <c r="F128">
        <v>76.809999999999903</v>
      </c>
      <c r="G128" s="6">
        <f t="shared" si="5"/>
        <v>1.536199999999998</v>
      </c>
      <c r="H128" s="6">
        <f t="shared" si="7"/>
        <v>55.244399999999906</v>
      </c>
      <c r="M128">
        <v>33.380000000000003</v>
      </c>
      <c r="N128" cm="1">
        <f t="array" ref="N128">INDEX(M$2:M$157,ROWS(M128:M$157))</f>
        <v>76.809999999999903</v>
      </c>
    </row>
    <row r="129" spans="1:14" x14ac:dyDescent="0.2">
      <c r="A129">
        <v>10.1</v>
      </c>
      <c r="B129" s="6">
        <f t="shared" si="4"/>
        <v>1.01</v>
      </c>
      <c r="C129" s="6">
        <f t="shared" si="6"/>
        <v>74.381999999999962</v>
      </c>
      <c r="F129">
        <v>77.5</v>
      </c>
      <c r="G129" s="6">
        <f t="shared" si="5"/>
        <v>1.55</v>
      </c>
      <c r="H129" s="6">
        <f t="shared" si="7"/>
        <v>56.794399999999904</v>
      </c>
      <c r="M129">
        <v>69.63</v>
      </c>
      <c r="N129" cm="1">
        <f t="array" ref="N129">INDEX(M$2:M$157,ROWS(M129:M$157))</f>
        <v>77.5</v>
      </c>
    </row>
    <row r="130" spans="1:14" x14ac:dyDescent="0.2">
      <c r="A130">
        <v>-8.39</v>
      </c>
      <c r="B130" s="6">
        <f t="shared" si="4"/>
        <v>-0.83900000000000008</v>
      </c>
      <c r="C130" s="6">
        <f t="shared" si="6"/>
        <v>73.542999999999964</v>
      </c>
      <c r="F130">
        <v>47.6799999999999</v>
      </c>
      <c r="G130" s="6">
        <f t="shared" si="5"/>
        <v>0.953599999999998</v>
      </c>
      <c r="H130" s="6">
        <f t="shared" si="7"/>
        <v>57.747999999999905</v>
      </c>
      <c r="M130">
        <v>72.28</v>
      </c>
      <c r="N130" cm="1">
        <f t="array" ref="N130">INDEX(M$2:M$157,ROWS(M130:M$157))</f>
        <v>47.6799999999999</v>
      </c>
    </row>
    <row r="131" spans="1:14" x14ac:dyDescent="0.2">
      <c r="A131">
        <v>-18.229999999999901</v>
      </c>
      <c r="B131" s="6">
        <f t="shared" ref="B131:B157" si="8">A131*D$3</f>
        <v>-1.8229999999999902</v>
      </c>
      <c r="C131" s="6">
        <f t="shared" si="6"/>
        <v>71.71999999999997</v>
      </c>
      <c r="F131">
        <v>-24.95</v>
      </c>
      <c r="G131" s="6">
        <f t="shared" ref="G131:G157" si="9">F131*I$3</f>
        <v>-0.499</v>
      </c>
      <c r="H131" s="6">
        <f t="shared" si="7"/>
        <v>57.248999999999903</v>
      </c>
      <c r="M131">
        <v>147.44999999999999</v>
      </c>
      <c r="N131" cm="1">
        <f t="array" ref="N131">INDEX(M$2:M$157,ROWS(M131:M$157))</f>
        <v>-24.95</v>
      </c>
    </row>
    <row r="132" spans="1:14" x14ac:dyDescent="0.2">
      <c r="A132">
        <v>43.13</v>
      </c>
      <c r="B132" s="6">
        <f t="shared" si="8"/>
        <v>4.3130000000000006</v>
      </c>
      <c r="C132" s="6">
        <f t="shared" ref="C132:C157" si="10">B132+C131</f>
        <v>76.032999999999973</v>
      </c>
      <c r="F132">
        <v>121.57</v>
      </c>
      <c r="G132" s="6">
        <f t="shared" si="9"/>
        <v>2.4314</v>
      </c>
      <c r="H132" s="6">
        <f t="shared" ref="H132:H157" si="11">G132+H131</f>
        <v>59.680399999999906</v>
      </c>
      <c r="M132">
        <v>208.28</v>
      </c>
      <c r="N132" cm="1">
        <f t="array" ref="N132">INDEX(M$2:M$157,ROWS(M132:M$157))</f>
        <v>121.57</v>
      </c>
    </row>
    <row r="133" spans="1:14" x14ac:dyDescent="0.2">
      <c r="A133">
        <v>-5.64</v>
      </c>
      <c r="B133" s="6">
        <f t="shared" si="8"/>
        <v>-0.56399999999999995</v>
      </c>
      <c r="C133" s="6">
        <f t="shared" si="10"/>
        <v>75.46899999999998</v>
      </c>
      <c r="F133">
        <v>-16.25</v>
      </c>
      <c r="G133" s="6">
        <f t="shared" si="9"/>
        <v>-0.32500000000000001</v>
      </c>
      <c r="H133" s="6">
        <f t="shared" si="11"/>
        <v>59.355399999999904</v>
      </c>
      <c r="M133">
        <v>0.12000000000000501</v>
      </c>
      <c r="N133" cm="1">
        <f t="array" ref="N133">INDEX(M$2:M$157,ROWS(M133:M$157))</f>
        <v>-16.25</v>
      </c>
    </row>
    <row r="134" spans="1:14" x14ac:dyDescent="0.2">
      <c r="A134">
        <v>-12.51</v>
      </c>
      <c r="B134" s="6">
        <f t="shared" si="8"/>
        <v>-1.2510000000000001</v>
      </c>
      <c r="C134" s="6">
        <f t="shared" si="10"/>
        <v>74.217999999999975</v>
      </c>
      <c r="F134">
        <v>-49.16</v>
      </c>
      <c r="G134" s="6">
        <f t="shared" si="9"/>
        <v>-0.98319999999999996</v>
      </c>
      <c r="H134" s="6">
        <f t="shared" si="11"/>
        <v>58.372199999999907</v>
      </c>
      <c r="M134">
        <v>169.25</v>
      </c>
      <c r="N134" cm="1">
        <f t="array" ref="N134">INDEX(M$2:M$157,ROWS(M134:M$157))</f>
        <v>-49.16</v>
      </c>
    </row>
    <row r="135" spans="1:14" x14ac:dyDescent="0.2">
      <c r="A135">
        <v>0.77</v>
      </c>
      <c r="B135" s="6">
        <f t="shared" si="8"/>
        <v>7.7000000000000013E-2</v>
      </c>
      <c r="C135" s="6">
        <f t="shared" si="10"/>
        <v>74.294999999999973</v>
      </c>
      <c r="F135">
        <v>24.709999999999901</v>
      </c>
      <c r="G135" s="6">
        <f t="shared" si="9"/>
        <v>0.49419999999999803</v>
      </c>
      <c r="H135" s="6">
        <f t="shared" si="11"/>
        <v>58.866399999999906</v>
      </c>
      <c r="M135">
        <v>42.3</v>
      </c>
      <c r="N135" cm="1">
        <f t="array" ref="N135">INDEX(M$2:M$157,ROWS(M135:M$157))</f>
        <v>24.709999999999901</v>
      </c>
    </row>
    <row r="136" spans="1:14" x14ac:dyDescent="0.2">
      <c r="A136">
        <v>27.8</v>
      </c>
      <c r="B136" s="6">
        <f t="shared" si="8"/>
        <v>2.7800000000000002</v>
      </c>
      <c r="C136" s="6">
        <f t="shared" si="10"/>
        <v>77.074999999999974</v>
      </c>
      <c r="F136">
        <v>97.99</v>
      </c>
      <c r="G136" s="6">
        <f t="shared" si="9"/>
        <v>1.9598</v>
      </c>
      <c r="H136" s="6">
        <f t="shared" si="11"/>
        <v>60.826199999999908</v>
      </c>
      <c r="M136">
        <v>137.52000000000001</v>
      </c>
      <c r="N136" cm="1">
        <f t="array" ref="N136">INDEX(M$2:M$157,ROWS(M136:M$157))</f>
        <v>97.99</v>
      </c>
    </row>
    <row r="137" spans="1:14" x14ac:dyDescent="0.2">
      <c r="A137">
        <v>17.38</v>
      </c>
      <c r="B137" s="6">
        <f t="shared" si="8"/>
        <v>1.738</v>
      </c>
      <c r="C137" s="6">
        <f t="shared" si="10"/>
        <v>78.812999999999974</v>
      </c>
      <c r="F137">
        <v>78.72</v>
      </c>
      <c r="G137" s="6">
        <f t="shared" si="9"/>
        <v>1.5744</v>
      </c>
      <c r="H137" s="6">
        <f t="shared" si="11"/>
        <v>62.400599999999905</v>
      </c>
      <c r="M137">
        <v>-306.41000000000003</v>
      </c>
      <c r="N137" cm="1">
        <f t="array" ref="N137">INDEX(M$2:M$157,ROWS(M137:M$157))</f>
        <v>78.72</v>
      </c>
    </row>
    <row r="138" spans="1:14" x14ac:dyDescent="0.2">
      <c r="A138">
        <v>-11.69</v>
      </c>
      <c r="B138" s="6">
        <f t="shared" si="8"/>
        <v>-1.169</v>
      </c>
      <c r="C138" s="6">
        <f t="shared" si="10"/>
        <v>77.643999999999977</v>
      </c>
      <c r="F138">
        <v>-66.91</v>
      </c>
      <c r="G138" s="6">
        <f t="shared" si="9"/>
        <v>-1.3382000000000001</v>
      </c>
      <c r="H138" s="6">
        <f t="shared" si="11"/>
        <v>61.062399999999904</v>
      </c>
      <c r="M138">
        <v>-57.93</v>
      </c>
      <c r="N138" cm="1">
        <f t="array" ref="N138">INDEX(M$2:M$157,ROWS(M138:M$157))</f>
        <v>-66.91</v>
      </c>
    </row>
    <row r="139" spans="1:14" x14ac:dyDescent="0.2">
      <c r="A139">
        <v>2.77999999999999</v>
      </c>
      <c r="B139" s="6">
        <f t="shared" si="8"/>
        <v>0.27799999999999903</v>
      </c>
      <c r="C139" s="6">
        <f t="shared" si="10"/>
        <v>77.921999999999983</v>
      </c>
      <c r="F139">
        <v>89.05</v>
      </c>
      <c r="G139" s="6">
        <f t="shared" si="9"/>
        <v>1.7809999999999999</v>
      </c>
      <c r="H139" s="6">
        <f t="shared" si="11"/>
        <v>62.843399999999903</v>
      </c>
      <c r="M139">
        <v>51.01</v>
      </c>
      <c r="N139" cm="1">
        <f t="array" ref="N139">INDEX(M$2:M$157,ROWS(M139:M$157))</f>
        <v>89.05</v>
      </c>
    </row>
    <row r="140" spans="1:14" x14ac:dyDescent="0.2">
      <c r="A140">
        <v>-5.46</v>
      </c>
      <c r="B140" s="6">
        <f t="shared" si="8"/>
        <v>-0.54600000000000004</v>
      </c>
      <c r="C140" s="6">
        <f t="shared" si="10"/>
        <v>77.375999999999976</v>
      </c>
      <c r="F140">
        <v>49.329999999999899</v>
      </c>
      <c r="G140" s="6">
        <f t="shared" si="9"/>
        <v>0.98659999999999803</v>
      </c>
      <c r="H140" s="6">
        <f t="shared" si="11"/>
        <v>63.829999999999899</v>
      </c>
      <c r="M140">
        <v>-12.39</v>
      </c>
      <c r="N140" cm="1">
        <f t="array" ref="N140">INDEX(M$2:M$157,ROWS(M140:M$157))</f>
        <v>49.329999999999899</v>
      </c>
    </row>
    <row r="141" spans="1:14" x14ac:dyDescent="0.2">
      <c r="A141">
        <v>33.619999999999997</v>
      </c>
      <c r="B141" s="6">
        <f t="shared" si="8"/>
        <v>3.3620000000000001</v>
      </c>
      <c r="C141" s="6">
        <f t="shared" si="10"/>
        <v>80.737999999999971</v>
      </c>
      <c r="F141">
        <v>124.89</v>
      </c>
      <c r="G141" s="6">
        <f t="shared" si="9"/>
        <v>2.4978000000000002</v>
      </c>
      <c r="H141" s="6">
        <f t="shared" si="11"/>
        <v>66.327799999999897</v>
      </c>
      <c r="M141">
        <v>175.7</v>
      </c>
      <c r="N141" cm="1">
        <f t="array" ref="N141">INDEX(M$2:M$157,ROWS(M141:M$157))</f>
        <v>124.89</v>
      </c>
    </row>
    <row r="142" spans="1:14" x14ac:dyDescent="0.2">
      <c r="A142">
        <v>-43.04</v>
      </c>
      <c r="B142" s="6">
        <f t="shared" si="8"/>
        <v>-4.3040000000000003</v>
      </c>
      <c r="C142" s="6">
        <f t="shared" si="10"/>
        <v>76.433999999999969</v>
      </c>
      <c r="F142">
        <v>-198.38</v>
      </c>
      <c r="G142" s="6">
        <f t="shared" si="9"/>
        <v>-3.9676</v>
      </c>
      <c r="H142" s="6">
        <f t="shared" si="11"/>
        <v>62.360199999999899</v>
      </c>
      <c r="M142">
        <v>-225.39</v>
      </c>
      <c r="N142" cm="1">
        <f t="array" ref="N142">INDEX(M$2:M$157,ROWS(M142:M$157))</f>
        <v>-198.38</v>
      </c>
    </row>
    <row r="143" spans="1:14" x14ac:dyDescent="0.2">
      <c r="A143">
        <v>-2.84</v>
      </c>
      <c r="B143" s="6">
        <f t="shared" si="8"/>
        <v>-0.28399999999999997</v>
      </c>
      <c r="C143" s="6">
        <f t="shared" si="10"/>
        <v>76.149999999999963</v>
      </c>
      <c r="F143">
        <v>-8.7399999999999896</v>
      </c>
      <c r="G143" s="6">
        <f t="shared" si="9"/>
        <v>-0.17479999999999979</v>
      </c>
      <c r="H143" s="6">
        <f t="shared" si="11"/>
        <v>62.185399999999902</v>
      </c>
      <c r="M143">
        <v>-199.86</v>
      </c>
      <c r="N143" cm="1">
        <f t="array" ref="N143">INDEX(M$2:M$157,ROWS(M143:M$157))</f>
        <v>-8.7399999999999896</v>
      </c>
    </row>
    <row r="144" spans="1:14" x14ac:dyDescent="0.2">
      <c r="A144">
        <v>-17.87</v>
      </c>
      <c r="B144" s="6">
        <f t="shared" si="8"/>
        <v>-1.7870000000000001</v>
      </c>
      <c r="C144" s="6">
        <f t="shared" si="10"/>
        <v>74.362999999999957</v>
      </c>
      <c r="F144">
        <v>-56.87</v>
      </c>
      <c r="G144" s="6">
        <f t="shared" si="9"/>
        <v>-1.1374</v>
      </c>
      <c r="H144" s="6">
        <f t="shared" si="11"/>
        <v>61.047999999999902</v>
      </c>
      <c r="M144">
        <v>-53.689999999999898</v>
      </c>
      <c r="N144" cm="1">
        <f t="array" ref="N144">INDEX(M$2:M$157,ROWS(M144:M$157))</f>
        <v>-56.87</v>
      </c>
    </row>
    <row r="145" spans="1:14" x14ac:dyDescent="0.2">
      <c r="A145">
        <v>-47.92</v>
      </c>
      <c r="B145" s="6">
        <f t="shared" si="8"/>
        <v>-4.7920000000000007</v>
      </c>
      <c r="C145" s="6">
        <f t="shared" si="10"/>
        <v>69.570999999999955</v>
      </c>
      <c r="F145">
        <v>-222.98</v>
      </c>
      <c r="G145" s="6">
        <f t="shared" si="9"/>
        <v>-4.4596</v>
      </c>
      <c r="H145" s="6">
        <f t="shared" si="11"/>
        <v>56.588399999999901</v>
      </c>
      <c r="M145">
        <v>-31.4499999999999</v>
      </c>
      <c r="N145" cm="1">
        <f t="array" ref="N145">INDEX(M$2:M$157,ROWS(M145:M$157))</f>
        <v>-222.98</v>
      </c>
    </row>
    <row r="146" spans="1:14" x14ac:dyDescent="0.2">
      <c r="A146">
        <v>36.189999999999898</v>
      </c>
      <c r="B146" s="6">
        <f t="shared" si="8"/>
        <v>3.61899999999999</v>
      </c>
      <c r="C146" s="6">
        <f t="shared" si="10"/>
        <v>73.189999999999941</v>
      </c>
      <c r="F146">
        <v>54.97</v>
      </c>
      <c r="G146" s="6">
        <f t="shared" si="9"/>
        <v>1.0993999999999999</v>
      </c>
      <c r="H146" s="6">
        <f t="shared" si="11"/>
        <v>57.687799999999903</v>
      </c>
      <c r="M146">
        <v>-66.569999999999993</v>
      </c>
      <c r="N146" cm="1">
        <f t="array" ref="N146">INDEX(M$2:M$157,ROWS(M146:M$157))</f>
        <v>54.97</v>
      </c>
    </row>
    <row r="147" spans="1:14" x14ac:dyDescent="0.2">
      <c r="A147">
        <v>2.1399999999999899</v>
      </c>
      <c r="B147" s="6">
        <f t="shared" si="8"/>
        <v>0.213999999999999</v>
      </c>
      <c r="C147" s="6">
        <f t="shared" si="10"/>
        <v>73.40399999999994</v>
      </c>
      <c r="F147">
        <v>-43.32</v>
      </c>
      <c r="G147" s="6">
        <f t="shared" si="9"/>
        <v>-0.86640000000000006</v>
      </c>
      <c r="H147" s="6">
        <f t="shared" si="11"/>
        <v>56.821399999999905</v>
      </c>
      <c r="M147">
        <v>114.459999999999</v>
      </c>
      <c r="N147" cm="1">
        <f t="array" ref="N147">INDEX(M$2:M$157,ROWS(M147:M$157))</f>
        <v>-43.32</v>
      </c>
    </row>
    <row r="148" spans="1:14" x14ac:dyDescent="0.2">
      <c r="A148">
        <v>-31.39</v>
      </c>
      <c r="B148" s="6">
        <f t="shared" si="8"/>
        <v>-3.1390000000000002</v>
      </c>
      <c r="C148" s="6">
        <f t="shared" si="10"/>
        <v>70.264999999999944</v>
      </c>
      <c r="F148">
        <v>-172.79</v>
      </c>
      <c r="G148" s="6">
        <f t="shared" si="9"/>
        <v>-3.4558</v>
      </c>
      <c r="H148" s="6">
        <f t="shared" si="11"/>
        <v>53.365599999999901</v>
      </c>
      <c r="M148">
        <v>136</v>
      </c>
      <c r="N148" cm="1">
        <f t="array" ref="N148">INDEX(M$2:M$157,ROWS(M148:M$157))</f>
        <v>-172.79</v>
      </c>
    </row>
    <row r="149" spans="1:14" x14ac:dyDescent="0.2">
      <c r="A149">
        <v>0.76000000000000101</v>
      </c>
      <c r="B149" s="6">
        <f t="shared" si="8"/>
        <v>7.6000000000000109E-2</v>
      </c>
      <c r="C149" s="6">
        <f t="shared" si="10"/>
        <v>70.340999999999937</v>
      </c>
      <c r="F149">
        <v>40.589999999999897</v>
      </c>
      <c r="G149" s="6">
        <f t="shared" si="9"/>
        <v>0.81179999999999797</v>
      </c>
      <c r="H149" s="6">
        <f t="shared" si="11"/>
        <v>54.177399999999899</v>
      </c>
      <c r="M149">
        <v>-42.379999999999903</v>
      </c>
      <c r="N149" cm="1">
        <f t="array" ref="N149">INDEX(M$2:M$157,ROWS(M149:M$157))</f>
        <v>40.589999999999897</v>
      </c>
    </row>
    <row r="150" spans="1:14" x14ac:dyDescent="0.2">
      <c r="A150">
        <v>13.73</v>
      </c>
      <c r="B150" s="6">
        <f t="shared" si="8"/>
        <v>1.3730000000000002</v>
      </c>
      <c r="C150" s="6">
        <f t="shared" si="10"/>
        <v>71.713999999999942</v>
      </c>
      <c r="F150">
        <v>30.38</v>
      </c>
      <c r="G150" s="6">
        <f t="shared" si="9"/>
        <v>0.60760000000000003</v>
      </c>
      <c r="H150" s="6">
        <f t="shared" si="11"/>
        <v>54.784999999999897</v>
      </c>
      <c r="M150">
        <v>167.18</v>
      </c>
      <c r="N150" cm="1">
        <f t="array" ref="N150">INDEX(M$2:M$157,ROWS(M150:M$157))</f>
        <v>30.38</v>
      </c>
    </row>
    <row r="151" spans="1:14" x14ac:dyDescent="0.2">
      <c r="A151">
        <v>21.13</v>
      </c>
      <c r="B151" s="6">
        <f t="shared" si="8"/>
        <v>2.113</v>
      </c>
      <c r="C151" s="6">
        <f t="shared" si="10"/>
        <v>73.826999999999941</v>
      </c>
      <c r="F151">
        <v>101.25</v>
      </c>
      <c r="G151" s="6">
        <f t="shared" si="9"/>
        <v>2.0249999999999999</v>
      </c>
      <c r="H151" s="6">
        <f t="shared" si="11"/>
        <v>56.809999999999896</v>
      </c>
      <c r="M151">
        <v>122.82</v>
      </c>
      <c r="N151" cm="1">
        <f t="array" ref="N151">INDEX(M$2:M$157,ROWS(M151:M$157))</f>
        <v>101.25</v>
      </c>
    </row>
    <row r="152" spans="1:14" x14ac:dyDescent="0.2">
      <c r="A152">
        <v>-5.9399999999999897</v>
      </c>
      <c r="B152" s="6">
        <f t="shared" si="8"/>
        <v>-0.59399999999999897</v>
      </c>
      <c r="C152" s="6">
        <f t="shared" si="10"/>
        <v>73.232999999999947</v>
      </c>
      <c r="F152">
        <v>0.749999999999998</v>
      </c>
      <c r="G152" s="6">
        <f t="shared" si="9"/>
        <v>1.499999999999996E-2</v>
      </c>
      <c r="H152" s="6">
        <f t="shared" si="11"/>
        <v>56.824999999999896</v>
      </c>
      <c r="M152">
        <v>-77.849999999999994</v>
      </c>
      <c r="N152" cm="1">
        <f t="array" ref="N152">INDEX(M$2:M$157,ROWS(M152:M$157))</f>
        <v>0.749999999999998</v>
      </c>
    </row>
    <row r="153" spans="1:14" x14ac:dyDescent="0.2">
      <c r="A153">
        <v>-47.62</v>
      </c>
      <c r="B153" s="6">
        <f t="shared" si="8"/>
        <v>-4.7619999999999996</v>
      </c>
      <c r="C153" s="6">
        <f t="shared" si="10"/>
        <v>68.470999999999947</v>
      </c>
      <c r="F153">
        <v>-222.85</v>
      </c>
      <c r="G153" s="6">
        <f t="shared" si="9"/>
        <v>-4.4569999999999999</v>
      </c>
      <c r="H153" s="6">
        <f t="shared" si="11"/>
        <v>52.367999999999896</v>
      </c>
      <c r="M153">
        <v>-178.74999999999901</v>
      </c>
      <c r="N153" cm="1">
        <f t="array" ref="N153">INDEX(M$2:M$157,ROWS(M153:M$157))</f>
        <v>-222.85</v>
      </c>
    </row>
    <row r="154" spans="1:14" x14ac:dyDescent="0.2">
      <c r="A154">
        <v>7.39</v>
      </c>
      <c r="B154" s="6">
        <f t="shared" si="8"/>
        <v>0.73899999999999999</v>
      </c>
      <c r="C154" s="6">
        <f t="shared" si="10"/>
        <v>69.209999999999951</v>
      </c>
      <c r="F154">
        <v>44.23</v>
      </c>
      <c r="G154" s="6">
        <f t="shared" si="9"/>
        <v>0.88459999999999994</v>
      </c>
      <c r="H154" s="6">
        <f t="shared" si="11"/>
        <v>53.252599999999894</v>
      </c>
      <c r="M154">
        <v>-34.049999999999997</v>
      </c>
      <c r="N154" cm="1">
        <f t="array" ref="N154">INDEX(M$2:M$157,ROWS(M154:M$157))</f>
        <v>44.23</v>
      </c>
    </row>
    <row r="155" spans="1:14" x14ac:dyDescent="0.2">
      <c r="A155">
        <v>9.1199999999999992</v>
      </c>
      <c r="B155" s="6">
        <f t="shared" si="8"/>
        <v>0.91199999999999992</v>
      </c>
      <c r="C155" s="6">
        <f t="shared" si="10"/>
        <v>70.121999999999957</v>
      </c>
      <c r="F155">
        <v>95.26</v>
      </c>
      <c r="G155" s="6">
        <f t="shared" si="9"/>
        <v>1.9052000000000002</v>
      </c>
      <c r="H155" s="6">
        <f t="shared" si="11"/>
        <v>55.157799999999895</v>
      </c>
      <c r="M155">
        <v>-27.71</v>
      </c>
      <c r="N155" cm="1">
        <f t="array" ref="N155">INDEX(M$2:M$157,ROWS(M155:M$157))</f>
        <v>95.26</v>
      </c>
    </row>
    <row r="156" spans="1:14" x14ac:dyDescent="0.2">
      <c r="A156">
        <v>-19.22</v>
      </c>
      <c r="B156" s="6">
        <f t="shared" si="8"/>
        <v>-1.9219999999999999</v>
      </c>
      <c r="C156" s="6">
        <f t="shared" si="10"/>
        <v>68.19999999999996</v>
      </c>
      <c r="F156">
        <v>-145.229999999999</v>
      </c>
      <c r="G156" s="6">
        <f t="shared" si="9"/>
        <v>-2.9045999999999799</v>
      </c>
      <c r="H156" s="6">
        <f t="shared" si="11"/>
        <v>52.253199999999914</v>
      </c>
      <c r="M156">
        <v>121.19999999999899</v>
      </c>
      <c r="N156" cm="1">
        <f t="array" ref="N156">INDEX(M$2:M$157,ROWS(M156:M$157))</f>
        <v>-145.229999999999</v>
      </c>
    </row>
    <row r="157" spans="1:14" x14ac:dyDescent="0.2">
      <c r="A157">
        <v>14.979999999999899</v>
      </c>
      <c r="B157" s="6">
        <f t="shared" si="8"/>
        <v>1.49799999999999</v>
      </c>
      <c r="C157" s="6">
        <f t="shared" si="10"/>
        <v>69.697999999999951</v>
      </c>
      <c r="F157">
        <v>-21.4</v>
      </c>
      <c r="G157" s="6">
        <f t="shared" si="9"/>
        <v>-0.42799999999999999</v>
      </c>
      <c r="H157" s="6">
        <f t="shared" si="11"/>
        <v>51.825199999999917</v>
      </c>
      <c r="M157">
        <v>-113.47</v>
      </c>
      <c r="N157" cm="1">
        <f t="array" ref="N157">INDEX(M$2:M$157,ROWS(M157:M$157))</f>
        <v>-21.4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1CE2E-BD43-0644-BC19-40004EA43BEC}">
  <dimension ref="A1:AH54"/>
  <sheetViews>
    <sheetView workbookViewId="0">
      <selection activeCell="R7" sqref="R7"/>
    </sheetView>
  </sheetViews>
  <sheetFormatPr baseColWidth="10" defaultRowHeight="16" x14ac:dyDescent="0.2"/>
  <sheetData>
    <row r="1" spans="1:34" x14ac:dyDescent="0.2">
      <c r="A1" t="s">
        <v>1139</v>
      </c>
      <c r="C1" t="s">
        <v>1140</v>
      </c>
      <c r="D1" t="s">
        <v>1140</v>
      </c>
      <c r="G1" t="s">
        <v>1141</v>
      </c>
      <c r="H1" t="s">
        <v>1141</v>
      </c>
      <c r="K1" t="s">
        <v>1142</v>
      </c>
      <c r="L1" t="s">
        <v>1142</v>
      </c>
      <c r="O1" t="s">
        <v>1143</v>
      </c>
      <c r="P1" t="s">
        <v>1143</v>
      </c>
      <c r="T1" t="s">
        <v>1144</v>
      </c>
      <c r="U1" t="s">
        <v>1144</v>
      </c>
      <c r="X1" t="s">
        <v>1145</v>
      </c>
      <c r="Y1" t="s">
        <v>1145</v>
      </c>
      <c r="AB1" t="s">
        <v>1146</v>
      </c>
      <c r="AC1" t="s">
        <v>1146</v>
      </c>
      <c r="AF1" t="s">
        <v>1147</v>
      </c>
      <c r="AG1" t="s">
        <v>1147</v>
      </c>
    </row>
    <row r="2" spans="1:34" x14ac:dyDescent="0.2">
      <c r="B2">
        <v>-18.95</v>
      </c>
      <c r="C2" s="6">
        <f t="shared" ref="C2:C33" si="0">B2*E$3</f>
        <v>-3.79</v>
      </c>
      <c r="D2" s="6">
        <f>C2</f>
        <v>-3.79</v>
      </c>
      <c r="E2">
        <v>5</v>
      </c>
      <c r="F2">
        <v>-43.44</v>
      </c>
      <c r="G2" s="6">
        <f t="shared" ref="G2:G33" si="1">F2*I$3</f>
        <v>-4.3440000000000003</v>
      </c>
      <c r="H2" s="6">
        <f>G2</f>
        <v>-4.3440000000000003</v>
      </c>
      <c r="I2">
        <v>10</v>
      </c>
      <c r="J2">
        <v>-71.45</v>
      </c>
      <c r="K2" s="6">
        <f t="shared" ref="K2:K33" si="2">J2*M$3</f>
        <v>-3.5725000000000002</v>
      </c>
      <c r="L2" s="6">
        <f>K2</f>
        <v>-3.5725000000000002</v>
      </c>
      <c r="M2">
        <v>20</v>
      </c>
      <c r="N2">
        <v>-34.279999999999902</v>
      </c>
      <c r="O2" s="6">
        <f t="shared" ref="O2:O33" si="3">N2*Q$3</f>
        <v>-3.4279999999999902</v>
      </c>
      <c r="P2" s="6">
        <f>O2</f>
        <v>-3.4279999999999902</v>
      </c>
      <c r="Q2">
        <v>10</v>
      </c>
      <c r="S2">
        <v>2.21999999999999</v>
      </c>
      <c r="T2" s="6">
        <f t="shared" ref="T2:T33" si="4">S2*V$3</f>
        <v>0.44399999999999801</v>
      </c>
      <c r="U2" s="6">
        <f>T2</f>
        <v>0.44399999999999801</v>
      </c>
      <c r="V2">
        <v>5</v>
      </c>
      <c r="W2">
        <v>-20.349999999999898</v>
      </c>
      <c r="X2" s="6">
        <f t="shared" ref="X2:X33" si="5">W2*Z$3</f>
        <v>-2.0349999999999899</v>
      </c>
      <c r="Y2" s="6">
        <f>X2</f>
        <v>-2.0349999999999899</v>
      </c>
      <c r="Z2">
        <v>10</v>
      </c>
      <c r="AA2">
        <v>-52.04</v>
      </c>
      <c r="AB2" s="6">
        <f t="shared" ref="AB2:AB33" si="6">AA2*AD$3</f>
        <v>-2.6020000000000003</v>
      </c>
      <c r="AC2" s="6">
        <f>AB2</f>
        <v>-2.6020000000000003</v>
      </c>
      <c r="AD2">
        <v>20</v>
      </c>
      <c r="AE2">
        <v>-35.569999999999901</v>
      </c>
      <c r="AF2" s="6">
        <f t="shared" ref="AF2:AF33" si="7">AE2*AH$3</f>
        <v>-3.5569999999999902</v>
      </c>
      <c r="AG2" s="6">
        <f>AF2</f>
        <v>-3.5569999999999902</v>
      </c>
      <c r="AH2">
        <v>10</v>
      </c>
    </row>
    <row r="3" spans="1:34" x14ac:dyDescent="0.2">
      <c r="B3">
        <v>7.9399999999999897</v>
      </c>
      <c r="C3" s="6">
        <f t="shared" si="0"/>
        <v>1.5879999999999981</v>
      </c>
      <c r="D3" s="6">
        <f>C3+D2</f>
        <v>-2.2020000000000017</v>
      </c>
      <c r="E3">
        <f>1/E2</f>
        <v>0.2</v>
      </c>
      <c r="F3">
        <v>9.84</v>
      </c>
      <c r="G3" s="6">
        <f t="shared" si="1"/>
        <v>0.98399999999999999</v>
      </c>
      <c r="H3" s="6">
        <f>G3+H2</f>
        <v>-3.3600000000000003</v>
      </c>
      <c r="I3">
        <f>1/I2</f>
        <v>0.1</v>
      </c>
      <c r="J3">
        <v>46.339999999999897</v>
      </c>
      <c r="K3" s="6">
        <f t="shared" si="2"/>
        <v>2.3169999999999948</v>
      </c>
      <c r="L3" s="6">
        <f>K3+L2</f>
        <v>-1.2555000000000054</v>
      </c>
      <c r="M3">
        <f>1/M2</f>
        <v>0.05</v>
      </c>
      <c r="N3">
        <v>34.819999999999901</v>
      </c>
      <c r="O3" s="6">
        <f t="shared" si="3"/>
        <v>3.4819999999999904</v>
      </c>
      <c r="P3" s="6">
        <f>O3+P2</f>
        <v>5.400000000000027E-2</v>
      </c>
      <c r="Q3">
        <f>1/Q2</f>
        <v>0.1</v>
      </c>
      <c r="S3">
        <v>15.95</v>
      </c>
      <c r="T3" s="6">
        <f t="shared" si="4"/>
        <v>3.19</v>
      </c>
      <c r="U3" s="6">
        <f>T3+U2</f>
        <v>3.6339999999999981</v>
      </c>
      <c r="V3">
        <f>1/V2</f>
        <v>0.2</v>
      </c>
      <c r="W3">
        <v>9.49</v>
      </c>
      <c r="X3" s="6">
        <f t="shared" si="5"/>
        <v>0.94900000000000007</v>
      </c>
      <c r="Y3" s="6">
        <f>X3+Y2</f>
        <v>-1.0859999999999899</v>
      </c>
      <c r="Z3">
        <f>1/Z2</f>
        <v>0.1</v>
      </c>
      <c r="AA3">
        <v>31.22</v>
      </c>
      <c r="AB3" s="6">
        <f t="shared" si="6"/>
        <v>1.5609999999999999</v>
      </c>
      <c r="AC3" s="6">
        <f>AB3+AC2</f>
        <v>-1.0410000000000004</v>
      </c>
      <c r="AD3">
        <f>1/AD2</f>
        <v>0.05</v>
      </c>
      <c r="AE3">
        <v>10.88</v>
      </c>
      <c r="AF3" s="6">
        <f t="shared" si="7"/>
        <v>1.0880000000000001</v>
      </c>
      <c r="AG3" s="6">
        <f>AF3+AG2</f>
        <v>-2.4689999999999901</v>
      </c>
      <c r="AH3">
        <f>1/AH2</f>
        <v>0.1</v>
      </c>
    </row>
    <row r="4" spans="1:34" x14ac:dyDescent="0.2">
      <c r="B4">
        <v>7.9</v>
      </c>
      <c r="C4" s="6">
        <f t="shared" si="0"/>
        <v>1.58</v>
      </c>
      <c r="D4" s="6">
        <f t="shared" ref="D4:D53" si="8">C4+D3</f>
        <v>-0.62200000000000166</v>
      </c>
      <c r="F4">
        <v>14.86</v>
      </c>
      <c r="G4" s="6">
        <f t="shared" si="1"/>
        <v>1.486</v>
      </c>
      <c r="H4" s="6">
        <f t="shared" ref="H4:H53" si="9">G4+H3</f>
        <v>-1.8740000000000003</v>
      </c>
      <c r="J4">
        <v>18.419999999999899</v>
      </c>
      <c r="K4" s="6">
        <f t="shared" si="2"/>
        <v>0.92099999999999493</v>
      </c>
      <c r="L4" s="6">
        <f t="shared" ref="L4:L53" si="10">K4+L3</f>
        <v>-0.33450000000001046</v>
      </c>
      <c r="N4">
        <v>6.39</v>
      </c>
      <c r="O4" s="6">
        <f t="shared" si="3"/>
        <v>0.63900000000000001</v>
      </c>
      <c r="P4" s="6">
        <f t="shared" ref="P4:P53" si="11">O4+P3</f>
        <v>0.69300000000000028</v>
      </c>
      <c r="S4">
        <v>-1.06</v>
      </c>
      <c r="T4" s="6">
        <f t="shared" si="4"/>
        <v>-0.21200000000000002</v>
      </c>
      <c r="U4" s="6">
        <f t="shared" ref="U4:U53" si="12">T4+U3</f>
        <v>3.4219999999999979</v>
      </c>
      <c r="W4">
        <v>-5.0199999999999996</v>
      </c>
      <c r="X4" s="6">
        <f t="shared" si="5"/>
        <v>-0.502</v>
      </c>
      <c r="Y4" s="6">
        <f t="shared" ref="Y4:Y53" si="13">X4+Y3</f>
        <v>-1.5879999999999899</v>
      </c>
      <c r="AA4">
        <v>-8</v>
      </c>
      <c r="AB4" s="6">
        <f t="shared" si="6"/>
        <v>-0.4</v>
      </c>
      <c r="AC4" s="6">
        <f t="shared" ref="AC4:AC53" si="14">AB4+AC3</f>
        <v>-1.4410000000000003</v>
      </c>
      <c r="AE4">
        <v>-7.46</v>
      </c>
      <c r="AF4" s="6">
        <f t="shared" si="7"/>
        <v>-0.746</v>
      </c>
      <c r="AG4" s="6">
        <f t="shared" ref="AG4:AG53" si="15">AF4+AG3</f>
        <v>-3.2149999999999901</v>
      </c>
    </row>
    <row r="5" spans="1:34" x14ac:dyDescent="0.2">
      <c r="B5">
        <v>4.8</v>
      </c>
      <c r="C5" s="6">
        <f t="shared" si="0"/>
        <v>0.96</v>
      </c>
      <c r="D5" s="6">
        <f t="shared" si="8"/>
        <v>0.3379999999999983</v>
      </c>
      <c r="F5">
        <v>19.6799999999999</v>
      </c>
      <c r="G5" s="6">
        <f t="shared" si="1"/>
        <v>1.9679999999999902</v>
      </c>
      <c r="H5" s="6">
        <f t="shared" si="9"/>
        <v>9.3999999999989869E-2</v>
      </c>
      <c r="J5">
        <v>45.32</v>
      </c>
      <c r="K5" s="6">
        <f t="shared" si="2"/>
        <v>2.266</v>
      </c>
      <c r="L5" s="6">
        <f t="shared" si="10"/>
        <v>1.9314999999999896</v>
      </c>
      <c r="N5">
        <v>26.7699999999999</v>
      </c>
      <c r="O5" s="6">
        <f t="shared" si="3"/>
        <v>2.6769999999999903</v>
      </c>
      <c r="P5" s="6">
        <f t="shared" si="11"/>
        <v>3.3699999999999903</v>
      </c>
      <c r="S5">
        <v>-5.2399999999999904</v>
      </c>
      <c r="T5" s="6">
        <f t="shared" si="4"/>
        <v>-1.047999999999998</v>
      </c>
      <c r="U5" s="6">
        <f t="shared" si="12"/>
        <v>2.3739999999999997</v>
      </c>
      <c r="W5">
        <v>12.16</v>
      </c>
      <c r="X5" s="6">
        <f t="shared" si="5"/>
        <v>1.2160000000000002</v>
      </c>
      <c r="Y5" s="6">
        <f t="shared" si="13"/>
        <v>-0.37199999999998967</v>
      </c>
      <c r="AA5">
        <v>38.61</v>
      </c>
      <c r="AB5" s="6">
        <f t="shared" si="6"/>
        <v>1.9305000000000001</v>
      </c>
      <c r="AC5" s="6">
        <f t="shared" si="14"/>
        <v>0.48949999999999982</v>
      </c>
      <c r="AE5">
        <v>27.36</v>
      </c>
      <c r="AF5" s="6">
        <f t="shared" si="7"/>
        <v>2.7360000000000002</v>
      </c>
      <c r="AG5" s="6">
        <f t="shared" si="15"/>
        <v>-0.47899999999998988</v>
      </c>
    </row>
    <row r="6" spans="1:34" x14ac:dyDescent="0.2">
      <c r="B6">
        <v>-0.55999999999999905</v>
      </c>
      <c r="C6" s="6">
        <f t="shared" si="0"/>
        <v>-0.11199999999999982</v>
      </c>
      <c r="D6" s="6">
        <f t="shared" si="8"/>
        <v>0.22599999999999848</v>
      </c>
      <c r="F6">
        <v>-8.51</v>
      </c>
      <c r="G6" s="6">
        <f t="shared" si="1"/>
        <v>-0.85099999999999998</v>
      </c>
      <c r="H6" s="6">
        <f t="shared" si="9"/>
        <v>-0.75700000000001011</v>
      </c>
      <c r="J6">
        <v>-32.700000000000003</v>
      </c>
      <c r="K6" s="6">
        <f t="shared" si="2"/>
        <v>-1.6350000000000002</v>
      </c>
      <c r="L6" s="6">
        <f t="shared" si="10"/>
        <v>0.29649999999998933</v>
      </c>
      <c r="N6">
        <v>-21.7</v>
      </c>
      <c r="O6" s="6">
        <f t="shared" si="3"/>
        <v>-2.17</v>
      </c>
      <c r="P6" s="6">
        <f t="shared" si="11"/>
        <v>1.1999999999999904</v>
      </c>
      <c r="S6">
        <v>7.69</v>
      </c>
      <c r="T6" s="6">
        <f t="shared" si="4"/>
        <v>1.5380000000000003</v>
      </c>
      <c r="U6" s="6">
        <f t="shared" si="12"/>
        <v>3.9119999999999999</v>
      </c>
      <c r="W6">
        <v>9.32</v>
      </c>
      <c r="X6" s="6">
        <f t="shared" si="5"/>
        <v>0.93200000000000005</v>
      </c>
      <c r="Y6" s="6">
        <f t="shared" si="13"/>
        <v>0.56000000000001038</v>
      </c>
      <c r="AA6">
        <v>2.63</v>
      </c>
      <c r="AB6" s="6">
        <f t="shared" si="6"/>
        <v>0.13150000000000001</v>
      </c>
      <c r="AC6" s="6">
        <f t="shared" si="14"/>
        <v>0.62099999999999977</v>
      </c>
      <c r="AE6">
        <v>-11.799999999999899</v>
      </c>
      <c r="AF6" s="6">
        <f t="shared" si="7"/>
        <v>-1.1799999999999899</v>
      </c>
      <c r="AG6" s="6">
        <f t="shared" si="15"/>
        <v>-1.6589999999999798</v>
      </c>
    </row>
    <row r="7" spans="1:34" x14ac:dyDescent="0.2">
      <c r="B7">
        <v>8.32</v>
      </c>
      <c r="C7" s="6">
        <f t="shared" si="0"/>
        <v>1.6640000000000001</v>
      </c>
      <c r="D7" s="6">
        <f t="shared" si="8"/>
        <v>1.8899999999999986</v>
      </c>
      <c r="F7">
        <v>21.99</v>
      </c>
      <c r="G7" s="6">
        <f t="shared" si="1"/>
        <v>2.1989999999999998</v>
      </c>
      <c r="H7" s="6">
        <f t="shared" si="9"/>
        <v>1.4419999999999897</v>
      </c>
      <c r="J7">
        <v>28.12</v>
      </c>
      <c r="K7" s="6">
        <f t="shared" si="2"/>
        <v>1.4060000000000001</v>
      </c>
      <c r="L7" s="6">
        <f t="shared" si="10"/>
        <v>1.7024999999999895</v>
      </c>
      <c r="N7">
        <v>7.68</v>
      </c>
      <c r="O7" s="6">
        <f t="shared" si="3"/>
        <v>0.76800000000000002</v>
      </c>
      <c r="P7" s="6">
        <f t="shared" si="11"/>
        <v>1.9679999999999904</v>
      </c>
      <c r="S7">
        <v>8.58</v>
      </c>
      <c r="T7" s="6">
        <f t="shared" si="4"/>
        <v>1.7160000000000002</v>
      </c>
      <c r="U7" s="6">
        <f t="shared" si="12"/>
        <v>5.6280000000000001</v>
      </c>
      <c r="W7">
        <v>18.299999999999901</v>
      </c>
      <c r="X7" s="6">
        <f t="shared" si="5"/>
        <v>1.8299999999999903</v>
      </c>
      <c r="Y7" s="6">
        <f t="shared" si="13"/>
        <v>2.3900000000000006</v>
      </c>
      <c r="AA7">
        <v>45.09</v>
      </c>
      <c r="AB7" s="6">
        <f t="shared" si="6"/>
        <v>2.2545000000000002</v>
      </c>
      <c r="AC7" s="6">
        <f t="shared" si="14"/>
        <v>2.8754999999999997</v>
      </c>
      <c r="AE7">
        <v>28.12</v>
      </c>
      <c r="AF7" s="6">
        <f t="shared" si="7"/>
        <v>2.8120000000000003</v>
      </c>
      <c r="AG7" s="6">
        <f t="shared" si="15"/>
        <v>1.1530000000000205</v>
      </c>
    </row>
    <row r="8" spans="1:34" x14ac:dyDescent="0.2">
      <c r="B8">
        <v>0.92</v>
      </c>
      <c r="C8" s="6">
        <f t="shared" si="0"/>
        <v>0.18400000000000002</v>
      </c>
      <c r="D8" s="6">
        <f t="shared" si="8"/>
        <v>2.0739999999999985</v>
      </c>
      <c r="F8">
        <v>15.3799999999999</v>
      </c>
      <c r="G8" s="6">
        <f t="shared" si="1"/>
        <v>1.53799999999999</v>
      </c>
      <c r="H8" s="6">
        <f t="shared" si="9"/>
        <v>2.97999999999998</v>
      </c>
      <c r="J8">
        <v>39.950000000000003</v>
      </c>
      <c r="K8" s="6">
        <f t="shared" si="2"/>
        <v>1.9975000000000003</v>
      </c>
      <c r="L8" s="6">
        <f t="shared" si="10"/>
        <v>3.6999999999999895</v>
      </c>
      <c r="N8">
        <v>32.6</v>
      </c>
      <c r="O8" s="6">
        <f t="shared" si="3"/>
        <v>3.2600000000000002</v>
      </c>
      <c r="P8" s="6">
        <f t="shared" si="11"/>
        <v>5.2279999999999909</v>
      </c>
      <c r="S8">
        <v>21.279999999999902</v>
      </c>
      <c r="T8" s="6">
        <f t="shared" si="4"/>
        <v>4.2559999999999807</v>
      </c>
      <c r="U8" s="6">
        <f t="shared" si="12"/>
        <v>9.8839999999999808</v>
      </c>
      <c r="W8">
        <v>32.979999999999997</v>
      </c>
      <c r="X8" s="6">
        <f t="shared" si="5"/>
        <v>3.298</v>
      </c>
      <c r="Y8" s="6">
        <f t="shared" si="13"/>
        <v>5.6880000000000006</v>
      </c>
      <c r="AA8">
        <v>34.68</v>
      </c>
      <c r="AB8" s="6">
        <f t="shared" si="6"/>
        <v>1.734</v>
      </c>
      <c r="AC8" s="6">
        <f t="shared" si="14"/>
        <v>4.6094999999999997</v>
      </c>
      <c r="AE8">
        <v>1.29</v>
      </c>
      <c r="AF8" s="6">
        <f t="shared" si="7"/>
        <v>0.129</v>
      </c>
      <c r="AG8" s="6">
        <f t="shared" si="15"/>
        <v>1.2820000000000205</v>
      </c>
    </row>
    <row r="9" spans="1:34" x14ac:dyDescent="0.2">
      <c r="B9">
        <v>5.0599999999999996</v>
      </c>
      <c r="C9" s="6">
        <f t="shared" si="0"/>
        <v>1.012</v>
      </c>
      <c r="D9" s="6">
        <f t="shared" si="8"/>
        <v>3.0859999999999985</v>
      </c>
      <c r="F9">
        <v>0.55000000000000004</v>
      </c>
      <c r="G9" s="6">
        <f t="shared" si="1"/>
        <v>5.5000000000000007E-2</v>
      </c>
      <c r="H9" s="6">
        <f t="shared" si="9"/>
        <v>3.0349999999999802</v>
      </c>
      <c r="J9">
        <v>10.29</v>
      </c>
      <c r="K9" s="6">
        <f t="shared" si="2"/>
        <v>0.51449999999999996</v>
      </c>
      <c r="L9" s="6">
        <f t="shared" si="10"/>
        <v>4.2144999999999895</v>
      </c>
      <c r="N9">
        <v>10.5299999999999</v>
      </c>
      <c r="O9" s="6">
        <f t="shared" si="3"/>
        <v>1.0529999999999899</v>
      </c>
      <c r="P9" s="6">
        <f t="shared" si="11"/>
        <v>6.280999999999981</v>
      </c>
      <c r="S9">
        <v>0.83</v>
      </c>
      <c r="T9" s="6">
        <f t="shared" si="4"/>
        <v>0.16600000000000001</v>
      </c>
      <c r="U9" s="6">
        <f t="shared" si="12"/>
        <v>10.049999999999981</v>
      </c>
      <c r="W9">
        <v>0.53999999999999904</v>
      </c>
      <c r="X9" s="6">
        <f t="shared" si="5"/>
        <v>5.3999999999999909E-2</v>
      </c>
      <c r="Y9" s="6">
        <f t="shared" si="13"/>
        <v>5.7420000000000009</v>
      </c>
      <c r="AA9">
        <v>10.25</v>
      </c>
      <c r="AB9" s="6">
        <f t="shared" si="6"/>
        <v>0.51250000000000007</v>
      </c>
      <c r="AC9" s="6">
        <f t="shared" si="14"/>
        <v>5.1219999999999999</v>
      </c>
      <c r="AE9">
        <v>12.87</v>
      </c>
      <c r="AF9" s="6">
        <f t="shared" si="7"/>
        <v>1.2869999999999999</v>
      </c>
      <c r="AG9" s="6">
        <f t="shared" si="15"/>
        <v>2.5690000000000204</v>
      </c>
    </row>
    <row r="10" spans="1:34" x14ac:dyDescent="0.2">
      <c r="B10">
        <v>-9.1999999999999993</v>
      </c>
      <c r="C10" s="6">
        <f t="shared" si="0"/>
        <v>-1.8399999999999999</v>
      </c>
      <c r="D10" s="6">
        <f t="shared" si="8"/>
        <v>1.2459999999999987</v>
      </c>
      <c r="F10">
        <v>-1.3499999999999901</v>
      </c>
      <c r="G10" s="6">
        <f t="shared" si="1"/>
        <v>-0.13499999999999901</v>
      </c>
      <c r="H10" s="6">
        <f t="shared" si="9"/>
        <v>2.8999999999999813</v>
      </c>
      <c r="J10">
        <v>-7.3399999999999901</v>
      </c>
      <c r="K10" s="6">
        <f t="shared" si="2"/>
        <v>-0.36699999999999955</v>
      </c>
      <c r="L10" s="6">
        <f t="shared" si="10"/>
        <v>3.8474999999999899</v>
      </c>
      <c r="N10">
        <v>-4.9800000000000004</v>
      </c>
      <c r="O10" s="6">
        <f t="shared" si="3"/>
        <v>-0.49800000000000005</v>
      </c>
      <c r="P10" s="6">
        <f t="shared" si="11"/>
        <v>5.7829999999999808</v>
      </c>
      <c r="S10">
        <v>10.45</v>
      </c>
      <c r="T10" s="6">
        <f t="shared" si="4"/>
        <v>2.09</v>
      </c>
      <c r="U10" s="6">
        <f t="shared" si="12"/>
        <v>12.139999999999981</v>
      </c>
      <c r="W10">
        <v>0.78999999999999904</v>
      </c>
      <c r="X10" s="6">
        <f t="shared" si="5"/>
        <v>7.8999999999999904E-2</v>
      </c>
      <c r="Y10" s="6">
        <f t="shared" si="13"/>
        <v>5.8210000000000006</v>
      </c>
      <c r="AA10">
        <v>0.45999999999999802</v>
      </c>
      <c r="AB10" s="6">
        <f t="shared" si="6"/>
        <v>2.2999999999999902E-2</v>
      </c>
      <c r="AC10" s="6">
        <f t="shared" si="14"/>
        <v>5.1449999999999996</v>
      </c>
      <c r="AE10">
        <v>-6.46</v>
      </c>
      <c r="AF10" s="6">
        <f t="shared" si="7"/>
        <v>-0.64600000000000002</v>
      </c>
      <c r="AG10" s="6">
        <f t="shared" si="15"/>
        <v>1.9230000000000205</v>
      </c>
    </row>
    <row r="11" spans="1:34" x14ac:dyDescent="0.2">
      <c r="B11">
        <v>11.31</v>
      </c>
      <c r="C11" s="6">
        <f t="shared" si="0"/>
        <v>2.262</v>
      </c>
      <c r="D11" s="6">
        <f t="shared" si="8"/>
        <v>3.5079999999999987</v>
      </c>
      <c r="F11">
        <v>7.2</v>
      </c>
      <c r="G11" s="6">
        <f t="shared" si="1"/>
        <v>0.72000000000000008</v>
      </c>
      <c r="H11" s="6">
        <f t="shared" si="9"/>
        <v>3.6199999999999815</v>
      </c>
      <c r="J11">
        <v>-2.4999999999999898</v>
      </c>
      <c r="K11" s="6">
        <f t="shared" si="2"/>
        <v>-0.1249999999999995</v>
      </c>
      <c r="L11" s="6">
        <f t="shared" si="10"/>
        <v>3.7224999999999904</v>
      </c>
      <c r="N11">
        <v>-7.01</v>
      </c>
      <c r="O11" s="6">
        <f t="shared" si="3"/>
        <v>-0.70100000000000007</v>
      </c>
      <c r="P11" s="6">
        <f t="shared" si="11"/>
        <v>5.0819999999999812</v>
      </c>
      <c r="S11">
        <v>11.08</v>
      </c>
      <c r="T11" s="6">
        <f t="shared" si="4"/>
        <v>2.2160000000000002</v>
      </c>
      <c r="U11" s="6">
        <f t="shared" si="12"/>
        <v>14.35599999999998</v>
      </c>
      <c r="W11">
        <v>10.39</v>
      </c>
      <c r="X11" s="6">
        <f t="shared" si="5"/>
        <v>1.0390000000000001</v>
      </c>
      <c r="Y11" s="6">
        <f t="shared" si="13"/>
        <v>6.8600000000000012</v>
      </c>
      <c r="AA11">
        <v>8.19</v>
      </c>
      <c r="AB11" s="6">
        <f t="shared" si="6"/>
        <v>0.40949999999999998</v>
      </c>
      <c r="AC11" s="6">
        <f t="shared" si="14"/>
        <v>5.5544999999999991</v>
      </c>
      <c r="AE11">
        <v>-2.48</v>
      </c>
      <c r="AF11" s="6">
        <f t="shared" si="7"/>
        <v>-0.248</v>
      </c>
      <c r="AG11" s="6">
        <f t="shared" si="15"/>
        <v>1.6750000000000205</v>
      </c>
    </row>
    <row r="12" spans="1:34" x14ac:dyDescent="0.2">
      <c r="B12">
        <v>13.29</v>
      </c>
      <c r="C12" s="6">
        <f t="shared" si="0"/>
        <v>2.6579999999999999</v>
      </c>
      <c r="D12" s="6">
        <f t="shared" si="8"/>
        <v>6.1659999999999986</v>
      </c>
      <c r="F12">
        <v>22.77</v>
      </c>
      <c r="G12" s="6">
        <f t="shared" si="1"/>
        <v>2.2770000000000001</v>
      </c>
      <c r="H12" s="6">
        <f t="shared" si="9"/>
        <v>5.8969999999999816</v>
      </c>
      <c r="J12">
        <v>59.96</v>
      </c>
      <c r="K12" s="6">
        <f t="shared" si="2"/>
        <v>2.9980000000000002</v>
      </c>
      <c r="L12" s="6">
        <f t="shared" si="10"/>
        <v>6.7204999999999906</v>
      </c>
      <c r="N12">
        <v>39.18</v>
      </c>
      <c r="O12" s="6">
        <f t="shared" si="3"/>
        <v>3.9180000000000001</v>
      </c>
      <c r="P12" s="6">
        <f t="shared" si="11"/>
        <v>8.9999999999999822</v>
      </c>
      <c r="S12">
        <v>24.55</v>
      </c>
      <c r="T12" s="6">
        <f t="shared" si="4"/>
        <v>4.91</v>
      </c>
      <c r="U12" s="6">
        <f t="shared" si="12"/>
        <v>19.26599999999998</v>
      </c>
      <c r="W12">
        <v>31.11</v>
      </c>
      <c r="X12" s="6">
        <f t="shared" si="5"/>
        <v>3.1110000000000002</v>
      </c>
      <c r="Y12" s="6">
        <f t="shared" si="13"/>
        <v>9.9710000000000019</v>
      </c>
      <c r="AA12">
        <v>48.33</v>
      </c>
      <c r="AB12" s="6">
        <f t="shared" si="6"/>
        <v>2.4165000000000001</v>
      </c>
      <c r="AC12" s="6">
        <f t="shared" si="14"/>
        <v>7.9709999999999992</v>
      </c>
      <c r="AE12">
        <v>18.64</v>
      </c>
      <c r="AF12" s="6">
        <f t="shared" si="7"/>
        <v>1.8640000000000001</v>
      </c>
      <c r="AG12" s="6">
        <f t="shared" si="15"/>
        <v>3.5390000000000206</v>
      </c>
    </row>
    <row r="13" spans="1:34" x14ac:dyDescent="0.2">
      <c r="B13">
        <v>11.739999999999901</v>
      </c>
      <c r="C13" s="6">
        <f t="shared" si="0"/>
        <v>2.3479999999999803</v>
      </c>
      <c r="D13" s="6">
        <f t="shared" si="8"/>
        <v>8.513999999999978</v>
      </c>
      <c r="F13">
        <v>11.06</v>
      </c>
      <c r="G13" s="6">
        <f t="shared" si="1"/>
        <v>1.1060000000000001</v>
      </c>
      <c r="H13" s="6">
        <f t="shared" si="9"/>
        <v>7.0029999999999815</v>
      </c>
      <c r="J13">
        <v>14.4</v>
      </c>
      <c r="K13" s="6">
        <f t="shared" si="2"/>
        <v>0.72000000000000008</v>
      </c>
      <c r="L13" s="6">
        <f t="shared" si="10"/>
        <v>7.4404999999999903</v>
      </c>
      <c r="N13">
        <v>2.0999999999999899</v>
      </c>
      <c r="O13" s="6">
        <f t="shared" si="3"/>
        <v>0.20999999999999899</v>
      </c>
      <c r="P13" s="6">
        <f t="shared" si="11"/>
        <v>9.2099999999999813</v>
      </c>
      <c r="S13">
        <v>-2.94</v>
      </c>
      <c r="T13" s="6">
        <f t="shared" si="4"/>
        <v>-0.58799999999999997</v>
      </c>
      <c r="U13" s="6">
        <f t="shared" si="12"/>
        <v>18.67799999999998</v>
      </c>
      <c r="W13">
        <v>-7.7</v>
      </c>
      <c r="X13" s="6">
        <f t="shared" si="5"/>
        <v>-0.77</v>
      </c>
      <c r="Y13" s="6">
        <f t="shared" si="13"/>
        <v>9.2010000000000023</v>
      </c>
      <c r="AA13">
        <v>-0.880000000000001</v>
      </c>
      <c r="AB13" s="6">
        <f t="shared" si="6"/>
        <v>-4.4000000000000053E-2</v>
      </c>
      <c r="AC13" s="6">
        <f t="shared" si="14"/>
        <v>7.9269999999999987</v>
      </c>
      <c r="AE13">
        <v>6.8799999999999901</v>
      </c>
      <c r="AF13" s="6">
        <f t="shared" si="7"/>
        <v>0.68799999999999906</v>
      </c>
      <c r="AG13" s="6">
        <f t="shared" si="15"/>
        <v>4.2270000000000199</v>
      </c>
    </row>
    <row r="14" spans="1:34" x14ac:dyDescent="0.2">
      <c r="B14">
        <v>15.51</v>
      </c>
      <c r="C14" s="6">
        <f t="shared" si="0"/>
        <v>3.1020000000000003</v>
      </c>
      <c r="D14" s="6">
        <f t="shared" si="8"/>
        <v>11.615999999999978</v>
      </c>
      <c r="F14">
        <v>30.69</v>
      </c>
      <c r="G14" s="6">
        <f t="shared" si="1"/>
        <v>3.0690000000000004</v>
      </c>
      <c r="H14" s="6">
        <f t="shared" si="9"/>
        <v>10.071999999999981</v>
      </c>
      <c r="J14">
        <v>45.6</v>
      </c>
      <c r="K14" s="6">
        <f t="shared" si="2"/>
        <v>2.2800000000000002</v>
      </c>
      <c r="L14" s="6">
        <f t="shared" si="10"/>
        <v>9.7204999999999906</v>
      </c>
      <c r="N14">
        <v>15.479999999999899</v>
      </c>
      <c r="O14" s="6">
        <f t="shared" si="3"/>
        <v>1.5479999999999901</v>
      </c>
      <c r="P14" s="6">
        <f t="shared" si="11"/>
        <v>10.757999999999971</v>
      </c>
      <c r="S14">
        <v>12.5</v>
      </c>
      <c r="T14" s="6">
        <f t="shared" si="4"/>
        <v>2.5</v>
      </c>
      <c r="U14" s="6">
        <f t="shared" si="12"/>
        <v>21.17799999999998</v>
      </c>
      <c r="W14">
        <v>21.05</v>
      </c>
      <c r="X14" s="6">
        <f t="shared" si="5"/>
        <v>2.105</v>
      </c>
      <c r="Y14" s="6">
        <f t="shared" si="13"/>
        <v>11.306000000000003</v>
      </c>
      <c r="AA14">
        <v>22.0899999999999</v>
      </c>
      <c r="AB14" s="6">
        <f t="shared" si="6"/>
        <v>1.1044999999999952</v>
      </c>
      <c r="AC14" s="6">
        <f t="shared" si="14"/>
        <v>9.0314999999999941</v>
      </c>
      <c r="AE14">
        <v>4.2699999999999996</v>
      </c>
      <c r="AF14" s="6">
        <f t="shared" si="7"/>
        <v>0.42699999999999999</v>
      </c>
      <c r="AG14" s="6">
        <f t="shared" si="15"/>
        <v>4.6540000000000195</v>
      </c>
    </row>
    <row r="15" spans="1:34" x14ac:dyDescent="0.2">
      <c r="B15">
        <v>6.79</v>
      </c>
      <c r="C15" s="6">
        <f t="shared" si="0"/>
        <v>1.3580000000000001</v>
      </c>
      <c r="D15" s="6">
        <f t="shared" si="8"/>
        <v>12.973999999999979</v>
      </c>
      <c r="F15">
        <v>14.14</v>
      </c>
      <c r="G15" s="6">
        <f t="shared" si="1"/>
        <v>1.4140000000000001</v>
      </c>
      <c r="H15" s="6">
        <f t="shared" si="9"/>
        <v>11.485999999999981</v>
      </c>
      <c r="J15">
        <v>34.67</v>
      </c>
      <c r="K15" s="6">
        <f t="shared" si="2"/>
        <v>1.7335000000000003</v>
      </c>
      <c r="L15" s="6">
        <f t="shared" si="10"/>
        <v>11.45399999999999</v>
      </c>
      <c r="N15">
        <v>18.96</v>
      </c>
      <c r="O15" s="6">
        <f t="shared" si="3"/>
        <v>1.8960000000000001</v>
      </c>
      <c r="P15" s="6">
        <f t="shared" si="11"/>
        <v>12.653999999999971</v>
      </c>
      <c r="S15">
        <v>9.34</v>
      </c>
      <c r="T15" s="6">
        <f t="shared" si="4"/>
        <v>1.8680000000000001</v>
      </c>
      <c r="U15" s="6">
        <f t="shared" si="12"/>
        <v>23.045999999999978</v>
      </c>
      <c r="W15">
        <v>28.79</v>
      </c>
      <c r="X15" s="6">
        <f t="shared" si="5"/>
        <v>2.879</v>
      </c>
      <c r="Y15" s="6">
        <f t="shared" si="13"/>
        <v>14.185000000000002</v>
      </c>
      <c r="AA15">
        <v>33.950000000000003</v>
      </c>
      <c r="AB15" s="6">
        <f t="shared" si="6"/>
        <v>1.6975000000000002</v>
      </c>
      <c r="AC15" s="6">
        <f t="shared" si="14"/>
        <v>10.728999999999994</v>
      </c>
      <c r="AE15">
        <v>17.649999999999999</v>
      </c>
      <c r="AF15" s="6">
        <f t="shared" si="7"/>
        <v>1.7649999999999999</v>
      </c>
      <c r="AG15" s="6">
        <f t="shared" si="15"/>
        <v>6.4190000000000191</v>
      </c>
    </row>
    <row r="16" spans="1:34" x14ac:dyDescent="0.2">
      <c r="B16">
        <v>7.8699999999999903</v>
      </c>
      <c r="C16" s="6">
        <f t="shared" si="0"/>
        <v>1.5739999999999981</v>
      </c>
      <c r="D16" s="6">
        <f t="shared" si="8"/>
        <v>14.547999999999977</v>
      </c>
      <c r="F16">
        <v>19.87</v>
      </c>
      <c r="G16" s="6">
        <f t="shared" si="1"/>
        <v>1.9870000000000001</v>
      </c>
      <c r="H16" s="6">
        <f t="shared" si="9"/>
        <v>13.472999999999981</v>
      </c>
      <c r="J16">
        <v>38.919999999999902</v>
      </c>
      <c r="K16" s="6">
        <f t="shared" si="2"/>
        <v>1.9459999999999953</v>
      </c>
      <c r="L16" s="6">
        <f t="shared" si="10"/>
        <v>13.399999999999984</v>
      </c>
      <c r="N16">
        <v>21.28</v>
      </c>
      <c r="O16" s="6">
        <f t="shared" si="3"/>
        <v>2.1280000000000001</v>
      </c>
      <c r="P16" s="6">
        <f t="shared" si="11"/>
        <v>14.781999999999972</v>
      </c>
      <c r="S16">
        <v>-2.2999999999999998</v>
      </c>
      <c r="T16" s="6">
        <f t="shared" si="4"/>
        <v>-0.45999999999999996</v>
      </c>
      <c r="U16" s="6">
        <f t="shared" si="12"/>
        <v>22.585999999999977</v>
      </c>
      <c r="W16">
        <v>2.94</v>
      </c>
      <c r="X16" s="6">
        <f t="shared" si="5"/>
        <v>0.29399999999999998</v>
      </c>
      <c r="Y16" s="6">
        <f t="shared" si="13"/>
        <v>14.479000000000003</v>
      </c>
      <c r="AA16">
        <v>10.35</v>
      </c>
      <c r="AB16" s="6">
        <f t="shared" si="6"/>
        <v>0.51749999999999996</v>
      </c>
      <c r="AC16" s="6">
        <f t="shared" si="14"/>
        <v>11.246499999999994</v>
      </c>
      <c r="AE16">
        <v>6.65</v>
      </c>
      <c r="AF16" s="6">
        <f t="shared" si="7"/>
        <v>0.66500000000000004</v>
      </c>
      <c r="AG16" s="6">
        <f t="shared" si="15"/>
        <v>7.0840000000000192</v>
      </c>
    </row>
    <row r="17" spans="2:33" x14ac:dyDescent="0.2">
      <c r="B17">
        <v>-10.43</v>
      </c>
      <c r="C17" s="6">
        <f t="shared" si="0"/>
        <v>-2.0859999999999999</v>
      </c>
      <c r="D17" s="6">
        <f t="shared" si="8"/>
        <v>12.461999999999977</v>
      </c>
      <c r="F17">
        <v>-19.869999999999902</v>
      </c>
      <c r="G17" s="6">
        <f t="shared" si="1"/>
        <v>-1.9869999999999903</v>
      </c>
      <c r="H17" s="6">
        <f t="shared" si="9"/>
        <v>11.48599999999999</v>
      </c>
      <c r="J17">
        <v>-32.869999999999997</v>
      </c>
      <c r="K17" s="6">
        <f t="shared" si="2"/>
        <v>-1.6435</v>
      </c>
      <c r="L17" s="6">
        <f t="shared" si="10"/>
        <v>11.756499999999985</v>
      </c>
      <c r="N17">
        <v>-13.2</v>
      </c>
      <c r="O17" s="6">
        <f t="shared" si="3"/>
        <v>-1.32</v>
      </c>
      <c r="P17" s="6">
        <f t="shared" si="11"/>
        <v>13.461999999999971</v>
      </c>
      <c r="S17">
        <v>1.1200000000000001</v>
      </c>
      <c r="T17" s="6">
        <f t="shared" si="4"/>
        <v>0.22400000000000003</v>
      </c>
      <c r="U17" s="6">
        <f t="shared" si="12"/>
        <v>22.809999999999977</v>
      </c>
      <c r="W17">
        <v>2.0699999999999998</v>
      </c>
      <c r="X17" s="6">
        <f t="shared" si="5"/>
        <v>0.20699999999999999</v>
      </c>
      <c r="Y17" s="6">
        <f t="shared" si="13"/>
        <v>14.686000000000003</v>
      </c>
      <c r="AA17">
        <v>9.85</v>
      </c>
      <c r="AB17" s="6">
        <f t="shared" si="6"/>
        <v>0.49249999999999999</v>
      </c>
      <c r="AC17" s="6">
        <f t="shared" si="14"/>
        <v>11.738999999999994</v>
      </c>
      <c r="AE17">
        <v>4.8599999999999897</v>
      </c>
      <c r="AF17" s="6">
        <f t="shared" si="7"/>
        <v>0.48599999999999899</v>
      </c>
      <c r="AG17" s="6">
        <f t="shared" si="15"/>
        <v>7.570000000000018</v>
      </c>
    </row>
    <row r="18" spans="2:33" x14ac:dyDescent="0.2">
      <c r="B18">
        <v>-6.13</v>
      </c>
      <c r="C18" s="6">
        <f t="shared" si="0"/>
        <v>-1.226</v>
      </c>
      <c r="D18" s="6">
        <f t="shared" si="8"/>
        <v>11.235999999999976</v>
      </c>
      <c r="F18">
        <v>-0.189999999999999</v>
      </c>
      <c r="G18" s="6">
        <f t="shared" si="1"/>
        <v>-1.8999999999999902E-2</v>
      </c>
      <c r="H18" s="6">
        <f t="shared" si="9"/>
        <v>11.46699999999999</v>
      </c>
      <c r="J18">
        <v>24.76</v>
      </c>
      <c r="K18" s="6">
        <f t="shared" si="2"/>
        <v>1.2380000000000002</v>
      </c>
      <c r="L18" s="6">
        <f t="shared" si="10"/>
        <v>12.994499999999984</v>
      </c>
      <c r="N18">
        <v>26.55</v>
      </c>
      <c r="O18" s="6">
        <f t="shared" si="3"/>
        <v>2.6550000000000002</v>
      </c>
      <c r="P18" s="6">
        <f t="shared" si="11"/>
        <v>16.116999999999972</v>
      </c>
      <c r="S18">
        <v>9.09</v>
      </c>
      <c r="T18" s="6">
        <f t="shared" si="4"/>
        <v>1.8180000000000001</v>
      </c>
      <c r="U18" s="6">
        <f t="shared" si="12"/>
        <v>24.627999999999979</v>
      </c>
      <c r="W18">
        <v>8.9600000000000009</v>
      </c>
      <c r="X18" s="6">
        <f t="shared" si="5"/>
        <v>0.89600000000000013</v>
      </c>
      <c r="Y18" s="6">
        <f t="shared" si="13"/>
        <v>15.582000000000004</v>
      </c>
      <c r="AA18">
        <v>17.14</v>
      </c>
      <c r="AB18" s="6">
        <f t="shared" si="6"/>
        <v>0.8570000000000001</v>
      </c>
      <c r="AC18" s="6">
        <f t="shared" si="14"/>
        <v>12.595999999999993</v>
      </c>
      <c r="AE18">
        <v>6.1699999999999902</v>
      </c>
      <c r="AF18" s="6">
        <f t="shared" si="7"/>
        <v>0.6169999999999991</v>
      </c>
      <c r="AG18" s="6">
        <f t="shared" si="15"/>
        <v>8.1870000000000172</v>
      </c>
    </row>
    <row r="19" spans="2:33" x14ac:dyDescent="0.2">
      <c r="B19">
        <v>-1.54</v>
      </c>
      <c r="C19" s="6">
        <f t="shared" si="0"/>
        <v>-0.30800000000000005</v>
      </c>
      <c r="D19" s="6">
        <f t="shared" si="8"/>
        <v>10.927999999999976</v>
      </c>
      <c r="F19">
        <v>7.7099999999999902</v>
      </c>
      <c r="G19" s="6">
        <f t="shared" si="1"/>
        <v>0.77099999999999902</v>
      </c>
      <c r="H19" s="6">
        <f t="shared" si="9"/>
        <v>12.237999999999989</v>
      </c>
      <c r="J19">
        <v>40.7899999999999</v>
      </c>
      <c r="K19" s="6">
        <f t="shared" si="2"/>
        <v>2.039499999999995</v>
      </c>
      <c r="L19" s="6">
        <f t="shared" si="10"/>
        <v>15.033999999999979</v>
      </c>
      <c r="N19">
        <v>29.01</v>
      </c>
      <c r="O19" s="6">
        <f t="shared" si="3"/>
        <v>2.9010000000000002</v>
      </c>
      <c r="P19" s="6">
        <f t="shared" si="11"/>
        <v>19.017999999999972</v>
      </c>
      <c r="S19">
        <v>20.39</v>
      </c>
      <c r="T19" s="6">
        <f t="shared" si="4"/>
        <v>4.0780000000000003</v>
      </c>
      <c r="U19" s="6">
        <f t="shared" si="12"/>
        <v>28.705999999999978</v>
      </c>
      <c r="W19">
        <v>30.049999999999901</v>
      </c>
      <c r="X19" s="6">
        <f t="shared" si="5"/>
        <v>3.0049999999999901</v>
      </c>
      <c r="Y19" s="6">
        <f t="shared" si="13"/>
        <v>18.586999999999996</v>
      </c>
      <c r="AA19">
        <v>56.529999999999902</v>
      </c>
      <c r="AB19" s="6">
        <f t="shared" si="6"/>
        <v>2.8264999999999953</v>
      </c>
      <c r="AC19" s="6">
        <f t="shared" si="14"/>
        <v>15.422499999999989</v>
      </c>
      <c r="AE19">
        <v>33.839999999999897</v>
      </c>
      <c r="AF19" s="6">
        <f t="shared" si="7"/>
        <v>3.3839999999999897</v>
      </c>
      <c r="AG19" s="6">
        <f t="shared" si="15"/>
        <v>11.571000000000007</v>
      </c>
    </row>
    <row r="20" spans="2:33" x14ac:dyDescent="0.2">
      <c r="B20">
        <v>-2.74</v>
      </c>
      <c r="C20" s="6">
        <f t="shared" si="0"/>
        <v>-0.54800000000000004</v>
      </c>
      <c r="D20" s="6">
        <f t="shared" si="8"/>
        <v>10.379999999999976</v>
      </c>
      <c r="F20">
        <v>-10.84</v>
      </c>
      <c r="G20" s="6">
        <f t="shared" si="1"/>
        <v>-1.0840000000000001</v>
      </c>
      <c r="H20" s="6">
        <f t="shared" si="9"/>
        <v>11.153999999999989</v>
      </c>
      <c r="J20">
        <v>-37.869999999999997</v>
      </c>
      <c r="K20" s="6">
        <f t="shared" si="2"/>
        <v>-1.8935</v>
      </c>
      <c r="L20" s="6">
        <f t="shared" si="10"/>
        <v>13.14049999999998</v>
      </c>
      <c r="N20">
        <v>-31.18</v>
      </c>
      <c r="O20" s="6">
        <f t="shared" si="3"/>
        <v>-3.1180000000000003</v>
      </c>
      <c r="P20" s="6">
        <f t="shared" si="11"/>
        <v>15.899999999999972</v>
      </c>
      <c r="S20">
        <v>5.13</v>
      </c>
      <c r="T20" s="6">
        <f t="shared" si="4"/>
        <v>1.026</v>
      </c>
      <c r="U20" s="6">
        <f t="shared" si="12"/>
        <v>29.731999999999978</v>
      </c>
      <c r="W20">
        <v>0.62</v>
      </c>
      <c r="X20" s="6">
        <f t="shared" si="5"/>
        <v>6.2E-2</v>
      </c>
      <c r="Y20" s="6">
        <f t="shared" si="13"/>
        <v>18.648999999999997</v>
      </c>
      <c r="AA20">
        <v>-11.88</v>
      </c>
      <c r="AB20" s="6">
        <f t="shared" si="6"/>
        <v>-0.59400000000000008</v>
      </c>
      <c r="AC20" s="6">
        <f t="shared" si="14"/>
        <v>14.828499999999989</v>
      </c>
      <c r="AE20">
        <v>-14.4599999999999</v>
      </c>
      <c r="AF20" s="6">
        <f t="shared" si="7"/>
        <v>-1.44599999999999</v>
      </c>
      <c r="AG20" s="6">
        <f t="shared" si="15"/>
        <v>10.125000000000018</v>
      </c>
    </row>
    <row r="21" spans="2:33" x14ac:dyDescent="0.2">
      <c r="B21">
        <v>38.14</v>
      </c>
      <c r="C21" s="6">
        <f t="shared" si="0"/>
        <v>7.6280000000000001</v>
      </c>
      <c r="D21" s="6">
        <f t="shared" si="8"/>
        <v>18.007999999999974</v>
      </c>
      <c r="F21">
        <v>57.279999999999902</v>
      </c>
      <c r="G21" s="6">
        <f t="shared" si="1"/>
        <v>5.7279999999999909</v>
      </c>
      <c r="H21" s="6">
        <f t="shared" si="9"/>
        <v>16.88199999999998</v>
      </c>
      <c r="J21">
        <v>74.689999999999898</v>
      </c>
      <c r="K21" s="6">
        <f t="shared" si="2"/>
        <v>3.7344999999999953</v>
      </c>
      <c r="L21" s="6">
        <f t="shared" si="10"/>
        <v>16.874999999999975</v>
      </c>
      <c r="N21">
        <v>20.86</v>
      </c>
      <c r="O21" s="6">
        <f t="shared" si="3"/>
        <v>2.0859999999999999</v>
      </c>
      <c r="P21" s="6">
        <f t="shared" si="11"/>
        <v>17.985999999999972</v>
      </c>
      <c r="S21">
        <v>21.509999999999899</v>
      </c>
      <c r="T21" s="6">
        <f t="shared" si="4"/>
        <v>4.3019999999999801</v>
      </c>
      <c r="U21" s="6">
        <f t="shared" si="12"/>
        <v>34.033999999999956</v>
      </c>
      <c r="W21">
        <v>25.649999999999899</v>
      </c>
      <c r="X21" s="6">
        <f t="shared" si="5"/>
        <v>2.5649999999999902</v>
      </c>
      <c r="Y21" s="6">
        <f t="shared" si="13"/>
        <v>21.213999999999988</v>
      </c>
      <c r="AA21">
        <v>84.5</v>
      </c>
      <c r="AB21" s="6">
        <f t="shared" si="6"/>
        <v>4.2250000000000005</v>
      </c>
      <c r="AC21" s="6">
        <f t="shared" si="14"/>
        <v>19.053499999999989</v>
      </c>
      <c r="AE21">
        <v>60.25</v>
      </c>
      <c r="AF21" s="6">
        <f t="shared" si="7"/>
        <v>6.0250000000000004</v>
      </c>
      <c r="AG21" s="6">
        <f t="shared" si="15"/>
        <v>16.15000000000002</v>
      </c>
    </row>
    <row r="22" spans="2:33" x14ac:dyDescent="0.2">
      <c r="B22">
        <v>-10.17</v>
      </c>
      <c r="C22" s="6">
        <f t="shared" si="0"/>
        <v>-2.0340000000000003</v>
      </c>
      <c r="D22" s="6">
        <f t="shared" si="8"/>
        <v>15.973999999999974</v>
      </c>
      <c r="F22">
        <v>-3.67</v>
      </c>
      <c r="G22" s="6">
        <f t="shared" si="1"/>
        <v>-0.36699999999999999</v>
      </c>
      <c r="H22" s="6">
        <f t="shared" si="9"/>
        <v>16.514999999999979</v>
      </c>
      <c r="J22">
        <v>21.989999999999899</v>
      </c>
      <c r="K22" s="6">
        <f t="shared" si="2"/>
        <v>1.099499999999995</v>
      </c>
      <c r="L22" s="6">
        <f t="shared" si="10"/>
        <v>17.974499999999971</v>
      </c>
      <c r="N22">
        <v>26.43</v>
      </c>
      <c r="O22" s="6">
        <f t="shared" si="3"/>
        <v>2.6430000000000002</v>
      </c>
      <c r="P22" s="6">
        <f t="shared" si="11"/>
        <v>20.628999999999973</v>
      </c>
      <c r="S22">
        <v>26.69</v>
      </c>
      <c r="T22" s="6">
        <f t="shared" si="4"/>
        <v>5.338000000000001</v>
      </c>
      <c r="U22" s="6">
        <f t="shared" si="12"/>
        <v>39.371999999999957</v>
      </c>
      <c r="W22">
        <v>43.28</v>
      </c>
      <c r="X22" s="6">
        <f t="shared" si="5"/>
        <v>4.3280000000000003</v>
      </c>
      <c r="Y22" s="6">
        <f t="shared" si="13"/>
        <v>25.541999999999987</v>
      </c>
      <c r="AA22">
        <v>67.510000000000005</v>
      </c>
      <c r="AB22" s="6">
        <f t="shared" si="6"/>
        <v>3.3755000000000006</v>
      </c>
      <c r="AC22" s="6">
        <f t="shared" si="14"/>
        <v>22.428999999999988</v>
      </c>
      <c r="AE22">
        <v>30.25</v>
      </c>
      <c r="AF22" s="6">
        <f t="shared" si="7"/>
        <v>3.0250000000000004</v>
      </c>
      <c r="AG22" s="6">
        <f t="shared" si="15"/>
        <v>19.175000000000018</v>
      </c>
    </row>
    <row r="23" spans="2:33" x14ac:dyDescent="0.2">
      <c r="B23">
        <v>-12.95</v>
      </c>
      <c r="C23" s="6">
        <f t="shared" si="0"/>
        <v>-2.59</v>
      </c>
      <c r="D23" s="6">
        <f t="shared" si="8"/>
        <v>13.383999999999974</v>
      </c>
      <c r="F23">
        <v>-27.66</v>
      </c>
      <c r="G23" s="6">
        <f t="shared" si="1"/>
        <v>-2.766</v>
      </c>
      <c r="H23" s="6">
        <f t="shared" si="9"/>
        <v>13.748999999999979</v>
      </c>
      <c r="J23">
        <v>-63.549999999999898</v>
      </c>
      <c r="K23" s="6">
        <f t="shared" si="2"/>
        <v>-3.1774999999999949</v>
      </c>
      <c r="L23" s="6">
        <f t="shared" si="10"/>
        <v>14.796999999999976</v>
      </c>
      <c r="N23">
        <v>-39.459999999999901</v>
      </c>
      <c r="O23" s="6">
        <f t="shared" si="3"/>
        <v>-3.9459999999999904</v>
      </c>
      <c r="P23" s="6">
        <f t="shared" si="11"/>
        <v>16.682999999999982</v>
      </c>
      <c r="S23">
        <v>-40.14</v>
      </c>
      <c r="T23" s="6">
        <f t="shared" si="4"/>
        <v>-8.0280000000000005</v>
      </c>
      <c r="U23" s="6">
        <f t="shared" si="12"/>
        <v>31.343999999999959</v>
      </c>
      <c r="W23">
        <v>-49.51</v>
      </c>
      <c r="X23" s="6">
        <f t="shared" si="5"/>
        <v>-4.9510000000000005</v>
      </c>
      <c r="Y23" s="6">
        <f t="shared" si="13"/>
        <v>20.590999999999987</v>
      </c>
      <c r="AA23">
        <v>-54.04</v>
      </c>
      <c r="AB23" s="6">
        <f t="shared" si="6"/>
        <v>-2.702</v>
      </c>
      <c r="AC23" s="6">
        <f t="shared" si="14"/>
        <v>19.72699999999999</v>
      </c>
      <c r="AE23">
        <v>-9.3099999999999898</v>
      </c>
      <c r="AF23" s="6">
        <f t="shared" si="7"/>
        <v>-0.93099999999999905</v>
      </c>
      <c r="AG23" s="6">
        <f t="shared" si="15"/>
        <v>18.244000000000021</v>
      </c>
    </row>
    <row r="24" spans="2:33" x14ac:dyDescent="0.2">
      <c r="B24">
        <v>3.81</v>
      </c>
      <c r="C24" s="6">
        <f t="shared" si="0"/>
        <v>0.76200000000000001</v>
      </c>
      <c r="D24" s="6">
        <f t="shared" si="8"/>
        <v>14.145999999999974</v>
      </c>
      <c r="F24">
        <v>13.86</v>
      </c>
      <c r="G24" s="6">
        <f t="shared" si="1"/>
        <v>1.3860000000000001</v>
      </c>
      <c r="H24" s="6">
        <f t="shared" si="9"/>
        <v>15.13499999999998</v>
      </c>
      <c r="J24">
        <v>34.17</v>
      </c>
      <c r="K24" s="6">
        <f t="shared" si="2"/>
        <v>1.7085000000000001</v>
      </c>
      <c r="L24" s="6">
        <f t="shared" si="10"/>
        <v>16.505499999999977</v>
      </c>
      <c r="N24">
        <v>24.43</v>
      </c>
      <c r="O24" s="6">
        <f t="shared" si="3"/>
        <v>2.4430000000000001</v>
      </c>
      <c r="P24" s="6">
        <f t="shared" si="11"/>
        <v>19.125999999999983</v>
      </c>
      <c r="S24">
        <v>-10.26</v>
      </c>
      <c r="T24" s="6">
        <f t="shared" si="4"/>
        <v>-2.052</v>
      </c>
      <c r="U24" s="6">
        <f t="shared" si="12"/>
        <v>29.291999999999959</v>
      </c>
      <c r="W24">
        <v>-24.259999999999899</v>
      </c>
      <c r="X24" s="6">
        <f t="shared" si="5"/>
        <v>-2.4259999999999899</v>
      </c>
      <c r="Y24" s="6">
        <f t="shared" si="13"/>
        <v>18.164999999999996</v>
      </c>
      <c r="AA24">
        <v>-2.6699999999999902</v>
      </c>
      <c r="AB24" s="6">
        <f t="shared" si="6"/>
        <v>-0.13349999999999951</v>
      </c>
      <c r="AC24" s="6">
        <f t="shared" si="14"/>
        <v>19.593499999999992</v>
      </c>
      <c r="AE24">
        <v>21.27</v>
      </c>
      <c r="AF24" s="6">
        <f t="shared" si="7"/>
        <v>2.1270000000000002</v>
      </c>
      <c r="AG24" s="6">
        <f t="shared" si="15"/>
        <v>20.37100000000002</v>
      </c>
    </row>
    <row r="25" spans="2:33" x14ac:dyDescent="0.2">
      <c r="B25">
        <v>12.86</v>
      </c>
      <c r="C25" s="6">
        <f t="shared" si="0"/>
        <v>2.5720000000000001</v>
      </c>
      <c r="D25" s="6">
        <f t="shared" si="8"/>
        <v>16.717999999999975</v>
      </c>
      <c r="F25">
        <v>21.0199999999999</v>
      </c>
      <c r="G25" s="6">
        <f t="shared" si="1"/>
        <v>2.1019999999999901</v>
      </c>
      <c r="H25" s="6">
        <f t="shared" si="9"/>
        <v>17.23699999999997</v>
      </c>
      <c r="J25">
        <v>11.1699999999999</v>
      </c>
      <c r="K25" s="6">
        <f t="shared" si="2"/>
        <v>0.558499999999995</v>
      </c>
      <c r="L25" s="6">
        <f t="shared" si="10"/>
        <v>17.063999999999972</v>
      </c>
      <c r="N25">
        <v>-11.67</v>
      </c>
      <c r="O25" s="6">
        <f t="shared" si="3"/>
        <v>-1.167</v>
      </c>
      <c r="P25" s="6">
        <f t="shared" si="11"/>
        <v>17.958999999999982</v>
      </c>
      <c r="S25">
        <v>15.139999999999899</v>
      </c>
      <c r="T25" s="6">
        <f t="shared" si="4"/>
        <v>3.02799999999998</v>
      </c>
      <c r="U25" s="6">
        <f t="shared" si="12"/>
        <v>32.319999999999936</v>
      </c>
      <c r="W25">
        <v>28.28</v>
      </c>
      <c r="X25" s="6">
        <f t="shared" si="5"/>
        <v>2.8280000000000003</v>
      </c>
      <c r="Y25" s="6">
        <f t="shared" si="13"/>
        <v>20.992999999999995</v>
      </c>
      <c r="AA25">
        <v>57</v>
      </c>
      <c r="AB25" s="6">
        <f t="shared" si="6"/>
        <v>2.85</v>
      </c>
      <c r="AC25" s="6">
        <f t="shared" si="14"/>
        <v>22.443499999999993</v>
      </c>
      <c r="AE25">
        <v>31.71</v>
      </c>
      <c r="AF25" s="6">
        <f t="shared" si="7"/>
        <v>3.1710000000000003</v>
      </c>
      <c r="AG25" s="6">
        <f t="shared" si="15"/>
        <v>23.542000000000019</v>
      </c>
    </row>
    <row r="26" spans="2:33" x14ac:dyDescent="0.2">
      <c r="B26">
        <v>11.34</v>
      </c>
      <c r="C26" s="6">
        <f t="shared" si="0"/>
        <v>2.2680000000000002</v>
      </c>
      <c r="D26" s="6">
        <f t="shared" si="8"/>
        <v>18.985999999999976</v>
      </c>
      <c r="F26">
        <v>1.00000000000006E-2</v>
      </c>
      <c r="G26" s="6">
        <f t="shared" si="1"/>
        <v>1.0000000000000601E-3</v>
      </c>
      <c r="H26" s="6">
        <f t="shared" si="9"/>
        <v>17.237999999999971</v>
      </c>
      <c r="J26">
        <v>-25.639999999999901</v>
      </c>
      <c r="K26" s="6">
        <f t="shared" si="2"/>
        <v>-1.2819999999999951</v>
      </c>
      <c r="L26" s="6">
        <f t="shared" si="10"/>
        <v>15.781999999999977</v>
      </c>
      <c r="N26">
        <v>-30.11</v>
      </c>
      <c r="O26" s="6">
        <f t="shared" si="3"/>
        <v>-3.0110000000000001</v>
      </c>
      <c r="P26" s="6">
        <f t="shared" si="11"/>
        <v>14.947999999999983</v>
      </c>
      <c r="S26">
        <v>12.76</v>
      </c>
      <c r="T26" s="6">
        <f t="shared" si="4"/>
        <v>2.552</v>
      </c>
      <c r="U26" s="6">
        <f t="shared" si="12"/>
        <v>34.871999999999936</v>
      </c>
      <c r="W26">
        <v>3.2</v>
      </c>
      <c r="X26" s="6">
        <f t="shared" si="5"/>
        <v>0.32000000000000006</v>
      </c>
      <c r="Y26" s="6">
        <f t="shared" si="13"/>
        <v>21.312999999999995</v>
      </c>
      <c r="AA26">
        <v>-26.06</v>
      </c>
      <c r="AB26" s="6">
        <f t="shared" si="6"/>
        <v>-1.3029999999999999</v>
      </c>
      <c r="AC26" s="6">
        <f t="shared" si="14"/>
        <v>21.140499999999992</v>
      </c>
      <c r="AE26">
        <v>-29.9</v>
      </c>
      <c r="AF26" s="6">
        <f t="shared" si="7"/>
        <v>-2.99</v>
      </c>
      <c r="AG26" s="6">
        <f t="shared" si="15"/>
        <v>20.552000000000021</v>
      </c>
    </row>
    <row r="27" spans="2:33" x14ac:dyDescent="0.2">
      <c r="B27">
        <v>2.84</v>
      </c>
      <c r="C27" s="6">
        <f t="shared" si="0"/>
        <v>0.56799999999999995</v>
      </c>
      <c r="D27" s="6">
        <f t="shared" si="8"/>
        <v>19.553999999999977</v>
      </c>
      <c r="F27">
        <v>12.329999999999901</v>
      </c>
      <c r="G27" s="6">
        <f t="shared" si="1"/>
        <v>1.2329999999999901</v>
      </c>
      <c r="H27" s="6">
        <f t="shared" si="9"/>
        <v>18.470999999999961</v>
      </c>
      <c r="J27">
        <v>11.569999999999901</v>
      </c>
      <c r="K27" s="6">
        <f t="shared" si="2"/>
        <v>0.57849999999999502</v>
      </c>
      <c r="L27" s="6">
        <f t="shared" si="10"/>
        <v>16.360499999999973</v>
      </c>
      <c r="N27">
        <v>2.2799999999999998</v>
      </c>
      <c r="O27" s="6">
        <f t="shared" si="3"/>
        <v>0.22799999999999998</v>
      </c>
      <c r="P27" s="6">
        <f t="shared" si="11"/>
        <v>15.175999999999982</v>
      </c>
      <c r="S27">
        <v>15.34</v>
      </c>
      <c r="T27" s="6">
        <f t="shared" si="4"/>
        <v>3.0680000000000001</v>
      </c>
      <c r="U27" s="6">
        <f t="shared" si="12"/>
        <v>37.939999999999934</v>
      </c>
      <c r="W27">
        <v>33.97</v>
      </c>
      <c r="X27" s="6">
        <f t="shared" si="5"/>
        <v>3.3970000000000002</v>
      </c>
      <c r="Y27" s="6">
        <f t="shared" si="13"/>
        <v>24.709999999999994</v>
      </c>
      <c r="AA27">
        <v>44.33</v>
      </c>
      <c r="AB27" s="6">
        <f t="shared" si="6"/>
        <v>2.2164999999999999</v>
      </c>
      <c r="AC27" s="6">
        <f t="shared" si="14"/>
        <v>23.356999999999992</v>
      </c>
      <c r="AE27">
        <v>10.989999999999901</v>
      </c>
      <c r="AF27" s="6">
        <f t="shared" si="7"/>
        <v>1.0989999999999902</v>
      </c>
      <c r="AG27" s="6">
        <f t="shared" si="15"/>
        <v>21.65100000000001</v>
      </c>
    </row>
    <row r="28" spans="2:33" x14ac:dyDescent="0.2">
      <c r="B28">
        <v>5.33</v>
      </c>
      <c r="C28" s="6">
        <f t="shared" si="0"/>
        <v>1.0660000000000001</v>
      </c>
      <c r="D28" s="6">
        <f t="shared" si="8"/>
        <v>20.619999999999976</v>
      </c>
      <c r="F28">
        <v>14.89</v>
      </c>
      <c r="G28" s="6">
        <f t="shared" si="1"/>
        <v>1.4890000000000001</v>
      </c>
      <c r="H28" s="6">
        <f t="shared" si="9"/>
        <v>19.959999999999962</v>
      </c>
      <c r="J28">
        <v>16.55</v>
      </c>
      <c r="K28" s="6">
        <f t="shared" si="2"/>
        <v>0.82750000000000012</v>
      </c>
      <c r="L28" s="6">
        <f t="shared" si="10"/>
        <v>17.187999999999974</v>
      </c>
      <c r="N28">
        <v>6.59</v>
      </c>
      <c r="O28" s="6">
        <f t="shared" si="3"/>
        <v>0.65900000000000003</v>
      </c>
      <c r="P28" s="6">
        <f t="shared" si="11"/>
        <v>15.834999999999983</v>
      </c>
      <c r="S28">
        <v>16.149999999999999</v>
      </c>
      <c r="T28" s="6">
        <f t="shared" si="4"/>
        <v>3.23</v>
      </c>
      <c r="U28" s="6">
        <f t="shared" si="12"/>
        <v>41.169999999999931</v>
      </c>
      <c r="W28">
        <v>19.98</v>
      </c>
      <c r="X28" s="6">
        <f t="shared" si="5"/>
        <v>1.9980000000000002</v>
      </c>
      <c r="Y28" s="6">
        <f t="shared" si="13"/>
        <v>26.707999999999995</v>
      </c>
      <c r="AA28">
        <v>48.02</v>
      </c>
      <c r="AB28" s="6">
        <f t="shared" si="6"/>
        <v>2.4010000000000002</v>
      </c>
      <c r="AC28" s="6">
        <f t="shared" si="14"/>
        <v>25.757999999999992</v>
      </c>
      <c r="AE28">
        <v>27.45</v>
      </c>
      <c r="AF28" s="6">
        <f t="shared" si="7"/>
        <v>2.7450000000000001</v>
      </c>
      <c r="AG28" s="6">
        <f t="shared" si="15"/>
        <v>24.396000000000011</v>
      </c>
    </row>
    <row r="29" spans="2:33" x14ac:dyDescent="0.2">
      <c r="B29">
        <v>7.6</v>
      </c>
      <c r="C29" s="6">
        <f t="shared" si="0"/>
        <v>1.52</v>
      </c>
      <c r="D29" s="6">
        <f t="shared" si="8"/>
        <v>22.139999999999976</v>
      </c>
      <c r="F29">
        <v>13.76</v>
      </c>
      <c r="G29" s="6">
        <f t="shared" si="1"/>
        <v>1.3760000000000001</v>
      </c>
      <c r="H29" s="6">
        <f t="shared" si="9"/>
        <v>21.335999999999963</v>
      </c>
      <c r="J29">
        <v>37.17</v>
      </c>
      <c r="K29" s="6">
        <f t="shared" si="2"/>
        <v>1.8585000000000003</v>
      </c>
      <c r="L29" s="6">
        <f t="shared" si="10"/>
        <v>19.046499999999973</v>
      </c>
      <c r="N29">
        <v>23.91</v>
      </c>
      <c r="O29" s="6">
        <f t="shared" si="3"/>
        <v>2.391</v>
      </c>
      <c r="P29" s="6">
        <f t="shared" si="11"/>
        <v>18.225999999999985</v>
      </c>
      <c r="S29">
        <v>17.27</v>
      </c>
      <c r="T29" s="6">
        <f t="shared" si="4"/>
        <v>3.4540000000000002</v>
      </c>
      <c r="U29" s="6">
        <f t="shared" si="12"/>
        <v>44.623999999999931</v>
      </c>
      <c r="W29">
        <v>30.89</v>
      </c>
      <c r="X29" s="6">
        <f t="shared" si="5"/>
        <v>3.0890000000000004</v>
      </c>
      <c r="Y29" s="6">
        <f t="shared" si="13"/>
        <v>29.796999999999997</v>
      </c>
      <c r="AA29">
        <v>48.08</v>
      </c>
      <c r="AB29" s="6">
        <f t="shared" si="6"/>
        <v>2.4039999999999999</v>
      </c>
      <c r="AC29" s="6">
        <f t="shared" si="14"/>
        <v>28.161999999999992</v>
      </c>
      <c r="AE29">
        <v>19.919999999999899</v>
      </c>
      <c r="AF29" s="6">
        <f t="shared" si="7"/>
        <v>1.99199999999999</v>
      </c>
      <c r="AG29" s="6">
        <f t="shared" si="15"/>
        <v>26.388000000000002</v>
      </c>
    </row>
    <row r="30" spans="2:33" x14ac:dyDescent="0.2">
      <c r="B30">
        <v>-12.1899999999999</v>
      </c>
      <c r="C30" s="6">
        <f t="shared" si="0"/>
        <v>-2.4379999999999802</v>
      </c>
      <c r="D30" s="6">
        <f t="shared" si="8"/>
        <v>19.701999999999995</v>
      </c>
      <c r="F30">
        <v>-25.37</v>
      </c>
      <c r="G30" s="6">
        <f t="shared" si="1"/>
        <v>-2.5370000000000004</v>
      </c>
      <c r="H30" s="6">
        <f t="shared" si="9"/>
        <v>18.798999999999964</v>
      </c>
      <c r="J30">
        <v>-7.9799999999999898</v>
      </c>
      <c r="K30" s="6">
        <f t="shared" si="2"/>
        <v>-0.39899999999999952</v>
      </c>
      <c r="L30" s="6">
        <f t="shared" si="10"/>
        <v>18.647499999999972</v>
      </c>
      <c r="N30">
        <v>11.61</v>
      </c>
      <c r="O30" s="6">
        <f t="shared" si="3"/>
        <v>1.161</v>
      </c>
      <c r="P30" s="6">
        <f t="shared" si="11"/>
        <v>19.386999999999986</v>
      </c>
      <c r="S30">
        <v>-5.0399999999999903</v>
      </c>
      <c r="T30" s="6">
        <f t="shared" si="4"/>
        <v>-1.007999999999998</v>
      </c>
      <c r="U30" s="6">
        <f t="shared" si="12"/>
        <v>43.615999999999936</v>
      </c>
      <c r="W30">
        <v>-6.75</v>
      </c>
      <c r="X30" s="6">
        <f t="shared" si="5"/>
        <v>-0.67500000000000004</v>
      </c>
      <c r="Y30" s="6">
        <f t="shared" si="13"/>
        <v>29.121999999999996</v>
      </c>
      <c r="AA30">
        <v>-25.71</v>
      </c>
      <c r="AB30" s="6">
        <f t="shared" si="6"/>
        <v>-1.2855000000000001</v>
      </c>
      <c r="AC30" s="6">
        <f t="shared" si="14"/>
        <v>26.876499999999993</v>
      </c>
      <c r="AE30">
        <v>-17.78</v>
      </c>
      <c r="AF30" s="6">
        <f t="shared" si="7"/>
        <v>-1.7780000000000002</v>
      </c>
      <c r="AG30" s="6">
        <f t="shared" si="15"/>
        <v>24.610000000000003</v>
      </c>
    </row>
    <row r="31" spans="2:33" x14ac:dyDescent="0.2">
      <c r="B31">
        <v>-15.5</v>
      </c>
      <c r="C31" s="6">
        <f t="shared" si="0"/>
        <v>-3.1</v>
      </c>
      <c r="D31" s="6">
        <f t="shared" si="8"/>
        <v>16.601999999999993</v>
      </c>
      <c r="F31">
        <v>-44.13</v>
      </c>
      <c r="G31" s="6">
        <f t="shared" si="1"/>
        <v>-4.4130000000000003</v>
      </c>
      <c r="H31" s="6">
        <f t="shared" si="9"/>
        <v>14.385999999999964</v>
      </c>
      <c r="J31">
        <v>-95.79</v>
      </c>
      <c r="K31" s="6">
        <f t="shared" si="2"/>
        <v>-4.7895000000000003</v>
      </c>
      <c r="L31" s="6">
        <f t="shared" si="10"/>
        <v>13.857999999999972</v>
      </c>
      <c r="N31">
        <v>-58.62</v>
      </c>
      <c r="O31" s="6">
        <f t="shared" si="3"/>
        <v>-5.8620000000000001</v>
      </c>
      <c r="P31" s="6">
        <f t="shared" si="11"/>
        <v>13.524999999999986</v>
      </c>
      <c r="S31">
        <v>-49.14</v>
      </c>
      <c r="T31" s="6">
        <f t="shared" si="4"/>
        <v>-9.8280000000000012</v>
      </c>
      <c r="U31" s="6">
        <f t="shared" si="12"/>
        <v>33.787999999999933</v>
      </c>
      <c r="W31">
        <v>-54.43</v>
      </c>
      <c r="X31" s="6">
        <f t="shared" si="5"/>
        <v>-5.4430000000000005</v>
      </c>
      <c r="Y31" s="6">
        <f t="shared" si="13"/>
        <v>23.678999999999995</v>
      </c>
      <c r="AA31">
        <v>-101.45</v>
      </c>
      <c r="AB31" s="6">
        <f t="shared" si="6"/>
        <v>-5.0725000000000007</v>
      </c>
      <c r="AC31" s="6">
        <f t="shared" si="14"/>
        <v>21.803999999999991</v>
      </c>
      <c r="AE31">
        <v>-49.69</v>
      </c>
      <c r="AF31" s="6">
        <f t="shared" si="7"/>
        <v>-4.9690000000000003</v>
      </c>
      <c r="AG31" s="6">
        <f t="shared" si="15"/>
        <v>19.641000000000002</v>
      </c>
    </row>
    <row r="32" spans="2:33" x14ac:dyDescent="0.2">
      <c r="B32">
        <v>18.09</v>
      </c>
      <c r="C32" s="6">
        <f t="shared" si="0"/>
        <v>3.6180000000000003</v>
      </c>
      <c r="D32" s="6">
        <f t="shared" si="8"/>
        <v>20.219999999999992</v>
      </c>
      <c r="F32">
        <v>21.059999999999899</v>
      </c>
      <c r="G32" s="6">
        <f t="shared" si="1"/>
        <v>2.1059999999999901</v>
      </c>
      <c r="H32" s="6">
        <f t="shared" si="9"/>
        <v>16.491999999999955</v>
      </c>
      <c r="J32">
        <v>20.39</v>
      </c>
      <c r="K32" s="6">
        <f t="shared" si="2"/>
        <v>1.0195000000000001</v>
      </c>
      <c r="L32" s="6">
        <f t="shared" si="10"/>
        <v>14.877499999999973</v>
      </c>
      <c r="N32">
        <v>-4.4899999999999904</v>
      </c>
      <c r="O32" s="6">
        <f t="shared" si="3"/>
        <v>-0.44899999999999907</v>
      </c>
      <c r="P32" s="6">
        <f t="shared" si="11"/>
        <v>13.075999999999986</v>
      </c>
      <c r="S32">
        <v>-1.82</v>
      </c>
      <c r="T32" s="6">
        <f t="shared" si="4"/>
        <v>-0.36400000000000005</v>
      </c>
      <c r="U32" s="6">
        <f t="shared" si="12"/>
        <v>33.423999999999936</v>
      </c>
      <c r="W32">
        <v>12.6</v>
      </c>
      <c r="X32" s="6">
        <f t="shared" si="5"/>
        <v>1.26</v>
      </c>
      <c r="Y32" s="6">
        <f t="shared" si="13"/>
        <v>24.938999999999997</v>
      </c>
      <c r="AA32">
        <v>40.869999999999997</v>
      </c>
      <c r="AB32" s="6">
        <f t="shared" si="6"/>
        <v>2.0434999999999999</v>
      </c>
      <c r="AC32" s="6">
        <f t="shared" si="14"/>
        <v>23.847499999999989</v>
      </c>
      <c r="AE32">
        <v>29.299999999999901</v>
      </c>
      <c r="AF32" s="6">
        <f t="shared" si="7"/>
        <v>2.9299999999999904</v>
      </c>
      <c r="AG32" s="6">
        <f t="shared" si="15"/>
        <v>22.570999999999991</v>
      </c>
    </row>
    <row r="33" spans="2:33" x14ac:dyDescent="0.2">
      <c r="B33">
        <v>8.42</v>
      </c>
      <c r="C33" s="6">
        <f t="shared" si="0"/>
        <v>1.6840000000000002</v>
      </c>
      <c r="D33" s="6">
        <f t="shared" si="8"/>
        <v>21.903999999999993</v>
      </c>
      <c r="F33">
        <v>0.189999999999999</v>
      </c>
      <c r="G33" s="6">
        <f t="shared" si="1"/>
        <v>1.8999999999999902E-2</v>
      </c>
      <c r="H33" s="6">
        <f t="shared" si="9"/>
        <v>16.510999999999953</v>
      </c>
      <c r="J33">
        <v>1.8399999999999901</v>
      </c>
      <c r="K33" s="6">
        <f t="shared" si="2"/>
        <v>9.1999999999999513E-2</v>
      </c>
      <c r="L33" s="6">
        <f t="shared" si="10"/>
        <v>14.969499999999972</v>
      </c>
      <c r="N33">
        <v>-8.52</v>
      </c>
      <c r="O33" s="6">
        <f t="shared" si="3"/>
        <v>-0.85199999999999998</v>
      </c>
      <c r="P33" s="6">
        <f t="shared" si="11"/>
        <v>12.223999999999986</v>
      </c>
      <c r="S33">
        <v>-8.91</v>
      </c>
      <c r="T33" s="6">
        <f t="shared" si="4"/>
        <v>-1.782</v>
      </c>
      <c r="U33" s="6">
        <f t="shared" si="12"/>
        <v>31.641999999999936</v>
      </c>
      <c r="W33">
        <v>-11.51</v>
      </c>
      <c r="X33" s="6">
        <f t="shared" si="5"/>
        <v>-1.151</v>
      </c>
      <c r="Y33" s="6">
        <f t="shared" si="13"/>
        <v>23.787999999999997</v>
      </c>
      <c r="AA33">
        <v>1.07</v>
      </c>
      <c r="AB33" s="6">
        <f t="shared" si="6"/>
        <v>5.3500000000000006E-2</v>
      </c>
      <c r="AC33" s="6">
        <f t="shared" si="14"/>
        <v>23.900999999999989</v>
      </c>
      <c r="AE33">
        <v>12.469999999999899</v>
      </c>
      <c r="AF33" s="6">
        <f t="shared" si="7"/>
        <v>1.2469999999999901</v>
      </c>
      <c r="AG33" s="6">
        <f t="shared" si="15"/>
        <v>23.81799999999998</v>
      </c>
    </row>
    <row r="34" spans="2:33" x14ac:dyDescent="0.2">
      <c r="B34">
        <v>-4.01</v>
      </c>
      <c r="C34" s="6">
        <f t="shared" ref="C34:C53" si="16">B34*E$3</f>
        <v>-0.80200000000000005</v>
      </c>
      <c r="D34" s="6">
        <f t="shared" si="8"/>
        <v>21.101999999999993</v>
      </c>
      <c r="F34">
        <v>-9.8699999999999992</v>
      </c>
      <c r="G34" s="6">
        <f t="shared" ref="G34:G53" si="17">F34*I$3</f>
        <v>-0.98699999999999999</v>
      </c>
      <c r="H34" s="6">
        <f t="shared" si="9"/>
        <v>15.523999999999953</v>
      </c>
      <c r="J34">
        <v>1.0499999999999901</v>
      </c>
      <c r="K34" s="6">
        <f t="shared" ref="K34:K53" si="18">J34*M$3</f>
        <v>5.2499999999999505E-2</v>
      </c>
      <c r="L34" s="6">
        <f t="shared" si="10"/>
        <v>15.021999999999972</v>
      </c>
      <c r="N34">
        <v>12.2899999999999</v>
      </c>
      <c r="O34" s="6">
        <f t="shared" ref="O34:O53" si="19">N34*Q$3</f>
        <v>1.2289999999999901</v>
      </c>
      <c r="P34" s="6">
        <f t="shared" si="11"/>
        <v>13.452999999999976</v>
      </c>
      <c r="S34">
        <v>-10.67</v>
      </c>
      <c r="T34" s="6">
        <f t="shared" ref="T34:T53" si="20">S34*V$3</f>
        <v>-2.1339999999999999</v>
      </c>
      <c r="U34" s="6">
        <f t="shared" si="12"/>
        <v>29.507999999999935</v>
      </c>
      <c r="W34">
        <v>-6.77</v>
      </c>
      <c r="X34" s="6">
        <f t="shared" ref="X34:X53" si="21">W34*Z$3</f>
        <v>-0.67700000000000005</v>
      </c>
      <c r="Y34" s="6">
        <f t="shared" si="13"/>
        <v>23.110999999999997</v>
      </c>
      <c r="AA34">
        <v>-9.8199999999999896</v>
      </c>
      <c r="AB34" s="6">
        <f t="shared" ref="AB34:AB53" si="22">AA34*AD$3</f>
        <v>-0.49099999999999949</v>
      </c>
      <c r="AC34" s="6">
        <f t="shared" si="14"/>
        <v>23.409999999999989</v>
      </c>
      <c r="AE34">
        <v>-0.65999999999999903</v>
      </c>
      <c r="AF34" s="6">
        <f t="shared" ref="AF34:AF53" si="23">AE34*AH$3</f>
        <v>-6.5999999999999906E-2</v>
      </c>
      <c r="AG34" s="6">
        <f t="shared" si="15"/>
        <v>23.751999999999981</v>
      </c>
    </row>
    <row r="35" spans="2:33" x14ac:dyDescent="0.2">
      <c r="B35">
        <v>21.499999999999901</v>
      </c>
      <c r="C35" s="6">
        <f t="shared" si="16"/>
        <v>4.2999999999999803</v>
      </c>
      <c r="D35" s="6">
        <f t="shared" si="8"/>
        <v>25.401999999999973</v>
      </c>
      <c r="F35">
        <v>26.069999999999901</v>
      </c>
      <c r="G35" s="6">
        <f t="shared" si="17"/>
        <v>2.6069999999999904</v>
      </c>
      <c r="H35" s="6">
        <f t="shared" si="9"/>
        <v>18.130999999999943</v>
      </c>
      <c r="J35">
        <v>39.499999999999901</v>
      </c>
      <c r="K35" s="6">
        <f t="shared" si="18"/>
        <v>1.9749999999999952</v>
      </c>
      <c r="L35" s="6">
        <f t="shared" si="10"/>
        <v>16.996999999999968</v>
      </c>
      <c r="N35">
        <v>13.5</v>
      </c>
      <c r="O35" s="6">
        <f t="shared" si="19"/>
        <v>1.35</v>
      </c>
      <c r="P35" s="6">
        <f t="shared" si="11"/>
        <v>14.802999999999976</v>
      </c>
      <c r="S35">
        <v>15.5299999999999</v>
      </c>
      <c r="T35" s="6">
        <f t="shared" si="20"/>
        <v>3.1059999999999803</v>
      </c>
      <c r="U35" s="6">
        <f t="shared" si="12"/>
        <v>32.613999999999919</v>
      </c>
      <c r="W35">
        <v>30.549999999999901</v>
      </c>
      <c r="X35" s="6">
        <f t="shared" si="21"/>
        <v>3.0549999999999904</v>
      </c>
      <c r="Y35" s="6">
        <f t="shared" si="13"/>
        <v>26.165999999999986</v>
      </c>
      <c r="AA35">
        <v>70.479999999999905</v>
      </c>
      <c r="AB35" s="6">
        <f t="shared" si="22"/>
        <v>3.5239999999999956</v>
      </c>
      <c r="AC35" s="6">
        <f t="shared" si="14"/>
        <v>26.933999999999983</v>
      </c>
      <c r="AE35">
        <v>46.719999999999899</v>
      </c>
      <c r="AF35" s="6">
        <f t="shared" si="23"/>
        <v>4.6719999999999899</v>
      </c>
      <c r="AG35" s="6">
        <f t="shared" si="15"/>
        <v>28.423999999999971</v>
      </c>
    </row>
    <row r="36" spans="2:33" x14ac:dyDescent="0.2">
      <c r="B36">
        <v>15.68</v>
      </c>
      <c r="C36" s="6">
        <f t="shared" si="16"/>
        <v>3.1360000000000001</v>
      </c>
      <c r="D36" s="6">
        <f t="shared" si="8"/>
        <v>28.537999999999972</v>
      </c>
      <c r="F36">
        <v>33.44</v>
      </c>
      <c r="G36" s="6">
        <f t="shared" si="17"/>
        <v>3.3439999999999999</v>
      </c>
      <c r="H36" s="6">
        <f t="shared" si="9"/>
        <v>21.474999999999945</v>
      </c>
      <c r="J36">
        <v>59.7899999999999</v>
      </c>
      <c r="K36" s="6">
        <f t="shared" si="18"/>
        <v>2.9894999999999952</v>
      </c>
      <c r="L36" s="6">
        <f t="shared" si="10"/>
        <v>19.986499999999964</v>
      </c>
      <c r="N36">
        <v>30.5</v>
      </c>
      <c r="O36" s="6">
        <f t="shared" si="19"/>
        <v>3.0500000000000003</v>
      </c>
      <c r="P36" s="6">
        <f t="shared" si="11"/>
        <v>17.852999999999977</v>
      </c>
      <c r="S36">
        <v>28.24</v>
      </c>
      <c r="T36" s="6">
        <f t="shared" si="20"/>
        <v>5.6479999999999997</v>
      </c>
      <c r="U36" s="6">
        <f t="shared" si="12"/>
        <v>38.261999999999915</v>
      </c>
      <c r="W36">
        <v>39.520000000000003</v>
      </c>
      <c r="X36" s="6">
        <f t="shared" si="21"/>
        <v>3.9520000000000004</v>
      </c>
      <c r="Y36" s="6">
        <f t="shared" si="13"/>
        <v>30.117999999999988</v>
      </c>
      <c r="AA36">
        <v>65.36</v>
      </c>
      <c r="AB36" s="6">
        <f t="shared" si="22"/>
        <v>3.2680000000000002</v>
      </c>
      <c r="AC36" s="6">
        <f t="shared" si="14"/>
        <v>30.201999999999984</v>
      </c>
      <c r="AE36">
        <v>28.369999999999902</v>
      </c>
      <c r="AF36" s="6">
        <f t="shared" si="23"/>
        <v>2.8369999999999904</v>
      </c>
      <c r="AG36" s="6">
        <f t="shared" si="15"/>
        <v>31.26099999999996</v>
      </c>
    </row>
    <row r="37" spans="2:33" x14ac:dyDescent="0.2">
      <c r="B37">
        <v>22.7</v>
      </c>
      <c r="C37" s="6">
        <f t="shared" si="16"/>
        <v>4.54</v>
      </c>
      <c r="D37" s="6">
        <f t="shared" si="8"/>
        <v>33.077999999999975</v>
      </c>
      <c r="F37">
        <v>34.06</v>
      </c>
      <c r="G37" s="6">
        <f t="shared" si="17"/>
        <v>3.4060000000000006</v>
      </c>
      <c r="H37" s="6">
        <f t="shared" si="9"/>
        <v>24.880999999999943</v>
      </c>
      <c r="J37">
        <v>49.739999999999903</v>
      </c>
      <c r="K37" s="6">
        <f t="shared" si="18"/>
        <v>2.4869999999999952</v>
      </c>
      <c r="L37" s="6">
        <f t="shared" si="10"/>
        <v>22.473499999999959</v>
      </c>
      <c r="N37">
        <v>22.02</v>
      </c>
      <c r="O37" s="6">
        <f t="shared" si="19"/>
        <v>2.202</v>
      </c>
      <c r="P37" s="6">
        <f t="shared" si="11"/>
        <v>20.054999999999978</v>
      </c>
      <c r="S37">
        <v>2.2400000000000002</v>
      </c>
      <c r="T37" s="6">
        <f t="shared" si="20"/>
        <v>0.44800000000000006</v>
      </c>
      <c r="U37" s="6">
        <f t="shared" si="12"/>
        <v>38.709999999999916</v>
      </c>
      <c r="W37">
        <v>21.009999999999899</v>
      </c>
      <c r="X37" s="6">
        <f t="shared" si="21"/>
        <v>2.1009999999999898</v>
      </c>
      <c r="Y37" s="6">
        <f t="shared" si="13"/>
        <v>32.21899999999998</v>
      </c>
      <c r="AA37">
        <v>55.75</v>
      </c>
      <c r="AB37" s="6">
        <f t="shared" si="22"/>
        <v>2.7875000000000001</v>
      </c>
      <c r="AC37" s="6">
        <f t="shared" si="14"/>
        <v>32.989499999999985</v>
      </c>
      <c r="AE37">
        <v>42.459999999999901</v>
      </c>
      <c r="AF37" s="6">
        <f t="shared" si="23"/>
        <v>4.2459999999999907</v>
      </c>
      <c r="AG37" s="6">
        <f t="shared" si="15"/>
        <v>35.506999999999948</v>
      </c>
    </row>
    <row r="38" spans="2:33" x14ac:dyDescent="0.2">
      <c r="B38">
        <v>-5.34</v>
      </c>
      <c r="C38" s="6">
        <f t="shared" si="16"/>
        <v>-1.0680000000000001</v>
      </c>
      <c r="D38" s="6">
        <f t="shared" si="8"/>
        <v>32.009999999999977</v>
      </c>
      <c r="F38">
        <v>-11.4</v>
      </c>
      <c r="G38" s="6">
        <f t="shared" si="17"/>
        <v>-1.1400000000000001</v>
      </c>
      <c r="H38" s="6">
        <f t="shared" si="9"/>
        <v>23.740999999999943</v>
      </c>
      <c r="J38">
        <v>-14.07</v>
      </c>
      <c r="K38" s="6">
        <f t="shared" si="18"/>
        <v>-0.70350000000000001</v>
      </c>
      <c r="L38" s="6">
        <f t="shared" si="10"/>
        <v>21.76999999999996</v>
      </c>
      <c r="N38">
        <v>-3.8799999999999901</v>
      </c>
      <c r="O38" s="6">
        <f t="shared" si="19"/>
        <v>-0.38799999999999901</v>
      </c>
      <c r="P38" s="6">
        <f t="shared" si="11"/>
        <v>19.66699999999998</v>
      </c>
      <c r="S38">
        <v>-15.49</v>
      </c>
      <c r="T38" s="6">
        <f t="shared" si="20"/>
        <v>-3.0980000000000003</v>
      </c>
      <c r="U38" s="6">
        <f t="shared" si="12"/>
        <v>35.611999999999917</v>
      </c>
      <c r="W38">
        <v>-13.79</v>
      </c>
      <c r="X38" s="6">
        <f t="shared" si="21"/>
        <v>-1.379</v>
      </c>
      <c r="Y38" s="6">
        <f t="shared" si="13"/>
        <v>30.839999999999979</v>
      </c>
      <c r="AA38">
        <v>-6.13</v>
      </c>
      <c r="AB38" s="6">
        <f t="shared" si="22"/>
        <v>-0.30649999999999999</v>
      </c>
      <c r="AC38" s="6">
        <f t="shared" si="14"/>
        <v>32.682999999999986</v>
      </c>
      <c r="AE38">
        <v>7.34</v>
      </c>
      <c r="AF38" s="6">
        <f t="shared" si="23"/>
        <v>0.73399999999999999</v>
      </c>
      <c r="AG38" s="6">
        <f t="shared" si="15"/>
        <v>36.24099999999995</v>
      </c>
    </row>
    <row r="39" spans="2:33" x14ac:dyDescent="0.2">
      <c r="B39">
        <v>5.1799999999999899</v>
      </c>
      <c r="C39" s="6">
        <f t="shared" si="16"/>
        <v>1.035999999999998</v>
      </c>
      <c r="D39" s="6">
        <f t="shared" si="8"/>
        <v>33.045999999999978</v>
      </c>
      <c r="F39">
        <v>6.2499999999999902</v>
      </c>
      <c r="G39" s="6">
        <f t="shared" si="17"/>
        <v>0.62499999999999911</v>
      </c>
      <c r="H39" s="6">
        <f t="shared" si="9"/>
        <v>24.365999999999943</v>
      </c>
      <c r="J39">
        <v>10.489999999999901</v>
      </c>
      <c r="K39" s="6">
        <f t="shared" si="18"/>
        <v>0.52449999999999508</v>
      </c>
      <c r="L39" s="6">
        <f t="shared" si="10"/>
        <v>22.294499999999957</v>
      </c>
      <c r="N39">
        <v>5.79</v>
      </c>
      <c r="O39" s="6">
        <f t="shared" si="19"/>
        <v>0.57900000000000007</v>
      </c>
      <c r="P39" s="6">
        <f t="shared" si="11"/>
        <v>20.245999999999981</v>
      </c>
      <c r="S39">
        <v>1.5</v>
      </c>
      <c r="T39" s="6">
        <f t="shared" si="20"/>
        <v>0.30000000000000004</v>
      </c>
      <c r="U39" s="6">
        <f t="shared" si="12"/>
        <v>35.911999999999914</v>
      </c>
      <c r="W39">
        <v>4.6199999999999903</v>
      </c>
      <c r="X39" s="6">
        <f t="shared" si="21"/>
        <v>0.46199999999999908</v>
      </c>
      <c r="Y39" s="6">
        <f t="shared" si="13"/>
        <v>31.301999999999978</v>
      </c>
      <c r="AA39">
        <v>-3.66</v>
      </c>
      <c r="AB39" s="6">
        <f t="shared" si="22"/>
        <v>-0.18300000000000002</v>
      </c>
      <c r="AC39" s="6">
        <f t="shared" si="14"/>
        <v>32.499999999999986</v>
      </c>
      <c r="AE39">
        <v>-10.15</v>
      </c>
      <c r="AF39" s="6">
        <f t="shared" si="23"/>
        <v>-1.0150000000000001</v>
      </c>
      <c r="AG39" s="6">
        <f t="shared" si="15"/>
        <v>35.225999999999949</v>
      </c>
    </row>
    <row r="40" spans="2:33" x14ac:dyDescent="0.2">
      <c r="B40">
        <v>15.92</v>
      </c>
      <c r="C40" s="6">
        <f t="shared" si="16"/>
        <v>3.1840000000000002</v>
      </c>
      <c r="D40" s="6">
        <f t="shared" si="8"/>
        <v>36.229999999999976</v>
      </c>
      <c r="F40">
        <v>24.58</v>
      </c>
      <c r="G40" s="6">
        <f t="shared" si="17"/>
        <v>2.4580000000000002</v>
      </c>
      <c r="H40" s="6">
        <f t="shared" si="9"/>
        <v>26.823999999999941</v>
      </c>
      <c r="J40">
        <v>30.499999999999901</v>
      </c>
      <c r="K40" s="6">
        <f t="shared" si="18"/>
        <v>1.524999999999995</v>
      </c>
      <c r="L40" s="6">
        <f t="shared" si="10"/>
        <v>23.819499999999952</v>
      </c>
      <c r="N40">
        <v>7.56</v>
      </c>
      <c r="O40" s="6">
        <f t="shared" si="19"/>
        <v>0.75600000000000001</v>
      </c>
      <c r="P40" s="6">
        <f t="shared" si="11"/>
        <v>21.001999999999981</v>
      </c>
      <c r="S40">
        <v>2.93</v>
      </c>
      <c r="T40" s="6">
        <f t="shared" si="20"/>
        <v>0.58600000000000008</v>
      </c>
      <c r="U40" s="6">
        <f t="shared" si="12"/>
        <v>36.497999999999912</v>
      </c>
      <c r="W40">
        <v>-9.5399999999999991</v>
      </c>
      <c r="X40" s="6">
        <f t="shared" si="21"/>
        <v>-0.95399999999999996</v>
      </c>
      <c r="Y40" s="6">
        <f t="shared" si="13"/>
        <v>30.347999999999978</v>
      </c>
      <c r="AA40">
        <v>-11.59</v>
      </c>
      <c r="AB40" s="6">
        <f t="shared" si="22"/>
        <v>-0.57950000000000002</v>
      </c>
      <c r="AC40" s="6">
        <f t="shared" si="14"/>
        <v>31.920499999999986</v>
      </c>
      <c r="AE40">
        <v>-7.2799999999999896</v>
      </c>
      <c r="AF40" s="6">
        <f t="shared" si="23"/>
        <v>-0.72799999999999898</v>
      </c>
      <c r="AG40" s="6">
        <f t="shared" si="15"/>
        <v>34.497999999999948</v>
      </c>
    </row>
    <row r="41" spans="2:33" x14ac:dyDescent="0.2">
      <c r="B41">
        <v>-2.17</v>
      </c>
      <c r="C41" s="6">
        <f t="shared" si="16"/>
        <v>-0.434</v>
      </c>
      <c r="D41" s="6">
        <f t="shared" si="8"/>
        <v>35.795999999999978</v>
      </c>
      <c r="F41">
        <v>-15.899999999999901</v>
      </c>
      <c r="G41" s="6">
        <f t="shared" si="17"/>
        <v>-1.5899999999999901</v>
      </c>
      <c r="H41" s="6">
        <f t="shared" si="9"/>
        <v>25.233999999999952</v>
      </c>
      <c r="J41">
        <v>-29.299999999999901</v>
      </c>
      <c r="K41" s="6">
        <f t="shared" si="18"/>
        <v>-1.4649999999999952</v>
      </c>
      <c r="L41" s="6">
        <f t="shared" si="10"/>
        <v>22.354499999999955</v>
      </c>
      <c r="N41">
        <v>-16.52</v>
      </c>
      <c r="O41" s="6">
        <f t="shared" si="19"/>
        <v>-1.6520000000000001</v>
      </c>
      <c r="P41" s="6">
        <f t="shared" si="11"/>
        <v>19.34999999999998</v>
      </c>
      <c r="S41">
        <v>8.56</v>
      </c>
      <c r="T41" s="6">
        <f t="shared" si="20"/>
        <v>1.7120000000000002</v>
      </c>
      <c r="U41" s="6">
        <f t="shared" si="12"/>
        <v>38.209999999999916</v>
      </c>
      <c r="W41">
        <v>10.54</v>
      </c>
      <c r="X41" s="6">
        <f t="shared" si="21"/>
        <v>1.054</v>
      </c>
      <c r="Y41" s="6">
        <f t="shared" si="13"/>
        <v>31.401999999999976</v>
      </c>
      <c r="AA41">
        <v>38.64</v>
      </c>
      <c r="AB41" s="6">
        <f t="shared" si="22"/>
        <v>1.9320000000000002</v>
      </c>
      <c r="AC41" s="6">
        <f t="shared" si="14"/>
        <v>33.852499999999985</v>
      </c>
      <c r="AE41">
        <v>29.259999999999899</v>
      </c>
      <c r="AF41" s="6">
        <f t="shared" si="23"/>
        <v>2.9259999999999899</v>
      </c>
      <c r="AG41" s="6">
        <f t="shared" si="15"/>
        <v>37.423999999999936</v>
      </c>
    </row>
    <row r="42" spans="2:33" x14ac:dyDescent="0.2">
      <c r="B42">
        <v>23.07</v>
      </c>
      <c r="C42" s="6">
        <f t="shared" si="16"/>
        <v>4.6139999999999999</v>
      </c>
      <c r="D42" s="6">
        <f t="shared" si="8"/>
        <v>40.409999999999975</v>
      </c>
      <c r="F42">
        <v>41.31</v>
      </c>
      <c r="G42" s="6">
        <f t="shared" si="17"/>
        <v>4.1310000000000002</v>
      </c>
      <c r="H42" s="6">
        <f t="shared" si="9"/>
        <v>29.364999999999952</v>
      </c>
      <c r="J42">
        <v>69.06</v>
      </c>
      <c r="K42" s="6">
        <f t="shared" si="18"/>
        <v>3.4530000000000003</v>
      </c>
      <c r="L42" s="6">
        <f t="shared" si="10"/>
        <v>25.807499999999955</v>
      </c>
      <c r="N42">
        <v>33.129999999999903</v>
      </c>
      <c r="O42" s="6">
        <f t="shared" si="19"/>
        <v>3.3129999999999904</v>
      </c>
      <c r="P42" s="6">
        <f t="shared" si="11"/>
        <v>22.662999999999972</v>
      </c>
      <c r="S42">
        <v>28.76</v>
      </c>
      <c r="T42" s="6">
        <f t="shared" si="20"/>
        <v>5.7520000000000007</v>
      </c>
      <c r="U42" s="6">
        <f t="shared" si="12"/>
        <v>43.961999999999918</v>
      </c>
      <c r="W42">
        <v>36.61</v>
      </c>
      <c r="X42" s="6">
        <f t="shared" si="21"/>
        <v>3.661</v>
      </c>
      <c r="Y42" s="6">
        <f t="shared" si="13"/>
        <v>35.062999999999974</v>
      </c>
      <c r="AA42">
        <v>82.99</v>
      </c>
      <c r="AB42" s="6">
        <f t="shared" si="22"/>
        <v>4.1494999999999997</v>
      </c>
      <c r="AC42" s="6">
        <f t="shared" si="14"/>
        <v>38.001999999999981</v>
      </c>
      <c r="AE42">
        <v>44.54</v>
      </c>
      <c r="AF42" s="6">
        <f t="shared" si="23"/>
        <v>4.4539999999999997</v>
      </c>
      <c r="AG42" s="6">
        <f t="shared" si="15"/>
        <v>41.877999999999936</v>
      </c>
    </row>
    <row r="43" spans="2:33" x14ac:dyDescent="0.2">
      <c r="B43">
        <v>-1.8599999999999901</v>
      </c>
      <c r="C43" s="6">
        <f t="shared" si="16"/>
        <v>-0.37199999999999805</v>
      </c>
      <c r="D43" s="6">
        <f t="shared" si="8"/>
        <v>40.037999999999975</v>
      </c>
      <c r="F43">
        <v>-4.38</v>
      </c>
      <c r="G43" s="6">
        <f t="shared" si="17"/>
        <v>-0.438</v>
      </c>
      <c r="H43" s="6">
        <f t="shared" si="9"/>
        <v>28.926999999999953</v>
      </c>
      <c r="J43">
        <v>-15.86</v>
      </c>
      <c r="K43" s="6">
        <f t="shared" si="18"/>
        <v>-0.79300000000000004</v>
      </c>
      <c r="L43" s="6">
        <f t="shared" si="10"/>
        <v>25.014499999999956</v>
      </c>
      <c r="N43">
        <v>-17.61</v>
      </c>
      <c r="O43" s="6">
        <f t="shared" si="19"/>
        <v>-1.7610000000000001</v>
      </c>
      <c r="P43" s="6">
        <f t="shared" si="11"/>
        <v>20.901999999999973</v>
      </c>
      <c r="S43">
        <v>1.5699999999999901</v>
      </c>
      <c r="T43" s="6">
        <f t="shared" si="20"/>
        <v>0.31399999999999806</v>
      </c>
      <c r="U43" s="6">
        <f t="shared" si="12"/>
        <v>44.275999999999918</v>
      </c>
      <c r="W43">
        <v>-4.34</v>
      </c>
      <c r="X43" s="6">
        <f t="shared" si="21"/>
        <v>-0.434</v>
      </c>
      <c r="Y43" s="6">
        <f t="shared" si="13"/>
        <v>34.628999999999976</v>
      </c>
      <c r="AA43">
        <v>-23.06</v>
      </c>
      <c r="AB43" s="6">
        <f t="shared" si="22"/>
        <v>-1.153</v>
      </c>
      <c r="AC43" s="6">
        <f t="shared" si="14"/>
        <v>36.848999999999982</v>
      </c>
      <c r="AE43">
        <v>-25.56</v>
      </c>
      <c r="AF43" s="6">
        <f t="shared" si="23"/>
        <v>-2.556</v>
      </c>
      <c r="AG43" s="6">
        <f t="shared" si="15"/>
        <v>39.321999999999939</v>
      </c>
    </row>
    <row r="44" spans="2:33" x14ac:dyDescent="0.2">
      <c r="B44">
        <v>17.82</v>
      </c>
      <c r="C44" s="6">
        <f t="shared" si="16"/>
        <v>3.5640000000000001</v>
      </c>
      <c r="D44" s="6">
        <f t="shared" si="8"/>
        <v>43.601999999999975</v>
      </c>
      <c r="F44">
        <v>37.75</v>
      </c>
      <c r="G44" s="6">
        <f t="shared" si="17"/>
        <v>3.7750000000000004</v>
      </c>
      <c r="H44" s="6">
        <f t="shared" si="9"/>
        <v>32.701999999999956</v>
      </c>
      <c r="J44">
        <v>65.430000000000007</v>
      </c>
      <c r="K44" s="6">
        <f t="shared" si="18"/>
        <v>3.2715000000000005</v>
      </c>
      <c r="L44" s="6">
        <f t="shared" si="10"/>
        <v>28.285999999999955</v>
      </c>
      <c r="N44">
        <v>34.71</v>
      </c>
      <c r="O44" s="6">
        <f t="shared" si="19"/>
        <v>3.4710000000000001</v>
      </c>
      <c r="P44" s="6">
        <f t="shared" si="11"/>
        <v>24.372999999999973</v>
      </c>
      <c r="S44">
        <v>36.159999999999997</v>
      </c>
      <c r="T44" s="6">
        <f t="shared" si="20"/>
        <v>7.2319999999999993</v>
      </c>
      <c r="U44" s="6">
        <f t="shared" si="12"/>
        <v>51.507999999999917</v>
      </c>
      <c r="W44">
        <v>52.53</v>
      </c>
      <c r="X44" s="6">
        <f t="shared" si="21"/>
        <v>5.2530000000000001</v>
      </c>
      <c r="Y44" s="6">
        <f t="shared" si="13"/>
        <v>39.881999999999977</v>
      </c>
      <c r="AA44">
        <v>74.09</v>
      </c>
      <c r="AB44" s="6">
        <f t="shared" si="22"/>
        <v>3.7045000000000003</v>
      </c>
      <c r="AC44" s="6">
        <f t="shared" si="14"/>
        <v>40.553499999999985</v>
      </c>
      <c r="AE44">
        <v>27.23</v>
      </c>
      <c r="AF44" s="6">
        <f t="shared" si="23"/>
        <v>2.7230000000000003</v>
      </c>
      <c r="AG44" s="6">
        <f t="shared" si="15"/>
        <v>42.044999999999938</v>
      </c>
    </row>
    <row r="45" spans="2:33" x14ac:dyDescent="0.2">
      <c r="B45">
        <v>14.79</v>
      </c>
      <c r="C45" s="6">
        <f t="shared" si="16"/>
        <v>2.9580000000000002</v>
      </c>
      <c r="D45" s="6">
        <f t="shared" si="8"/>
        <v>46.559999999999974</v>
      </c>
      <c r="F45">
        <v>30.17</v>
      </c>
      <c r="G45" s="6">
        <f t="shared" si="17"/>
        <v>3.0170000000000003</v>
      </c>
      <c r="H45" s="6">
        <f t="shared" si="9"/>
        <v>35.718999999999959</v>
      </c>
      <c r="J45">
        <v>67.150000000000006</v>
      </c>
      <c r="K45" s="6">
        <f t="shared" si="18"/>
        <v>3.3575000000000004</v>
      </c>
      <c r="L45" s="6">
        <f t="shared" si="10"/>
        <v>31.643499999999957</v>
      </c>
      <c r="N45">
        <v>38.42</v>
      </c>
      <c r="O45" s="6">
        <f t="shared" si="19"/>
        <v>3.8420000000000005</v>
      </c>
      <c r="P45" s="6">
        <f t="shared" si="11"/>
        <v>28.214999999999975</v>
      </c>
      <c r="S45">
        <v>20.89</v>
      </c>
      <c r="T45" s="6">
        <f t="shared" si="20"/>
        <v>4.1779999999999999</v>
      </c>
      <c r="U45" s="6">
        <f t="shared" si="12"/>
        <v>55.685999999999915</v>
      </c>
      <c r="W45">
        <v>29.64</v>
      </c>
      <c r="X45" s="6">
        <f t="shared" si="21"/>
        <v>2.9640000000000004</v>
      </c>
      <c r="Y45" s="6">
        <f t="shared" si="13"/>
        <v>42.845999999999975</v>
      </c>
      <c r="AA45">
        <v>92.21</v>
      </c>
      <c r="AB45" s="6">
        <f t="shared" si="22"/>
        <v>4.6105</v>
      </c>
      <c r="AC45" s="6">
        <f t="shared" si="14"/>
        <v>45.163999999999987</v>
      </c>
      <c r="AE45">
        <v>64.42</v>
      </c>
      <c r="AF45" s="6">
        <f t="shared" si="23"/>
        <v>6.4420000000000002</v>
      </c>
      <c r="AG45" s="6">
        <f t="shared" si="15"/>
        <v>48.486999999999938</v>
      </c>
    </row>
    <row r="46" spans="2:33" x14ac:dyDescent="0.2">
      <c r="B46">
        <v>29.31</v>
      </c>
      <c r="C46" s="6">
        <f t="shared" si="16"/>
        <v>5.8620000000000001</v>
      </c>
      <c r="D46" s="6">
        <f t="shared" si="8"/>
        <v>52.421999999999976</v>
      </c>
      <c r="F46">
        <v>43.809999999999903</v>
      </c>
      <c r="G46" s="6">
        <f t="shared" si="17"/>
        <v>4.3809999999999905</v>
      </c>
      <c r="H46" s="6">
        <f t="shared" si="9"/>
        <v>40.099999999999952</v>
      </c>
      <c r="J46">
        <v>73.349999999999994</v>
      </c>
      <c r="K46" s="6">
        <f t="shared" si="18"/>
        <v>3.6675</v>
      </c>
      <c r="L46" s="6">
        <f t="shared" si="10"/>
        <v>35.310999999999957</v>
      </c>
      <c r="N46">
        <v>33.22</v>
      </c>
      <c r="O46" s="6">
        <f t="shared" si="19"/>
        <v>3.3220000000000001</v>
      </c>
      <c r="P46" s="6">
        <f t="shared" si="11"/>
        <v>31.536999999999974</v>
      </c>
      <c r="S46">
        <v>28.86</v>
      </c>
      <c r="T46" s="6">
        <f t="shared" si="20"/>
        <v>5.7720000000000002</v>
      </c>
      <c r="U46" s="6">
        <f t="shared" si="12"/>
        <v>61.457999999999913</v>
      </c>
      <c r="W46">
        <v>49.79</v>
      </c>
      <c r="X46" s="6">
        <f t="shared" si="21"/>
        <v>4.9790000000000001</v>
      </c>
      <c r="Y46" s="6">
        <f t="shared" si="13"/>
        <v>47.824999999999974</v>
      </c>
      <c r="AA46">
        <v>97.619999999999905</v>
      </c>
      <c r="AB46" s="6">
        <f t="shared" si="22"/>
        <v>4.8809999999999958</v>
      </c>
      <c r="AC46" s="6">
        <f t="shared" si="14"/>
        <v>50.04499999999998</v>
      </c>
      <c r="AE46">
        <v>52.13</v>
      </c>
      <c r="AF46" s="6">
        <f t="shared" si="23"/>
        <v>5.213000000000001</v>
      </c>
      <c r="AG46" s="6">
        <f t="shared" si="15"/>
        <v>53.699999999999939</v>
      </c>
    </row>
    <row r="47" spans="2:33" x14ac:dyDescent="0.2">
      <c r="B47">
        <v>1.53</v>
      </c>
      <c r="C47" s="6">
        <f t="shared" si="16"/>
        <v>0.30600000000000005</v>
      </c>
      <c r="D47" s="6">
        <f t="shared" si="8"/>
        <v>52.727999999999973</v>
      </c>
      <c r="F47">
        <v>0.15000000000000099</v>
      </c>
      <c r="G47" s="6">
        <f t="shared" si="17"/>
        <v>1.50000000000001E-2</v>
      </c>
      <c r="H47" s="6">
        <f t="shared" si="9"/>
        <v>40.114999999999952</v>
      </c>
      <c r="J47">
        <v>11.5</v>
      </c>
      <c r="K47" s="6">
        <f t="shared" si="18"/>
        <v>0.57500000000000007</v>
      </c>
      <c r="L47" s="6">
        <f t="shared" si="10"/>
        <v>35.88599999999996</v>
      </c>
      <c r="N47">
        <v>11.34</v>
      </c>
      <c r="O47" s="6">
        <f t="shared" si="19"/>
        <v>1.1340000000000001</v>
      </c>
      <c r="P47" s="6">
        <f t="shared" si="11"/>
        <v>32.670999999999971</v>
      </c>
      <c r="S47">
        <v>10.51</v>
      </c>
      <c r="T47" s="6">
        <f t="shared" si="20"/>
        <v>2.1019999999999999</v>
      </c>
      <c r="U47" s="6">
        <f t="shared" si="12"/>
        <v>63.55999999999991</v>
      </c>
      <c r="W47">
        <v>8.4700000000000006</v>
      </c>
      <c r="X47" s="6">
        <f t="shared" si="21"/>
        <v>0.84700000000000009</v>
      </c>
      <c r="Y47" s="6">
        <f t="shared" si="13"/>
        <v>48.671999999999976</v>
      </c>
      <c r="AA47">
        <v>9.39</v>
      </c>
      <c r="AB47" s="6">
        <f t="shared" si="22"/>
        <v>0.46950000000000003</v>
      </c>
      <c r="AC47" s="6">
        <f t="shared" si="14"/>
        <v>50.514499999999984</v>
      </c>
      <c r="AE47">
        <v>0.39000000000000101</v>
      </c>
      <c r="AF47" s="6">
        <f t="shared" si="23"/>
        <v>3.9000000000000104E-2</v>
      </c>
      <c r="AG47" s="6">
        <f t="shared" si="15"/>
        <v>53.73899999999994</v>
      </c>
    </row>
    <row r="48" spans="2:33" x14ac:dyDescent="0.2">
      <c r="B48">
        <v>10.3</v>
      </c>
      <c r="C48" s="6">
        <f t="shared" si="16"/>
        <v>2.06</v>
      </c>
      <c r="D48" s="6">
        <f t="shared" si="8"/>
        <v>54.787999999999975</v>
      </c>
      <c r="F48">
        <v>17.159999999999901</v>
      </c>
      <c r="G48" s="6">
        <f t="shared" si="17"/>
        <v>1.7159999999999902</v>
      </c>
      <c r="H48" s="6">
        <f t="shared" si="9"/>
        <v>41.830999999999939</v>
      </c>
      <c r="J48">
        <v>44.4</v>
      </c>
      <c r="K48" s="6">
        <f t="shared" si="18"/>
        <v>2.2200000000000002</v>
      </c>
      <c r="L48" s="6">
        <f t="shared" si="10"/>
        <v>38.105999999999959</v>
      </c>
      <c r="N48">
        <v>26.46</v>
      </c>
      <c r="O48" s="6">
        <f t="shared" si="19"/>
        <v>2.6460000000000004</v>
      </c>
      <c r="P48" s="6">
        <f t="shared" si="11"/>
        <v>35.316999999999972</v>
      </c>
      <c r="S48">
        <v>13.05</v>
      </c>
      <c r="T48" s="6">
        <f t="shared" si="20"/>
        <v>2.6100000000000003</v>
      </c>
      <c r="U48" s="6">
        <f t="shared" si="12"/>
        <v>66.169999999999916</v>
      </c>
      <c r="W48">
        <v>33.11</v>
      </c>
      <c r="X48" s="6">
        <f t="shared" si="21"/>
        <v>3.3109999999999999</v>
      </c>
      <c r="Y48" s="6">
        <f t="shared" si="13"/>
        <v>51.982999999999976</v>
      </c>
      <c r="AA48">
        <v>55.23</v>
      </c>
      <c r="AB48" s="6">
        <f t="shared" si="22"/>
        <v>2.7614999999999998</v>
      </c>
      <c r="AC48" s="6">
        <f t="shared" si="14"/>
        <v>53.275999999999982</v>
      </c>
      <c r="AE48">
        <v>25</v>
      </c>
      <c r="AF48" s="6">
        <f t="shared" si="23"/>
        <v>2.5</v>
      </c>
      <c r="AG48" s="6">
        <f t="shared" si="15"/>
        <v>56.23899999999994</v>
      </c>
    </row>
    <row r="49" spans="2:33" x14ac:dyDescent="0.2">
      <c r="B49">
        <v>7.15</v>
      </c>
      <c r="C49" s="6">
        <f t="shared" si="16"/>
        <v>1.4300000000000002</v>
      </c>
      <c r="D49" s="6">
        <f t="shared" si="8"/>
        <v>56.217999999999975</v>
      </c>
      <c r="F49">
        <v>13.19</v>
      </c>
      <c r="G49" s="6">
        <f t="shared" si="17"/>
        <v>1.319</v>
      </c>
      <c r="H49" s="6">
        <f t="shared" si="9"/>
        <v>43.149999999999942</v>
      </c>
      <c r="J49">
        <v>40.950000000000003</v>
      </c>
      <c r="K49" s="6">
        <f t="shared" si="18"/>
        <v>2.0475000000000003</v>
      </c>
      <c r="L49" s="6">
        <f t="shared" si="10"/>
        <v>40.153499999999958</v>
      </c>
      <c r="N49">
        <v>27.99</v>
      </c>
      <c r="O49" s="6">
        <f t="shared" si="19"/>
        <v>2.7989999999999999</v>
      </c>
      <c r="P49" s="6">
        <f t="shared" si="11"/>
        <v>38.115999999999971</v>
      </c>
      <c r="S49">
        <v>9.68</v>
      </c>
      <c r="T49" s="6">
        <f t="shared" si="20"/>
        <v>1.9359999999999999</v>
      </c>
      <c r="U49" s="6">
        <f t="shared" si="12"/>
        <v>68.105999999999909</v>
      </c>
      <c r="W49">
        <v>33.729999999999997</v>
      </c>
      <c r="X49" s="6">
        <f t="shared" si="21"/>
        <v>3.3729999999999998</v>
      </c>
      <c r="Y49" s="6">
        <f t="shared" si="13"/>
        <v>55.355999999999973</v>
      </c>
      <c r="AA49">
        <v>79.059999999999903</v>
      </c>
      <c r="AB49" s="6">
        <f t="shared" si="22"/>
        <v>3.9529999999999954</v>
      </c>
      <c r="AC49" s="6">
        <f t="shared" si="14"/>
        <v>57.228999999999978</v>
      </c>
      <c r="AE49">
        <v>48.5</v>
      </c>
      <c r="AF49" s="6">
        <f t="shared" si="23"/>
        <v>4.8500000000000005</v>
      </c>
      <c r="AG49" s="6">
        <f t="shared" si="15"/>
        <v>61.088999999999942</v>
      </c>
    </row>
    <row r="50" spans="2:33" x14ac:dyDescent="0.2">
      <c r="B50">
        <v>5.3299999999999903</v>
      </c>
      <c r="C50" s="6">
        <f t="shared" si="16"/>
        <v>1.0659999999999981</v>
      </c>
      <c r="D50" s="6">
        <f t="shared" si="8"/>
        <v>57.28399999999997</v>
      </c>
      <c r="F50">
        <v>16.649999999999999</v>
      </c>
      <c r="G50" s="6">
        <f t="shared" si="17"/>
        <v>1.665</v>
      </c>
      <c r="H50" s="6">
        <f t="shared" si="9"/>
        <v>44.814999999999941</v>
      </c>
      <c r="J50">
        <v>20.62</v>
      </c>
      <c r="K50" s="6">
        <f t="shared" si="18"/>
        <v>1.0310000000000001</v>
      </c>
      <c r="L50" s="6">
        <f t="shared" si="10"/>
        <v>41.184499999999957</v>
      </c>
      <c r="N50">
        <v>6.51</v>
      </c>
      <c r="O50" s="6">
        <f t="shared" si="19"/>
        <v>0.65100000000000002</v>
      </c>
      <c r="P50" s="6">
        <f t="shared" si="11"/>
        <v>38.766999999999975</v>
      </c>
      <c r="S50">
        <v>10.59</v>
      </c>
      <c r="T50" s="6">
        <f t="shared" si="20"/>
        <v>2.1179999999999999</v>
      </c>
      <c r="U50" s="6">
        <f t="shared" si="12"/>
        <v>70.223999999999904</v>
      </c>
      <c r="W50">
        <v>6.22</v>
      </c>
      <c r="X50" s="6">
        <f t="shared" si="21"/>
        <v>0.622</v>
      </c>
      <c r="Y50" s="6">
        <f t="shared" si="13"/>
        <v>55.977999999999973</v>
      </c>
      <c r="AA50">
        <v>28.04</v>
      </c>
      <c r="AB50" s="6">
        <f t="shared" si="22"/>
        <v>1.4020000000000001</v>
      </c>
      <c r="AC50" s="6">
        <f t="shared" si="14"/>
        <v>58.630999999999979</v>
      </c>
      <c r="AE50">
        <v>21.63</v>
      </c>
      <c r="AF50" s="6">
        <f t="shared" si="23"/>
        <v>2.1629999999999998</v>
      </c>
      <c r="AG50" s="6">
        <f t="shared" si="15"/>
        <v>63.251999999999938</v>
      </c>
    </row>
    <row r="51" spans="2:33" x14ac:dyDescent="0.2">
      <c r="B51">
        <v>-12.75</v>
      </c>
      <c r="C51" s="6">
        <f t="shared" si="16"/>
        <v>-2.5500000000000003</v>
      </c>
      <c r="D51" s="6">
        <f t="shared" si="8"/>
        <v>54.733999999999973</v>
      </c>
      <c r="F51">
        <v>-24.12</v>
      </c>
      <c r="G51" s="6">
        <f t="shared" si="17"/>
        <v>-2.4120000000000004</v>
      </c>
      <c r="H51" s="6">
        <f t="shared" si="9"/>
        <v>42.402999999999942</v>
      </c>
      <c r="J51">
        <v>-44.91</v>
      </c>
      <c r="K51" s="6">
        <f t="shared" si="18"/>
        <v>-2.2454999999999998</v>
      </c>
      <c r="L51" s="6">
        <f t="shared" si="10"/>
        <v>38.938999999999957</v>
      </c>
      <c r="N51">
        <v>-25.68</v>
      </c>
      <c r="O51" s="6">
        <f t="shared" si="19"/>
        <v>-2.5680000000000001</v>
      </c>
      <c r="P51" s="6">
        <f t="shared" si="11"/>
        <v>36.198999999999977</v>
      </c>
      <c r="S51">
        <v>-14.82</v>
      </c>
      <c r="T51" s="6">
        <f t="shared" si="20"/>
        <v>-2.9640000000000004</v>
      </c>
      <c r="U51" s="6">
        <f t="shared" si="12"/>
        <v>67.259999999999906</v>
      </c>
      <c r="W51">
        <v>-32.42</v>
      </c>
      <c r="X51" s="6">
        <f t="shared" si="21"/>
        <v>-3.2420000000000004</v>
      </c>
      <c r="Y51" s="6">
        <f t="shared" si="13"/>
        <v>52.735999999999976</v>
      </c>
      <c r="AA51">
        <v>-47.669999999999902</v>
      </c>
      <c r="AB51" s="6">
        <f t="shared" si="22"/>
        <v>-2.3834999999999953</v>
      </c>
      <c r="AC51" s="6">
        <f t="shared" si="14"/>
        <v>56.247499999999981</v>
      </c>
      <c r="AE51">
        <v>-19.6299999999999</v>
      </c>
      <c r="AF51" s="6">
        <f t="shared" si="23"/>
        <v>-1.9629999999999901</v>
      </c>
      <c r="AG51" s="6">
        <f t="shared" si="15"/>
        <v>61.288999999999952</v>
      </c>
    </row>
    <row r="52" spans="2:33" x14ac:dyDescent="0.2">
      <c r="B52">
        <v>-2.4900000000000002</v>
      </c>
      <c r="C52" s="6">
        <f t="shared" si="16"/>
        <v>-0.49800000000000005</v>
      </c>
      <c r="D52" s="6">
        <f t="shared" si="8"/>
        <v>54.235999999999976</v>
      </c>
      <c r="F52">
        <v>-3.94</v>
      </c>
      <c r="G52" s="6">
        <f t="shared" si="17"/>
        <v>-0.39400000000000002</v>
      </c>
      <c r="H52" s="6">
        <f t="shared" si="9"/>
        <v>42.008999999999943</v>
      </c>
      <c r="J52">
        <v>9.9700000000000006</v>
      </c>
      <c r="K52" s="6">
        <f t="shared" si="18"/>
        <v>0.49850000000000005</v>
      </c>
      <c r="L52" s="6">
        <f t="shared" si="10"/>
        <v>39.437499999999957</v>
      </c>
      <c r="N52">
        <v>13.639999999999899</v>
      </c>
      <c r="O52" s="6">
        <f t="shared" si="19"/>
        <v>1.3639999999999901</v>
      </c>
      <c r="P52" s="6">
        <f t="shared" si="11"/>
        <v>37.562999999999967</v>
      </c>
      <c r="S52">
        <v>-6.54</v>
      </c>
      <c r="T52" s="6">
        <f t="shared" si="20"/>
        <v>-1.3080000000000001</v>
      </c>
      <c r="U52" s="6">
        <f t="shared" si="12"/>
        <v>65.951999999999899</v>
      </c>
      <c r="W52">
        <v>-9.32</v>
      </c>
      <c r="X52" s="6">
        <f t="shared" si="21"/>
        <v>-0.93200000000000005</v>
      </c>
      <c r="Y52" s="6">
        <f t="shared" si="13"/>
        <v>51.803999999999974</v>
      </c>
      <c r="AA52">
        <v>-25.6</v>
      </c>
      <c r="AB52" s="6">
        <f t="shared" si="22"/>
        <v>-1.2800000000000002</v>
      </c>
      <c r="AC52" s="6">
        <f t="shared" si="14"/>
        <v>54.96749999999998</v>
      </c>
      <c r="AE52">
        <v>-16.559999999999999</v>
      </c>
      <c r="AF52" s="6">
        <f t="shared" si="23"/>
        <v>-1.6559999999999999</v>
      </c>
      <c r="AG52" s="6">
        <f t="shared" si="15"/>
        <v>59.632999999999953</v>
      </c>
    </row>
    <row r="53" spans="2:33" x14ac:dyDescent="0.2">
      <c r="B53">
        <v>-5.66</v>
      </c>
      <c r="C53" s="6">
        <f t="shared" si="16"/>
        <v>-1.1320000000000001</v>
      </c>
      <c r="D53" s="6">
        <f t="shared" si="8"/>
        <v>53.103999999999978</v>
      </c>
      <c r="F53">
        <v>-2.82</v>
      </c>
      <c r="G53" s="6">
        <f t="shared" si="17"/>
        <v>-0.28199999999999997</v>
      </c>
      <c r="H53" s="6">
        <f t="shared" si="9"/>
        <v>41.726999999999947</v>
      </c>
      <c r="J53">
        <v>6.18</v>
      </c>
      <c r="K53" s="6">
        <f t="shared" si="18"/>
        <v>0.309</v>
      </c>
      <c r="L53" s="6">
        <f t="shared" si="10"/>
        <v>39.746499999999955</v>
      </c>
      <c r="N53">
        <v>12.04</v>
      </c>
      <c r="O53" s="6">
        <f t="shared" si="19"/>
        <v>1.204</v>
      </c>
      <c r="P53" s="6">
        <f t="shared" si="11"/>
        <v>38.766999999999967</v>
      </c>
      <c r="S53">
        <v>11.68</v>
      </c>
      <c r="T53" s="6">
        <f t="shared" si="20"/>
        <v>2.3359999999999999</v>
      </c>
      <c r="U53" s="6">
        <f t="shared" si="12"/>
        <v>68.287999999999897</v>
      </c>
      <c r="W53">
        <v>7.46999999999999</v>
      </c>
      <c r="X53" s="6">
        <f t="shared" si="21"/>
        <v>0.746999999999999</v>
      </c>
      <c r="Y53" s="6">
        <f t="shared" si="13"/>
        <v>52.550999999999974</v>
      </c>
      <c r="AA53">
        <v>1.3699999999999899</v>
      </c>
      <c r="AB53" s="6">
        <f t="shared" si="22"/>
        <v>6.8499999999999492E-2</v>
      </c>
      <c r="AC53" s="6">
        <f t="shared" si="14"/>
        <v>55.03599999999998</v>
      </c>
      <c r="AE53">
        <v>-1.21</v>
      </c>
      <c r="AF53" s="6">
        <f t="shared" si="23"/>
        <v>-0.121</v>
      </c>
      <c r="AG53" s="6">
        <f t="shared" si="15"/>
        <v>59.511999999999951</v>
      </c>
    </row>
    <row r="54" spans="2:33" x14ac:dyDescent="0.2">
      <c r="C54" s="6"/>
      <c r="D54" s="6"/>
      <c r="G54" s="6"/>
      <c r="H54" s="6"/>
      <c r="K54" s="6"/>
      <c r="L54" s="6"/>
      <c r="O54" s="6"/>
      <c r="P54" s="6"/>
      <c r="T54" s="6"/>
      <c r="U54" s="6"/>
      <c r="X54" s="6"/>
      <c r="Y54" s="6"/>
      <c r="AB54" s="6"/>
      <c r="AC54" s="6"/>
      <c r="AF54" s="6"/>
      <c r="AG54" s="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N35"/>
  <sheetViews>
    <sheetView workbookViewId="0">
      <selection activeCell="C24" sqref="C24"/>
    </sheetView>
  </sheetViews>
  <sheetFormatPr baseColWidth="10" defaultRowHeight="16" x14ac:dyDescent="0.2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5" bestFit="1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14" x14ac:dyDescent="0.2">
      <c r="B2" t="s">
        <v>1179</v>
      </c>
    </row>
    <row r="3" spans="2:14" x14ac:dyDescent="0.2">
      <c r="B3" t="s">
        <v>14</v>
      </c>
      <c r="C3" t="s">
        <v>1191</v>
      </c>
      <c r="D3" t="s">
        <v>1192</v>
      </c>
      <c r="E3" t="s">
        <v>1025</v>
      </c>
      <c r="F3" t="s">
        <v>1010</v>
      </c>
      <c r="G3" t="s">
        <v>157</v>
      </c>
      <c r="H3" t="s">
        <v>969</v>
      </c>
      <c r="I3" t="s">
        <v>1193</v>
      </c>
    </row>
    <row r="4" spans="2:14" x14ac:dyDescent="0.2">
      <c r="B4" s="19">
        <v>45609.83803240741</v>
      </c>
      <c r="C4" t="s">
        <v>1194</v>
      </c>
      <c r="D4" t="s">
        <v>1195</v>
      </c>
      <c r="E4" t="s">
        <v>1196</v>
      </c>
      <c r="F4" t="s">
        <v>1197</v>
      </c>
      <c r="G4" t="s">
        <v>1198</v>
      </c>
      <c r="H4" t="s">
        <v>1199</v>
      </c>
      <c r="I4" t="s">
        <v>1200</v>
      </c>
    </row>
    <row r="5" spans="2:14" x14ac:dyDescent="0.2">
      <c r="B5" s="19">
        <v>45609.837916666664</v>
      </c>
      <c r="C5" t="s">
        <v>1194</v>
      </c>
      <c r="D5" t="s">
        <v>1195</v>
      </c>
      <c r="E5" t="s">
        <v>1196</v>
      </c>
      <c r="F5" t="s">
        <v>1201</v>
      </c>
      <c r="G5" t="s">
        <v>1202</v>
      </c>
      <c r="H5" t="s">
        <v>1203</v>
      </c>
      <c r="I5" t="s">
        <v>1204</v>
      </c>
    </row>
    <row r="6" spans="2:14" x14ac:dyDescent="0.2">
      <c r="B6" s="19">
        <v>45609.837835648148</v>
      </c>
      <c r="C6" t="s">
        <v>1194</v>
      </c>
      <c r="D6" t="s">
        <v>1195</v>
      </c>
      <c r="E6" t="s">
        <v>1196</v>
      </c>
      <c r="F6" t="s">
        <v>1205</v>
      </c>
      <c r="G6" t="s">
        <v>1206</v>
      </c>
      <c r="H6" t="s">
        <v>1207</v>
      </c>
      <c r="I6" t="s">
        <v>1208</v>
      </c>
    </row>
    <row r="7" spans="2:14" x14ac:dyDescent="0.2">
      <c r="B7" s="19">
        <v>45609.837766203702</v>
      </c>
      <c r="C7" t="s">
        <v>1194</v>
      </c>
      <c r="D7" t="s">
        <v>1195</v>
      </c>
      <c r="E7" t="s">
        <v>1196</v>
      </c>
      <c r="F7" t="s">
        <v>1209</v>
      </c>
      <c r="G7" t="s">
        <v>1210</v>
      </c>
      <c r="H7" t="s">
        <v>1211</v>
      </c>
      <c r="I7" t="s">
        <v>1212</v>
      </c>
    </row>
    <row r="8" spans="2:14" x14ac:dyDescent="0.2">
      <c r="B8" s="19">
        <v>45609.83766203704</v>
      </c>
      <c r="C8" t="s">
        <v>1194</v>
      </c>
      <c r="D8" t="s">
        <v>1195</v>
      </c>
      <c r="E8" t="s">
        <v>1196</v>
      </c>
      <c r="F8" t="s">
        <v>1213</v>
      </c>
      <c r="G8" t="s">
        <v>1214</v>
      </c>
      <c r="H8" t="s">
        <v>1215</v>
      </c>
      <c r="I8" t="s">
        <v>1216</v>
      </c>
    </row>
    <row r="9" spans="2:14" x14ac:dyDescent="0.2">
      <c r="B9" s="19">
        <v>45609.837569444448</v>
      </c>
      <c r="C9" t="s">
        <v>1194</v>
      </c>
      <c r="D9" t="s">
        <v>1195</v>
      </c>
      <c r="E9" t="s">
        <v>1196</v>
      </c>
      <c r="F9" t="s">
        <v>1217</v>
      </c>
      <c r="G9" t="s">
        <v>1218</v>
      </c>
      <c r="H9" t="s">
        <v>1219</v>
      </c>
      <c r="I9" t="s">
        <v>1220</v>
      </c>
    </row>
    <row r="10" spans="2:14" x14ac:dyDescent="0.2">
      <c r="B10" s="19">
        <v>45609.837476851855</v>
      </c>
      <c r="C10" t="s">
        <v>1194</v>
      </c>
      <c r="D10" t="s">
        <v>1195</v>
      </c>
      <c r="E10" t="s">
        <v>1196</v>
      </c>
      <c r="F10" t="s">
        <v>1221</v>
      </c>
      <c r="G10" t="s">
        <v>1222</v>
      </c>
      <c r="H10" t="s">
        <v>1223</v>
      </c>
      <c r="I10" t="s">
        <v>1224</v>
      </c>
    </row>
    <row r="11" spans="2:14" x14ac:dyDescent="0.2">
      <c r="B11" s="19">
        <v>45609.837384259263</v>
      </c>
      <c r="C11" t="s">
        <v>1194</v>
      </c>
      <c r="D11" t="s">
        <v>1195</v>
      </c>
      <c r="E11" t="s">
        <v>1196</v>
      </c>
      <c r="F11" t="s">
        <v>1225</v>
      </c>
      <c r="G11" t="s">
        <v>1226</v>
      </c>
      <c r="H11" t="s">
        <v>1227</v>
      </c>
      <c r="I11" t="s">
        <v>1228</v>
      </c>
      <c r="N11" s="47"/>
    </row>
    <row r="12" spans="2:14" x14ac:dyDescent="0.2">
      <c r="B12" s="19">
        <v>45609.837291666663</v>
      </c>
      <c r="C12" t="s">
        <v>1194</v>
      </c>
      <c r="D12" t="s">
        <v>1195</v>
      </c>
      <c r="E12" t="s">
        <v>1196</v>
      </c>
      <c r="F12" t="s">
        <v>1229</v>
      </c>
      <c r="G12" t="s">
        <v>1230</v>
      </c>
      <c r="H12" t="s">
        <v>1231</v>
      </c>
      <c r="I12" t="s">
        <v>1232</v>
      </c>
    </row>
    <row r="13" spans="2:14" x14ac:dyDescent="0.2">
      <c r="B13" s="19">
        <v>45609.837210648147</v>
      </c>
      <c r="C13" t="s">
        <v>1194</v>
      </c>
      <c r="D13" t="s">
        <v>1195</v>
      </c>
      <c r="E13" t="s">
        <v>1196</v>
      </c>
      <c r="F13" t="s">
        <v>1233</v>
      </c>
      <c r="G13" t="s">
        <v>1234</v>
      </c>
      <c r="H13" t="s">
        <v>1235</v>
      </c>
      <c r="I13" t="s">
        <v>1236</v>
      </c>
    </row>
    <row r="14" spans="2:14" x14ac:dyDescent="0.2">
      <c r="B14" s="19">
        <v>45609.694374999999</v>
      </c>
      <c r="C14" t="s">
        <v>1194</v>
      </c>
      <c r="D14" t="s">
        <v>1195</v>
      </c>
      <c r="E14" t="s">
        <v>1196</v>
      </c>
      <c r="F14" t="s">
        <v>1187</v>
      </c>
      <c r="G14" t="s">
        <v>1237</v>
      </c>
      <c r="H14" t="s">
        <v>1185</v>
      </c>
      <c r="I14" t="s">
        <v>1186</v>
      </c>
    </row>
    <row r="15" spans="2:14" x14ac:dyDescent="0.2">
      <c r="B15" s="19">
        <v>45609.450381944444</v>
      </c>
      <c r="C15" t="s">
        <v>1194</v>
      </c>
      <c r="D15" t="s">
        <v>1195</v>
      </c>
      <c r="E15" t="s">
        <v>1238</v>
      </c>
      <c r="F15" t="s">
        <v>1188</v>
      </c>
      <c r="G15" t="s">
        <v>1239</v>
      </c>
      <c r="H15" t="s">
        <v>1183</v>
      </c>
      <c r="I15" t="s">
        <v>1184</v>
      </c>
    </row>
    <row r="16" spans="2:14" x14ac:dyDescent="0.2">
      <c r="B16" s="19">
        <v>45609.449548611112</v>
      </c>
      <c r="C16" t="s">
        <v>1194</v>
      </c>
      <c r="D16" t="s">
        <v>1195</v>
      </c>
      <c r="E16" t="s">
        <v>1238</v>
      </c>
      <c r="F16" t="s">
        <v>1189</v>
      </c>
      <c r="G16" t="s">
        <v>1182</v>
      </c>
      <c r="H16" t="s">
        <v>1180</v>
      </c>
      <c r="I16" t="s">
        <v>1181</v>
      </c>
    </row>
    <row r="18" spans="2:7" x14ac:dyDescent="0.2">
      <c r="B18" t="s">
        <v>1190</v>
      </c>
      <c r="C18" s="14">
        <f>198144.68+260691.06</f>
        <v>458835.74</v>
      </c>
    </row>
    <row r="20" spans="2:7" x14ac:dyDescent="0.2">
      <c r="B20" t="s">
        <v>1242</v>
      </c>
    </row>
    <row r="21" spans="2:7" x14ac:dyDescent="0.2">
      <c r="B21" t="s">
        <v>1240</v>
      </c>
    </row>
    <row r="22" spans="2:7" x14ac:dyDescent="0.2">
      <c r="B22" s="24" t="s">
        <v>1241</v>
      </c>
    </row>
    <row r="27" spans="2:7" x14ac:dyDescent="0.2">
      <c r="B27" s="48" t="s">
        <v>1178</v>
      </c>
    </row>
    <row r="28" spans="2:7" x14ac:dyDescent="0.2">
      <c r="B28" s="20">
        <v>45492</v>
      </c>
    </row>
    <row r="29" spans="2:7" x14ac:dyDescent="0.2">
      <c r="B29" t="s">
        <v>966</v>
      </c>
    </row>
    <row r="30" spans="2:7" x14ac:dyDescent="0.2">
      <c r="B30" t="s">
        <v>972</v>
      </c>
      <c r="C30" t="s">
        <v>971</v>
      </c>
    </row>
    <row r="32" spans="2:7" x14ac:dyDescent="0.2">
      <c r="B32" t="s">
        <v>967</v>
      </c>
      <c r="C32" t="s">
        <v>968</v>
      </c>
      <c r="D32" t="s">
        <v>157</v>
      </c>
      <c r="E32" t="s">
        <v>969</v>
      </c>
      <c r="F32" t="s">
        <v>962</v>
      </c>
      <c r="G32" t="s">
        <v>970</v>
      </c>
    </row>
    <row r="33" spans="2:7" x14ac:dyDescent="0.2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 x14ac:dyDescent="0.2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 x14ac:dyDescent="0.2">
      <c r="F35" s="36">
        <f>SUM(F33:F34)</f>
        <v>4851.3103879811897</v>
      </c>
      <c r="G35" s="36">
        <f>SUM(G33:G34)</f>
        <v>480279.01191013883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B1:AD27"/>
  <sheetViews>
    <sheetView workbookViewId="0">
      <selection activeCell="R11" sqref="R11"/>
    </sheetView>
  </sheetViews>
  <sheetFormatPr baseColWidth="10" defaultRowHeight="16" x14ac:dyDescent="0.2"/>
  <cols>
    <col min="3" max="3" width="17.5" bestFit="1" customWidth="1"/>
    <col min="4" max="4" width="11.6640625" customWidth="1"/>
  </cols>
  <sheetData>
    <row r="1" spans="2:30" x14ac:dyDescent="0.2">
      <c r="M1" t="s">
        <v>1149</v>
      </c>
      <c r="R1" t="s">
        <v>1131</v>
      </c>
      <c r="S1" t="s">
        <v>1138</v>
      </c>
    </row>
    <row r="2" spans="2:30" x14ac:dyDescent="0.2">
      <c r="C2" s="14" t="s">
        <v>961</v>
      </c>
      <c r="D2" s="14">
        <v>8531524</v>
      </c>
      <c r="G2" s="5" t="s">
        <v>962</v>
      </c>
      <c r="H2">
        <v>85316</v>
      </c>
      <c r="J2" t="s">
        <v>1136</v>
      </c>
      <c r="M2" t="s">
        <v>1150</v>
      </c>
      <c r="N2" s="12">
        <v>40000</v>
      </c>
      <c r="R2">
        <v>115</v>
      </c>
      <c r="Z2" s="14" t="s">
        <v>961</v>
      </c>
      <c r="AA2" s="14">
        <v>8531532</v>
      </c>
    </row>
    <row r="3" spans="2:30" x14ac:dyDescent="0.2">
      <c r="C3" t="s">
        <v>958</v>
      </c>
      <c r="D3">
        <v>426576</v>
      </c>
      <c r="E3" s="5">
        <v>0.05</v>
      </c>
      <c r="G3" t="s">
        <v>1131</v>
      </c>
      <c r="H3">
        <f>H2/2</f>
        <v>42658</v>
      </c>
      <c r="J3">
        <f>D4+D5</f>
        <v>541900</v>
      </c>
      <c r="M3" t="s">
        <v>1151</v>
      </c>
      <c r="N3">
        <f>3000+4800</f>
        <v>7800</v>
      </c>
      <c r="R3">
        <v>114</v>
      </c>
      <c r="T3" t="s">
        <v>1244</v>
      </c>
      <c r="Z3" t="s">
        <v>958</v>
      </c>
      <c r="AA3">
        <f>AA2*AB3</f>
        <v>426576.60000000003</v>
      </c>
      <c r="AB3" s="5">
        <v>0.05</v>
      </c>
    </row>
    <row r="4" spans="2:30" x14ac:dyDescent="0.2">
      <c r="C4" t="s">
        <v>959</v>
      </c>
      <c r="D4">
        <v>511900</v>
      </c>
      <c r="E4" s="5">
        <v>0.06</v>
      </c>
      <c r="G4" t="s">
        <v>1132</v>
      </c>
      <c r="H4">
        <f>H2/2</f>
        <v>42658</v>
      </c>
      <c r="J4">
        <v>1537429</v>
      </c>
      <c r="M4" t="s">
        <v>1152</v>
      </c>
      <c r="N4">
        <v>3600</v>
      </c>
      <c r="R4">
        <v>1950</v>
      </c>
      <c r="Z4" t="s">
        <v>959</v>
      </c>
      <c r="AA4">
        <f>AA2*AB4</f>
        <v>511891.92</v>
      </c>
      <c r="AB4" s="5">
        <v>0.06</v>
      </c>
      <c r="AD4" t="s">
        <v>1250</v>
      </c>
    </row>
    <row r="5" spans="2:30" x14ac:dyDescent="0.2">
      <c r="C5" t="s">
        <v>960</v>
      </c>
      <c r="D5">
        <v>30000</v>
      </c>
      <c r="J5">
        <v>1150000</v>
      </c>
      <c r="M5" t="s">
        <v>1153</v>
      </c>
      <c r="N5">
        <f>700+600</f>
        <v>1300</v>
      </c>
      <c r="R5">
        <v>4400</v>
      </c>
      <c r="T5" t="s">
        <v>1245</v>
      </c>
      <c r="U5" s="12">
        <v>19092500</v>
      </c>
      <c r="W5" t="s">
        <v>1245</v>
      </c>
      <c r="X5" s="12">
        <v>19455500</v>
      </c>
      <c r="Z5" t="s">
        <v>960</v>
      </c>
      <c r="AA5">
        <v>30000</v>
      </c>
      <c r="AD5" t="s">
        <v>1251</v>
      </c>
    </row>
    <row r="6" spans="2:30" x14ac:dyDescent="0.2">
      <c r="C6" t="s">
        <v>157</v>
      </c>
      <c r="D6">
        <f>SUM(D2:D5)</f>
        <v>9500000</v>
      </c>
      <c r="J6">
        <v>16000</v>
      </c>
      <c r="R6">
        <v>50</v>
      </c>
      <c r="T6" t="s">
        <v>1246</v>
      </c>
      <c r="U6" s="12">
        <v>17500000</v>
      </c>
      <c r="W6" t="s">
        <v>1246</v>
      </c>
      <c r="X6" s="12">
        <v>17500000</v>
      </c>
      <c r="Z6" t="s">
        <v>157</v>
      </c>
      <c r="AA6">
        <f>SUM(AA2:AA5)</f>
        <v>9500000.5199999996</v>
      </c>
    </row>
    <row r="7" spans="2:30" x14ac:dyDescent="0.2">
      <c r="J7">
        <v>85316</v>
      </c>
      <c r="N7" s="12">
        <f>SUM(N2:N5)</f>
        <v>52700</v>
      </c>
      <c r="R7">
        <v>243</v>
      </c>
      <c r="T7" t="s">
        <v>1249</v>
      </c>
      <c r="U7" s="12">
        <v>20000000</v>
      </c>
      <c r="W7" t="s">
        <v>1249</v>
      </c>
      <c r="X7" s="12">
        <v>20000000</v>
      </c>
    </row>
    <row r="8" spans="2:30" x14ac:dyDescent="0.2">
      <c r="C8" t="s">
        <v>1009</v>
      </c>
      <c r="D8">
        <v>16000</v>
      </c>
      <c r="F8" s="5"/>
      <c r="R8">
        <v>916</v>
      </c>
      <c r="T8" t="s">
        <v>1247</v>
      </c>
      <c r="U8" s="12">
        <f>U5*U6/U7</f>
        <v>16705937.5</v>
      </c>
      <c r="W8" t="s">
        <v>1247</v>
      </c>
      <c r="X8" s="12">
        <f>X5*X6/X7</f>
        <v>17023562.5</v>
      </c>
    </row>
    <row r="9" spans="2:30" x14ac:dyDescent="0.2">
      <c r="E9" s="5"/>
      <c r="F9" s="5"/>
      <c r="R9">
        <v>1150</v>
      </c>
      <c r="T9" t="s">
        <v>1248</v>
      </c>
      <c r="U9" s="12">
        <f>U7-U8</f>
        <v>3294062.5</v>
      </c>
      <c r="W9" t="s">
        <v>1248</v>
      </c>
      <c r="X9" s="12">
        <f>X7-X8</f>
        <v>2976437.5</v>
      </c>
      <c r="Z9" t="s">
        <v>962</v>
      </c>
      <c r="AA9">
        <f>AA2*AB9</f>
        <v>85315.32</v>
      </c>
      <c r="AB9" s="5">
        <v>0.01</v>
      </c>
      <c r="AD9" t="s">
        <v>1252</v>
      </c>
    </row>
    <row r="10" spans="2:30" x14ac:dyDescent="0.2">
      <c r="C10" s="5"/>
      <c r="D10" t="s">
        <v>1010</v>
      </c>
      <c r="E10" t="s">
        <v>958</v>
      </c>
      <c r="F10" t="s">
        <v>962</v>
      </c>
      <c r="G10" t="s">
        <v>1133</v>
      </c>
      <c r="R10">
        <v>40</v>
      </c>
      <c r="Z10" s="35" t="s">
        <v>963</v>
      </c>
      <c r="AA10" s="35">
        <f>AA2-AA9</f>
        <v>8446216.6799999997</v>
      </c>
      <c r="AD10" t="s">
        <v>1253</v>
      </c>
    </row>
    <row r="11" spans="2:30" x14ac:dyDescent="0.2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P11">
        <f>16500+1500-150-1196+3000</f>
        <v>19654</v>
      </c>
      <c r="T11" t="s">
        <v>1245</v>
      </c>
      <c r="U11" s="12">
        <v>19092500</v>
      </c>
      <c r="W11" t="s">
        <v>1245</v>
      </c>
      <c r="X11" s="12">
        <v>19455500</v>
      </c>
      <c r="AD11" t="s">
        <v>1256</v>
      </c>
    </row>
    <row r="12" spans="2:30" x14ac:dyDescent="0.2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  <c r="T12" t="s">
        <v>1246</v>
      </c>
      <c r="U12" s="12">
        <v>4100000</v>
      </c>
      <c r="W12" t="s">
        <v>1246</v>
      </c>
      <c r="X12" s="12">
        <v>4100000</v>
      </c>
      <c r="AD12" t="s">
        <v>1255</v>
      </c>
    </row>
    <row r="13" spans="2:30" x14ac:dyDescent="0.2">
      <c r="B13" s="5"/>
      <c r="C13" s="5" t="s">
        <v>1011</v>
      </c>
      <c r="D13">
        <f>SUM(D11:D12)+E11+E12</f>
        <v>2687430</v>
      </c>
      <c r="F13">
        <f>SUM(F11:F12)</f>
        <v>25595</v>
      </c>
      <c r="G13">
        <f>SUM(G11:G12)</f>
        <v>2661835</v>
      </c>
      <c r="T13" t="s">
        <v>1249</v>
      </c>
      <c r="U13" s="12">
        <v>20000000</v>
      </c>
      <c r="W13" t="s">
        <v>1249</v>
      </c>
      <c r="X13" s="12">
        <v>20000000</v>
      </c>
      <c r="Z13" s="5">
        <v>0.3</v>
      </c>
      <c r="AA13">
        <f>AA10*Z13</f>
        <v>2533865.0039999997</v>
      </c>
    </row>
    <row r="14" spans="2:30" x14ac:dyDescent="0.2">
      <c r="B14" s="5"/>
      <c r="C14" t="s">
        <v>1012</v>
      </c>
      <c r="D14">
        <v>1150000</v>
      </c>
      <c r="G14">
        <v>1150000</v>
      </c>
      <c r="P14">
        <v>1299</v>
      </c>
      <c r="T14" t="s">
        <v>1247</v>
      </c>
      <c r="U14" s="12">
        <f>U11*U12/U13</f>
        <v>3913962.5</v>
      </c>
      <c r="W14" t="s">
        <v>1247</v>
      </c>
      <c r="X14" s="12">
        <f>X11*X12/X13</f>
        <v>3988377.5</v>
      </c>
      <c r="Z14">
        <v>-150000</v>
      </c>
      <c r="AA14">
        <f>AA13+Z14</f>
        <v>2383865.0039999997</v>
      </c>
      <c r="AD14" t="s">
        <v>1252</v>
      </c>
    </row>
    <row r="15" spans="2:30" x14ac:dyDescent="0.2">
      <c r="C15" t="s">
        <v>1013</v>
      </c>
      <c r="D15" s="14">
        <f>D13-D14</f>
        <v>1537430</v>
      </c>
      <c r="G15" s="14">
        <f>G13-G14</f>
        <v>1511835</v>
      </c>
      <c r="P15">
        <v>799</v>
      </c>
      <c r="T15" t="s">
        <v>1248</v>
      </c>
      <c r="U15" s="12">
        <f>U13-U14</f>
        <v>16086037.5</v>
      </c>
      <c r="W15" t="s">
        <v>1248</v>
      </c>
      <c r="X15" s="12">
        <f>X13-X14</f>
        <v>16011622.5</v>
      </c>
      <c r="Z15" t="s">
        <v>958</v>
      </c>
      <c r="AA15">
        <f>AA14*AB3</f>
        <v>119193.25019999999</v>
      </c>
      <c r="AD15" t="s">
        <v>1254</v>
      </c>
    </row>
    <row r="16" spans="2:30" x14ac:dyDescent="0.2">
      <c r="C16" s="5" t="s">
        <v>1130</v>
      </c>
      <c r="D16">
        <v>1537429</v>
      </c>
      <c r="G16">
        <v>1537429</v>
      </c>
      <c r="H16">
        <f>G16-G15</f>
        <v>25594</v>
      </c>
      <c r="P16">
        <v>329</v>
      </c>
      <c r="Z16" t="s">
        <v>964</v>
      </c>
      <c r="AA16">
        <f>AA14+AA15</f>
        <v>2503058.2541999999</v>
      </c>
      <c r="AD16" t="s">
        <v>1256</v>
      </c>
    </row>
    <row r="17" spans="7:30" x14ac:dyDescent="0.2">
      <c r="P17">
        <v>1527</v>
      </c>
      <c r="T17" t="s">
        <v>1245</v>
      </c>
      <c r="U17" s="12">
        <v>19850000</v>
      </c>
      <c r="Z17" t="s">
        <v>965</v>
      </c>
      <c r="AA17">
        <f>AA4+AA5</f>
        <v>541891.91999999993</v>
      </c>
      <c r="AD17" t="s">
        <v>1257</v>
      </c>
    </row>
    <row r="18" spans="7:30" x14ac:dyDescent="0.2">
      <c r="G18" s="12">
        <v>1146550</v>
      </c>
      <c r="H18" s="12">
        <f>G15-G18</f>
        <v>365285</v>
      </c>
      <c r="P18">
        <v>299</v>
      </c>
      <c r="T18" t="s">
        <v>1246</v>
      </c>
      <c r="U18" s="12">
        <v>17500000</v>
      </c>
      <c r="W18" t="s">
        <v>961</v>
      </c>
      <c r="X18">
        <v>3841500</v>
      </c>
    </row>
    <row r="19" spans="7:30" x14ac:dyDescent="0.2">
      <c r="P19">
        <v>569</v>
      </c>
      <c r="T19" t="s">
        <v>1249</v>
      </c>
      <c r="U19" s="12">
        <v>20000000</v>
      </c>
      <c r="W19" t="s">
        <v>1259</v>
      </c>
      <c r="X19">
        <v>262490</v>
      </c>
      <c r="Z19" t="s">
        <v>157</v>
      </c>
      <c r="AA19">
        <f>AA16+AA17</f>
        <v>3044950.1741999998</v>
      </c>
    </row>
    <row r="20" spans="7:30" x14ac:dyDescent="0.2">
      <c r="P20">
        <v>199</v>
      </c>
      <c r="T20" t="s">
        <v>1247</v>
      </c>
      <c r="U20" s="12">
        <f>U17*U18/U19</f>
        <v>17368750</v>
      </c>
      <c r="W20" t="s">
        <v>157</v>
      </c>
      <c r="X20" s="12">
        <f>X19+X18</f>
        <v>4103990</v>
      </c>
    </row>
    <row r="21" spans="7:30" x14ac:dyDescent="0.2">
      <c r="I21" t="s">
        <v>157</v>
      </c>
      <c r="J21">
        <f>SUM(J3:J20)</f>
        <v>3330645</v>
      </c>
      <c r="P21">
        <f>SUM(P14:P20)</f>
        <v>5021</v>
      </c>
      <c r="T21" t="s">
        <v>1248</v>
      </c>
      <c r="U21" s="12">
        <f>U19-U20</f>
        <v>2631250</v>
      </c>
      <c r="X21" s="12"/>
    </row>
    <row r="22" spans="7:30" x14ac:dyDescent="0.2">
      <c r="X22" s="12"/>
    </row>
    <row r="23" spans="7:30" x14ac:dyDescent="0.2">
      <c r="S23">
        <f>SUM(S2:S22)</f>
        <v>0</v>
      </c>
      <c r="T23" t="s">
        <v>1245</v>
      </c>
      <c r="U23" s="12">
        <v>19850000</v>
      </c>
      <c r="X23" s="12"/>
    </row>
    <row r="24" spans="7:30" x14ac:dyDescent="0.2">
      <c r="R24">
        <f>SUM(R2:R23)</f>
        <v>8978</v>
      </c>
      <c r="S24">
        <f>R24+S23</f>
        <v>8978</v>
      </c>
      <c r="T24" t="s">
        <v>1246</v>
      </c>
      <c r="U24" s="12">
        <v>4100000</v>
      </c>
      <c r="X24" s="12"/>
    </row>
    <row r="25" spans="7:30" x14ac:dyDescent="0.2">
      <c r="T25" t="s">
        <v>1249</v>
      </c>
      <c r="U25" s="12">
        <v>20000000</v>
      </c>
    </row>
    <row r="26" spans="7:30" x14ac:dyDescent="0.2">
      <c r="T26" t="s">
        <v>1247</v>
      </c>
      <c r="U26" s="12">
        <f>U23*U24/U25</f>
        <v>4069250</v>
      </c>
    </row>
    <row r="27" spans="7:30" x14ac:dyDescent="0.2">
      <c r="T27" t="s">
        <v>1248</v>
      </c>
      <c r="U27" s="12">
        <f>U25-U26</f>
        <v>15930750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O56"/>
  <sheetViews>
    <sheetView workbookViewId="0">
      <selection activeCell="O9" sqref="O9"/>
    </sheetView>
  </sheetViews>
  <sheetFormatPr baseColWidth="10" defaultRowHeight="16" x14ac:dyDescent="0.2"/>
  <cols>
    <col min="1" max="1" width="41.83203125" bestFit="1" customWidth="1"/>
  </cols>
  <sheetData>
    <row r="1" spans="1:15" x14ac:dyDescent="0.2">
      <c r="A1" t="s">
        <v>1015</v>
      </c>
      <c r="B1" s="7"/>
    </row>
    <row r="2" spans="1:15" x14ac:dyDescent="0.2">
      <c r="A2" s="41" t="s">
        <v>1016</v>
      </c>
      <c r="B2" s="41" t="s">
        <v>1017</v>
      </c>
      <c r="C2" s="41" t="s">
        <v>1018</v>
      </c>
      <c r="D2" s="41" t="s">
        <v>1019</v>
      </c>
      <c r="E2" s="41" t="s">
        <v>1020</v>
      </c>
      <c r="F2" s="41" t="s">
        <v>1021</v>
      </c>
      <c r="G2" s="41" t="s">
        <v>1022</v>
      </c>
      <c r="H2" s="41" t="s">
        <v>1023</v>
      </c>
      <c r="I2" s="41" t="s">
        <v>1024</v>
      </c>
      <c r="J2" s="41" t="s">
        <v>1025</v>
      </c>
      <c r="K2" s="41" t="s">
        <v>1026</v>
      </c>
      <c r="L2" s="41" t="s">
        <v>1027</v>
      </c>
      <c r="M2" s="41" t="s">
        <v>1028</v>
      </c>
    </row>
    <row r="4" spans="1:15" x14ac:dyDescent="0.2">
      <c r="A4" t="s">
        <v>1029</v>
      </c>
      <c r="B4" t="s">
        <v>1030</v>
      </c>
      <c r="C4" t="s">
        <v>1031</v>
      </c>
      <c r="D4" t="s">
        <v>1032</v>
      </c>
      <c r="E4" t="s">
        <v>1033</v>
      </c>
      <c r="F4" t="s">
        <v>1034</v>
      </c>
      <c r="G4" t="s">
        <v>1035</v>
      </c>
      <c r="H4" t="b">
        <v>0</v>
      </c>
      <c r="I4" s="42">
        <v>89.882000000000005</v>
      </c>
      <c r="J4" s="42">
        <v>1112.5091</v>
      </c>
      <c r="K4" t="s">
        <v>1036</v>
      </c>
      <c r="L4" t="s">
        <v>1036</v>
      </c>
      <c r="M4" t="s">
        <v>1037</v>
      </c>
      <c r="O4">
        <f>'Debt funds'!I4*'Debt funds'!J4</f>
        <v>99994.542926200011</v>
      </c>
    </row>
    <row r="5" spans="1:15" x14ac:dyDescent="0.2">
      <c r="A5" t="s">
        <v>1029</v>
      </c>
      <c r="B5" t="s">
        <v>1030</v>
      </c>
      <c r="C5" t="s">
        <v>1038</v>
      </c>
      <c r="D5" t="s">
        <v>1032</v>
      </c>
      <c r="E5" t="s">
        <v>1033</v>
      </c>
      <c r="F5" t="s">
        <v>1034</v>
      </c>
      <c r="G5" t="s">
        <v>1035</v>
      </c>
      <c r="H5" t="b">
        <v>0</v>
      </c>
      <c r="I5" s="42">
        <v>130.31800000000001</v>
      </c>
      <c r="J5" s="42">
        <v>1112.6081999999999</v>
      </c>
      <c r="K5" t="s">
        <v>1039</v>
      </c>
      <c r="L5" t="s">
        <v>1039</v>
      </c>
      <c r="M5" t="s">
        <v>1040</v>
      </c>
      <c r="O5">
        <f>'Debt funds'!I5*'Debt funds'!J5</f>
        <v>144992.87540759999</v>
      </c>
    </row>
    <row r="6" spans="1:15" x14ac:dyDescent="0.2">
      <c r="A6" t="s">
        <v>1029</v>
      </c>
      <c r="B6" t="s">
        <v>1030</v>
      </c>
      <c r="C6" t="s">
        <v>1041</v>
      </c>
      <c r="D6" t="s">
        <v>1032</v>
      </c>
      <c r="E6" t="s">
        <v>1033</v>
      </c>
      <c r="F6" t="s">
        <v>1034</v>
      </c>
      <c r="G6" t="s">
        <v>1035</v>
      </c>
      <c r="H6" t="b">
        <v>0</v>
      </c>
      <c r="I6" s="42">
        <v>894.64700000000005</v>
      </c>
      <c r="J6" s="42">
        <v>1117.7032999999999</v>
      </c>
      <c r="K6" t="s">
        <v>1042</v>
      </c>
      <c r="L6" t="s">
        <v>1042</v>
      </c>
      <c r="M6" t="s">
        <v>1043</v>
      </c>
      <c r="O6">
        <f>'Debt funds'!I6*'Debt funds'!J6</f>
        <v>999949.90423509991</v>
      </c>
    </row>
    <row r="7" spans="1:15" x14ac:dyDescent="0.2">
      <c r="A7" t="s">
        <v>157</v>
      </c>
      <c r="I7" s="14">
        <f>SUM(I4:I6)</f>
        <v>1114.847</v>
      </c>
      <c r="O7" s="14">
        <f>SUM(O4:O6)</f>
        <v>1244937.3225689</v>
      </c>
    </row>
    <row r="9" spans="1:15" x14ac:dyDescent="0.2">
      <c r="A9" t="s">
        <v>1029</v>
      </c>
      <c r="B9" t="s">
        <v>1030</v>
      </c>
      <c r="C9" t="s">
        <v>1053</v>
      </c>
      <c r="D9" t="s">
        <v>1032</v>
      </c>
      <c r="E9" t="s">
        <v>1033</v>
      </c>
      <c r="F9" t="s">
        <v>1034</v>
      </c>
      <c r="G9" t="s">
        <v>1044</v>
      </c>
      <c r="H9" t="b">
        <v>0</v>
      </c>
      <c r="I9" s="42">
        <v>1114.847</v>
      </c>
      <c r="J9" s="42">
        <v>1301.7075</v>
      </c>
      <c r="K9" t="s">
        <v>1054</v>
      </c>
      <c r="L9" t="s">
        <v>1054</v>
      </c>
      <c r="M9" t="s">
        <v>1055</v>
      </c>
      <c r="O9" s="14">
        <f>'Debt funds'!I9*'Debt funds'!J9</f>
        <v>1451204.7012525001</v>
      </c>
    </row>
    <row r="10" spans="1:15" x14ac:dyDescent="0.2">
      <c r="N10" s="43" t="s">
        <v>1056</v>
      </c>
      <c r="O10" s="43">
        <f>O9-O7</f>
        <v>206267.37868360011</v>
      </c>
    </row>
    <row r="12" spans="1:15" x14ac:dyDescent="0.2">
      <c r="A12" t="s">
        <v>1045</v>
      </c>
      <c r="B12" t="s">
        <v>1046</v>
      </c>
      <c r="C12" t="s">
        <v>1047</v>
      </c>
      <c r="D12" t="s">
        <v>1032</v>
      </c>
      <c r="E12" t="s">
        <v>1033</v>
      </c>
      <c r="F12" t="s">
        <v>1034</v>
      </c>
      <c r="G12" t="s">
        <v>1035</v>
      </c>
      <c r="H12" t="b">
        <v>0</v>
      </c>
      <c r="I12" s="42">
        <v>87.581999999999994</v>
      </c>
      <c r="J12" s="42">
        <v>114.17310000000001</v>
      </c>
      <c r="K12" t="s">
        <v>1048</v>
      </c>
      <c r="L12" t="s">
        <v>1048</v>
      </c>
      <c r="M12" t="s">
        <v>1049</v>
      </c>
      <c r="O12">
        <f>I12*J12</f>
        <v>9999.5084441999988</v>
      </c>
    </row>
    <row r="13" spans="1:15" x14ac:dyDescent="0.2">
      <c r="A13" t="s">
        <v>1045</v>
      </c>
      <c r="B13" t="s">
        <v>1046</v>
      </c>
      <c r="C13" t="s">
        <v>1050</v>
      </c>
      <c r="D13" t="s">
        <v>1032</v>
      </c>
      <c r="E13" t="s">
        <v>1033</v>
      </c>
      <c r="F13" t="s">
        <v>1034</v>
      </c>
      <c r="G13" t="s">
        <v>1035</v>
      </c>
      <c r="H13" t="b">
        <v>0</v>
      </c>
      <c r="I13" s="42">
        <v>6917.7359999999999</v>
      </c>
      <c r="J13" s="42">
        <v>114.1935</v>
      </c>
      <c r="K13" t="s">
        <v>1051</v>
      </c>
      <c r="L13" t="s">
        <v>1051</v>
      </c>
      <c r="M13" t="s">
        <v>1052</v>
      </c>
      <c r="O13">
        <f>I13*J13</f>
        <v>789960.48591599998</v>
      </c>
    </row>
    <row r="14" spans="1:15" x14ac:dyDescent="0.2">
      <c r="A14" t="s">
        <v>157</v>
      </c>
      <c r="I14" s="14">
        <f>SUM(I12:I13)</f>
        <v>7005.3180000000002</v>
      </c>
      <c r="O14" s="14">
        <f>SUM(O12:O13)</f>
        <v>799959.99436020001</v>
      </c>
    </row>
    <row r="16" spans="1:15" x14ac:dyDescent="0.2">
      <c r="A16" t="s">
        <v>1045</v>
      </c>
      <c r="B16" t="s">
        <v>1046</v>
      </c>
      <c r="C16" t="s">
        <v>1057</v>
      </c>
      <c r="D16" t="s">
        <v>1032</v>
      </c>
      <c r="E16" t="s">
        <v>1033</v>
      </c>
      <c r="F16" t="s">
        <v>1034</v>
      </c>
      <c r="G16" t="s">
        <v>1044</v>
      </c>
      <c r="H16" t="b">
        <v>0</v>
      </c>
      <c r="I16" s="42">
        <v>7005.3180000000002</v>
      </c>
      <c r="J16" s="42">
        <v>132.18610000000001</v>
      </c>
      <c r="K16" t="s">
        <v>1058</v>
      </c>
      <c r="L16" t="s">
        <v>1058</v>
      </c>
      <c r="M16" t="s">
        <v>1059</v>
      </c>
      <c r="O16" s="14">
        <f>'Debt funds'!I16*'Debt funds'!J16</f>
        <v>926005.66567980009</v>
      </c>
    </row>
    <row r="17" spans="1:15" x14ac:dyDescent="0.2">
      <c r="N17" s="43" t="s">
        <v>1056</v>
      </c>
      <c r="O17" s="43">
        <f>O16-O14</f>
        <v>126045.67131960008</v>
      </c>
    </row>
    <row r="19" spans="1:15" x14ac:dyDescent="0.2">
      <c r="A19" t="s">
        <v>1060</v>
      </c>
      <c r="B19" t="s">
        <v>1061</v>
      </c>
      <c r="C19" t="s">
        <v>1062</v>
      </c>
      <c r="D19" t="s">
        <v>1032</v>
      </c>
      <c r="E19" t="s">
        <v>1033</v>
      </c>
      <c r="F19" t="s">
        <v>1034</v>
      </c>
      <c r="G19" t="s">
        <v>1035</v>
      </c>
      <c r="H19" t="b">
        <v>0</v>
      </c>
      <c r="I19" s="42">
        <v>28.530999999999999</v>
      </c>
      <c r="J19" s="42">
        <v>3504.82</v>
      </c>
      <c r="K19" t="s">
        <v>1063</v>
      </c>
      <c r="L19" t="s">
        <v>1063</v>
      </c>
      <c r="M19" t="s">
        <v>1064</v>
      </c>
      <c r="O19">
        <f>'Debt funds'!I19*'Debt funds'!J19</f>
        <v>99996.019419999997</v>
      </c>
    </row>
    <row r="20" spans="1:15" x14ac:dyDescent="0.2">
      <c r="A20" t="s">
        <v>1060</v>
      </c>
      <c r="B20" t="s">
        <v>1061</v>
      </c>
      <c r="C20" t="s">
        <v>1065</v>
      </c>
      <c r="D20" t="s">
        <v>1032</v>
      </c>
      <c r="E20" t="s">
        <v>1033</v>
      </c>
      <c r="F20" t="s">
        <v>1034</v>
      </c>
      <c r="G20" t="s">
        <v>1035</v>
      </c>
      <c r="H20" t="b">
        <v>0</v>
      </c>
      <c r="I20" s="42">
        <v>57.051000000000002</v>
      </c>
      <c r="J20" s="42">
        <v>3505.4441000000002</v>
      </c>
      <c r="K20" t="s">
        <v>1066</v>
      </c>
      <c r="L20" t="s">
        <v>1066</v>
      </c>
      <c r="M20" t="s">
        <v>1067</v>
      </c>
      <c r="O20">
        <f>'Debt funds'!I20*'Debt funds'!J20</f>
        <v>199989.09134910002</v>
      </c>
    </row>
    <row r="21" spans="1:15" x14ac:dyDescent="0.2">
      <c r="A21" t="s">
        <v>1060</v>
      </c>
      <c r="B21" t="s">
        <v>1061</v>
      </c>
      <c r="C21" t="s">
        <v>1068</v>
      </c>
      <c r="D21" t="s">
        <v>1032</v>
      </c>
      <c r="E21" t="s">
        <v>1033</v>
      </c>
      <c r="F21" t="s">
        <v>1034</v>
      </c>
      <c r="G21" t="s">
        <v>1035</v>
      </c>
      <c r="H21" t="b">
        <v>0</v>
      </c>
      <c r="I21" s="42">
        <v>85.558999999999997</v>
      </c>
      <c r="J21" s="42">
        <v>3506.1673999999998</v>
      </c>
      <c r="K21" t="s">
        <v>1069</v>
      </c>
      <c r="L21" t="s">
        <v>1069</v>
      </c>
      <c r="M21" t="s">
        <v>1070</v>
      </c>
      <c r="O21">
        <f>'Debt funds'!I21*'Debt funds'!J21</f>
        <v>299984.1765766</v>
      </c>
    </row>
    <row r="22" spans="1:15" x14ac:dyDescent="0.2">
      <c r="A22" t="s">
        <v>1060</v>
      </c>
      <c r="B22" t="s">
        <v>1061</v>
      </c>
      <c r="C22" t="s">
        <v>1071</v>
      </c>
      <c r="D22" t="s">
        <v>1032</v>
      </c>
      <c r="E22" t="s">
        <v>1033</v>
      </c>
      <c r="F22" t="s">
        <v>1034</v>
      </c>
      <c r="G22" t="s">
        <v>1035</v>
      </c>
      <c r="H22" t="b">
        <v>0</v>
      </c>
      <c r="I22" s="42">
        <v>113.999</v>
      </c>
      <c r="J22" s="42">
        <v>3508.6306</v>
      </c>
      <c r="K22" t="s">
        <v>1072</v>
      </c>
      <c r="L22" t="s">
        <v>1072</v>
      </c>
      <c r="M22" t="s">
        <v>1073</v>
      </c>
      <c r="O22">
        <f>'Debt funds'!I22*'Debt funds'!J22</f>
        <v>399980.37976939999</v>
      </c>
    </row>
    <row r="23" spans="1:15" x14ac:dyDescent="0.2">
      <c r="A23" t="s">
        <v>1060</v>
      </c>
      <c r="B23" t="s">
        <v>1061</v>
      </c>
      <c r="C23" t="s">
        <v>1074</v>
      </c>
      <c r="D23" t="s">
        <v>1032</v>
      </c>
      <c r="E23" t="s">
        <v>1033</v>
      </c>
      <c r="F23" t="s">
        <v>1034</v>
      </c>
      <c r="G23" t="s">
        <v>1035</v>
      </c>
      <c r="H23" t="b">
        <v>0</v>
      </c>
      <c r="I23" s="42">
        <v>113.428</v>
      </c>
      <c r="J23" s="42">
        <v>3526.2770999999998</v>
      </c>
      <c r="K23" t="s">
        <v>1075</v>
      </c>
      <c r="L23" t="s">
        <v>1075</v>
      </c>
      <c r="M23" t="s">
        <v>1076</v>
      </c>
      <c r="O23">
        <f>'Debt funds'!I23*'Debt funds'!J23</f>
        <v>399978.55889879999</v>
      </c>
    </row>
    <row r="24" spans="1:15" x14ac:dyDescent="0.2">
      <c r="A24" t="s">
        <v>1060</v>
      </c>
      <c r="B24" t="s">
        <v>1061</v>
      </c>
      <c r="C24" t="s">
        <v>1077</v>
      </c>
      <c r="D24" t="s">
        <v>1032</v>
      </c>
      <c r="E24" t="s">
        <v>1033</v>
      </c>
      <c r="F24" t="s">
        <v>1034</v>
      </c>
      <c r="G24" t="s">
        <v>1035</v>
      </c>
      <c r="H24" t="b">
        <v>0</v>
      </c>
      <c r="I24" s="42">
        <v>56.418999999999997</v>
      </c>
      <c r="J24" s="42">
        <v>3544.7172999999998</v>
      </c>
      <c r="K24" t="s">
        <v>1078</v>
      </c>
      <c r="L24" t="s">
        <v>1078</v>
      </c>
      <c r="M24" t="s">
        <v>1079</v>
      </c>
      <c r="O24">
        <f>'Debt funds'!I24*'Debt funds'!J24</f>
        <v>199989.40534869998</v>
      </c>
    </row>
    <row r="25" spans="1:15" x14ac:dyDescent="0.2">
      <c r="A25" t="s">
        <v>1060</v>
      </c>
      <c r="B25" t="s">
        <v>1061</v>
      </c>
      <c r="C25" t="s">
        <v>1080</v>
      </c>
      <c r="D25" t="s">
        <v>1032</v>
      </c>
      <c r="E25" t="s">
        <v>1033</v>
      </c>
      <c r="F25" t="s">
        <v>1034</v>
      </c>
      <c r="G25" t="s">
        <v>1035</v>
      </c>
      <c r="H25" t="b">
        <v>0</v>
      </c>
      <c r="I25" s="42">
        <v>70.063999999999993</v>
      </c>
      <c r="J25" s="42">
        <v>3568.009</v>
      </c>
      <c r="K25" t="s">
        <v>1081</v>
      </c>
      <c r="L25" t="s">
        <v>1081</v>
      </c>
      <c r="M25" t="s">
        <v>1082</v>
      </c>
      <c r="O25">
        <f>'Debt funds'!I25*'Debt funds'!J25</f>
        <v>249988.98257599998</v>
      </c>
    </row>
    <row r="26" spans="1:15" x14ac:dyDescent="0.2">
      <c r="A26" t="s">
        <v>1060</v>
      </c>
      <c r="B26" t="s">
        <v>1061</v>
      </c>
      <c r="C26" t="s">
        <v>1083</v>
      </c>
      <c r="D26" t="s">
        <v>1032</v>
      </c>
      <c r="E26" t="s">
        <v>1033</v>
      </c>
      <c r="F26" t="s">
        <v>1034</v>
      </c>
      <c r="G26" t="s">
        <v>1035</v>
      </c>
      <c r="H26" t="b">
        <v>0</v>
      </c>
      <c r="I26" s="42">
        <v>278.904</v>
      </c>
      <c r="J26" s="42">
        <v>3585.2899000000002</v>
      </c>
      <c r="K26" t="s">
        <v>1084</v>
      </c>
      <c r="L26" t="s">
        <v>1084</v>
      </c>
      <c r="M26" t="s">
        <v>1085</v>
      </c>
      <c r="O26">
        <f>'Debt funds'!I26*'Debt funds'!J26</f>
        <v>999951.69426960009</v>
      </c>
    </row>
    <row r="27" spans="1:15" x14ac:dyDescent="0.2">
      <c r="A27" t="s">
        <v>1060</v>
      </c>
      <c r="B27" t="s">
        <v>1061</v>
      </c>
      <c r="C27" t="s">
        <v>1089</v>
      </c>
      <c r="D27" t="s">
        <v>1032</v>
      </c>
      <c r="E27" t="s">
        <v>1033</v>
      </c>
      <c r="F27" t="s">
        <v>1034</v>
      </c>
      <c r="G27" t="s">
        <v>1035</v>
      </c>
      <c r="H27" t="b">
        <v>0</v>
      </c>
      <c r="I27" s="42">
        <v>278.82299999999998</v>
      </c>
      <c r="J27" s="42">
        <v>3586.3204000000001</v>
      </c>
      <c r="K27" t="s">
        <v>1090</v>
      </c>
      <c r="L27" t="s">
        <v>1090</v>
      </c>
      <c r="M27" t="s">
        <v>1091</v>
      </c>
      <c r="O27">
        <f>'Debt funds'!I27*'Debt funds'!J27</f>
        <v>999948.61288919998</v>
      </c>
    </row>
    <row r="28" spans="1:15" x14ac:dyDescent="0.2">
      <c r="A28" t="s">
        <v>1060</v>
      </c>
      <c r="B28" t="s">
        <v>1061</v>
      </c>
      <c r="C28" t="s">
        <v>1101</v>
      </c>
      <c r="D28" t="s">
        <v>1032</v>
      </c>
      <c r="E28" t="s">
        <v>1033</v>
      </c>
      <c r="F28" t="s">
        <v>1034</v>
      </c>
      <c r="G28" t="s">
        <v>1035</v>
      </c>
      <c r="H28" t="b">
        <v>0</v>
      </c>
      <c r="I28" s="42">
        <v>138.72499999999999</v>
      </c>
      <c r="J28" s="42">
        <v>3604.0747000000001</v>
      </c>
      <c r="K28" t="s">
        <v>1102</v>
      </c>
      <c r="L28" t="s">
        <v>1102</v>
      </c>
      <c r="M28" t="s">
        <v>1103</v>
      </c>
      <c r="O28">
        <f>'Debt funds'!I28*'Debt funds'!J28</f>
        <v>499975.26275749999</v>
      </c>
    </row>
    <row r="29" spans="1:15" x14ac:dyDescent="0.2">
      <c r="A29" t="s">
        <v>1060</v>
      </c>
      <c r="B29" t="s">
        <v>1061</v>
      </c>
      <c r="C29" t="s">
        <v>1104</v>
      </c>
      <c r="D29" t="s">
        <v>1032</v>
      </c>
      <c r="E29" t="s">
        <v>1033</v>
      </c>
      <c r="F29" t="s">
        <v>1034</v>
      </c>
      <c r="G29" t="s">
        <v>1035</v>
      </c>
      <c r="H29" t="b">
        <v>0</v>
      </c>
      <c r="I29" s="42">
        <v>124.82899999999999</v>
      </c>
      <c r="J29" s="42">
        <v>3604.7451000000001</v>
      </c>
      <c r="K29" t="s">
        <v>1105</v>
      </c>
      <c r="L29" t="s">
        <v>1105</v>
      </c>
      <c r="M29" t="s">
        <v>1106</v>
      </c>
      <c r="O29">
        <f>'Debt funds'!I29*'Debt funds'!J29</f>
        <v>449976.7260879</v>
      </c>
    </row>
    <row r="30" spans="1:15" x14ac:dyDescent="0.2">
      <c r="I30">
        <f>SUM(I19:I29)</f>
        <v>1346.3319999999997</v>
      </c>
      <c r="O30" s="14">
        <f>SUM(O19:O29)</f>
        <v>4799758.9099428002</v>
      </c>
    </row>
    <row r="31" spans="1:15" x14ac:dyDescent="0.2">
      <c r="A31" t="s">
        <v>1060</v>
      </c>
      <c r="B31" t="s">
        <v>1061</v>
      </c>
      <c r="C31" t="s">
        <v>1158</v>
      </c>
      <c r="D31" t="s">
        <v>1032</v>
      </c>
      <c r="E31" t="s">
        <v>1033</v>
      </c>
      <c r="F31" t="s">
        <v>1034</v>
      </c>
      <c r="G31" t="s">
        <v>1044</v>
      </c>
      <c r="H31" t="b">
        <v>0</v>
      </c>
      <c r="I31" s="42">
        <v>254</v>
      </c>
      <c r="J31" s="42">
        <v>3932.9493000000002</v>
      </c>
      <c r="K31" t="s">
        <v>1159</v>
      </c>
      <c r="L31" t="s">
        <v>1159</v>
      </c>
      <c r="M31" t="s">
        <v>1160</v>
      </c>
      <c r="O31">
        <f>I31*J31</f>
        <v>998969.1222000001</v>
      </c>
    </row>
    <row r="34" spans="1:15" x14ac:dyDescent="0.2">
      <c r="A34" t="s">
        <v>1086</v>
      </c>
      <c r="B34" t="s">
        <v>1087</v>
      </c>
      <c r="C34" t="s">
        <v>1083</v>
      </c>
      <c r="D34" t="s">
        <v>1032</v>
      </c>
      <c r="E34" t="s">
        <v>1033</v>
      </c>
      <c r="F34" t="s">
        <v>1034</v>
      </c>
      <c r="G34" t="s">
        <v>1035</v>
      </c>
      <c r="H34" t="b">
        <v>0</v>
      </c>
      <c r="I34" s="42">
        <v>0.13300000000000001</v>
      </c>
      <c r="J34" s="42">
        <v>3754.5897</v>
      </c>
      <c r="K34" t="s">
        <v>1088</v>
      </c>
      <c r="L34" t="s">
        <v>1088</v>
      </c>
      <c r="M34" t="s">
        <v>1085</v>
      </c>
      <c r="O34">
        <f>'Debt funds'!I34*'Debt funds'!J34</f>
        <v>499.36043010000003</v>
      </c>
    </row>
    <row r="35" spans="1:15" x14ac:dyDescent="0.2">
      <c r="A35" t="s">
        <v>1086</v>
      </c>
      <c r="B35" t="s">
        <v>1087</v>
      </c>
      <c r="C35" t="s">
        <v>1092</v>
      </c>
      <c r="D35" t="s">
        <v>1032</v>
      </c>
      <c r="E35" t="s">
        <v>1033</v>
      </c>
      <c r="F35" t="s">
        <v>1034</v>
      </c>
      <c r="G35" t="s">
        <v>1035</v>
      </c>
      <c r="H35" t="b">
        <v>0</v>
      </c>
      <c r="I35" s="42">
        <v>239.34800000000001</v>
      </c>
      <c r="J35" s="42">
        <v>3760.0252999999998</v>
      </c>
      <c r="K35" t="s">
        <v>1093</v>
      </c>
      <c r="L35" t="s">
        <v>1093</v>
      </c>
      <c r="M35" t="s">
        <v>1094</v>
      </c>
      <c r="O35">
        <f>'Debt funds'!I35*'Debt funds'!J35</f>
        <v>899954.53550440003</v>
      </c>
    </row>
    <row r="36" spans="1:15" x14ac:dyDescent="0.2">
      <c r="A36" t="s">
        <v>1086</v>
      </c>
      <c r="B36" t="s">
        <v>1087</v>
      </c>
      <c r="C36" t="s">
        <v>1095</v>
      </c>
      <c r="D36" t="s">
        <v>1032</v>
      </c>
      <c r="E36" t="s">
        <v>1033</v>
      </c>
      <c r="F36" t="s">
        <v>1034</v>
      </c>
      <c r="G36" t="s">
        <v>1035</v>
      </c>
      <c r="H36" t="b">
        <v>0</v>
      </c>
      <c r="I36" s="42">
        <v>265.50200000000001</v>
      </c>
      <c r="J36" s="42">
        <v>3766.2552000000001</v>
      </c>
      <c r="K36" t="s">
        <v>1096</v>
      </c>
      <c r="L36" t="s">
        <v>1096</v>
      </c>
      <c r="M36" t="s">
        <v>1097</v>
      </c>
      <c r="O36">
        <f>'Debt funds'!I36*'Debt funds'!J36</f>
        <v>999948.28811040008</v>
      </c>
    </row>
    <row r="37" spans="1:15" x14ac:dyDescent="0.2">
      <c r="A37" t="s">
        <v>1086</v>
      </c>
      <c r="B37" t="s">
        <v>1087</v>
      </c>
      <c r="C37" t="s">
        <v>1098</v>
      </c>
      <c r="D37" t="s">
        <v>1032</v>
      </c>
      <c r="E37" t="s">
        <v>1033</v>
      </c>
      <c r="F37" t="s">
        <v>1034</v>
      </c>
      <c r="G37" t="s">
        <v>1035</v>
      </c>
      <c r="H37" t="b">
        <v>0</v>
      </c>
      <c r="I37" s="42">
        <v>265.16500000000002</v>
      </c>
      <c r="J37" s="42">
        <v>3771.0425</v>
      </c>
      <c r="K37" t="s">
        <v>1099</v>
      </c>
      <c r="L37" t="s">
        <v>1099</v>
      </c>
      <c r="M37" t="s">
        <v>1100</v>
      </c>
      <c r="O37">
        <f>'Debt funds'!I37*'Debt funds'!J37</f>
        <v>999948.48451250012</v>
      </c>
    </row>
    <row r="38" spans="1:15" x14ac:dyDescent="0.2">
      <c r="A38" t="s">
        <v>1086</v>
      </c>
      <c r="B38" t="s">
        <v>1087</v>
      </c>
      <c r="C38" t="s">
        <v>1104</v>
      </c>
      <c r="D38" t="s">
        <v>1032</v>
      </c>
      <c r="E38" t="s">
        <v>1033</v>
      </c>
      <c r="F38" t="s">
        <v>1034</v>
      </c>
      <c r="G38" t="s">
        <v>1035</v>
      </c>
      <c r="H38" t="b">
        <v>0</v>
      </c>
      <c r="I38" s="42">
        <v>105.95099999999999</v>
      </c>
      <c r="J38" s="42">
        <v>3775.1541000000002</v>
      </c>
      <c r="K38" t="s">
        <v>1107</v>
      </c>
      <c r="L38" t="s">
        <v>1107</v>
      </c>
      <c r="M38" t="s">
        <v>1106</v>
      </c>
      <c r="O38">
        <f>'Debt funds'!I38*'Debt funds'!J38</f>
        <v>399981.35204909998</v>
      </c>
    </row>
    <row r="39" spans="1:15" x14ac:dyDescent="0.2">
      <c r="I39" s="42">
        <f>SUM(I34:I38)</f>
        <v>876.09900000000016</v>
      </c>
      <c r="J39" s="42"/>
      <c r="O39" s="14">
        <f>SUM(O34:O38)</f>
        <v>3300332.0206065001</v>
      </c>
    </row>
    <row r="40" spans="1:15" x14ac:dyDescent="0.2">
      <c r="I40" s="42"/>
      <c r="J40" s="42"/>
    </row>
    <row r="41" spans="1:15" x14ac:dyDescent="0.2">
      <c r="I41" s="42"/>
      <c r="J41" s="42"/>
    </row>
    <row r="42" spans="1:15" x14ac:dyDescent="0.2">
      <c r="A42" t="s">
        <v>1108</v>
      </c>
      <c r="B42" t="s">
        <v>1109</v>
      </c>
      <c r="C42" t="s">
        <v>1110</v>
      </c>
      <c r="D42" t="s">
        <v>1032</v>
      </c>
      <c r="E42" t="s">
        <v>1033</v>
      </c>
      <c r="F42" t="s">
        <v>1034</v>
      </c>
      <c r="G42" t="s">
        <v>1035</v>
      </c>
      <c r="H42" t="b">
        <v>0</v>
      </c>
      <c r="I42" s="42">
        <v>14191.300999999999</v>
      </c>
      <c r="J42" s="42">
        <v>38.754199999999997</v>
      </c>
      <c r="K42" t="s">
        <v>1111</v>
      </c>
      <c r="L42" t="s">
        <v>1111</v>
      </c>
      <c r="M42" t="s">
        <v>1112</v>
      </c>
      <c r="O42">
        <f>'Debt funds'!I42*'Debt funds'!J42</f>
        <v>549972.51721419999</v>
      </c>
    </row>
    <row r="43" spans="1:15" x14ac:dyDescent="0.2">
      <c r="A43" t="s">
        <v>1108</v>
      </c>
      <c r="B43" t="s">
        <v>1109</v>
      </c>
      <c r="C43" t="s">
        <v>1113</v>
      </c>
      <c r="D43" t="s">
        <v>1032</v>
      </c>
      <c r="E43" t="s">
        <v>1033</v>
      </c>
      <c r="F43" t="s">
        <v>1034</v>
      </c>
      <c r="G43" t="s">
        <v>1035</v>
      </c>
      <c r="H43" t="b">
        <v>0</v>
      </c>
      <c r="I43" s="42">
        <v>8975.9130000000005</v>
      </c>
      <c r="J43" s="42">
        <v>38.991300000000003</v>
      </c>
      <c r="K43" t="s">
        <v>1114</v>
      </c>
      <c r="L43" t="s">
        <v>1114</v>
      </c>
      <c r="M43" t="s">
        <v>1115</v>
      </c>
      <c r="O43">
        <f>'Debt funds'!I43*'Debt funds'!J43</f>
        <v>349982.51655690005</v>
      </c>
    </row>
    <row r="44" spans="1:15" x14ac:dyDescent="0.2">
      <c r="A44" t="s">
        <v>1108</v>
      </c>
      <c r="B44" t="s">
        <v>1109</v>
      </c>
      <c r="C44" t="s">
        <v>1116</v>
      </c>
      <c r="D44" t="s">
        <v>1032</v>
      </c>
      <c r="E44" t="s">
        <v>1033</v>
      </c>
      <c r="F44" t="s">
        <v>1034</v>
      </c>
      <c r="G44" t="s">
        <v>1035</v>
      </c>
      <c r="H44" t="b">
        <v>0</v>
      </c>
      <c r="I44" s="42">
        <v>2561.741</v>
      </c>
      <c r="J44" s="42">
        <v>39.033999999999999</v>
      </c>
      <c r="K44" t="s">
        <v>1117</v>
      </c>
      <c r="L44" t="s">
        <v>1117</v>
      </c>
      <c r="M44" t="s">
        <v>1118</v>
      </c>
      <c r="O44">
        <f>'Debt funds'!I44*'Debt funds'!J44</f>
        <v>99994.998194</v>
      </c>
    </row>
    <row r="45" spans="1:15" x14ac:dyDescent="0.2">
      <c r="A45" t="s">
        <v>1108</v>
      </c>
      <c r="B45" t="s">
        <v>1109</v>
      </c>
      <c r="C45" t="s">
        <v>1119</v>
      </c>
      <c r="D45" t="s">
        <v>1032</v>
      </c>
      <c r="E45" t="s">
        <v>1033</v>
      </c>
      <c r="F45" t="s">
        <v>1034</v>
      </c>
      <c r="G45" t="s">
        <v>1035</v>
      </c>
      <c r="H45" t="b">
        <v>0</v>
      </c>
      <c r="I45" s="42">
        <v>23043.272000000001</v>
      </c>
      <c r="J45" s="42">
        <v>39.055</v>
      </c>
      <c r="K45" t="s">
        <v>1120</v>
      </c>
      <c r="L45" t="s">
        <v>1120</v>
      </c>
      <c r="M45" t="s">
        <v>1121</v>
      </c>
      <c r="O45">
        <f>'Debt funds'!I45*'Debt funds'!J45</f>
        <v>899954.98796000006</v>
      </c>
    </row>
    <row r="46" spans="1:15" x14ac:dyDescent="0.2">
      <c r="A46" t="s">
        <v>1108</v>
      </c>
      <c r="B46" t="s">
        <v>1109</v>
      </c>
      <c r="C46" t="s">
        <v>1122</v>
      </c>
      <c r="D46" t="s">
        <v>1032</v>
      </c>
      <c r="E46" t="s">
        <v>1033</v>
      </c>
      <c r="F46" t="s">
        <v>1034</v>
      </c>
      <c r="G46" t="s">
        <v>1035</v>
      </c>
      <c r="H46" t="b">
        <v>0</v>
      </c>
      <c r="I46" s="42">
        <v>12751.374</v>
      </c>
      <c r="J46" s="42">
        <v>39.209499999999998</v>
      </c>
      <c r="K46" t="s">
        <v>1123</v>
      </c>
      <c r="L46" t="s">
        <v>1123</v>
      </c>
      <c r="M46" t="s">
        <v>1124</v>
      </c>
      <c r="O46">
        <f>'Debt funds'!I46*'Debt funds'!J46</f>
        <v>499974.998853</v>
      </c>
    </row>
    <row r="47" spans="1:15" x14ac:dyDescent="0.2">
      <c r="I47" s="42">
        <f>SUM(I42:I46)</f>
        <v>61523.600999999995</v>
      </c>
      <c r="J47" s="42"/>
      <c r="O47" s="14">
        <f>SUM(O42:O46)</f>
        <v>2399880.0187781001</v>
      </c>
    </row>
    <row r="48" spans="1:15" x14ac:dyDescent="0.2">
      <c r="I48" s="42"/>
      <c r="J48" s="42"/>
    </row>
    <row r="49" spans="1:15" x14ac:dyDescent="0.2">
      <c r="I49" s="42"/>
      <c r="J49" s="42"/>
    </row>
    <row r="50" spans="1:15" x14ac:dyDescent="0.2">
      <c r="A50" t="s">
        <v>1125</v>
      </c>
      <c r="B50" t="s">
        <v>1126</v>
      </c>
      <c r="C50" t="s">
        <v>1127</v>
      </c>
      <c r="D50" t="s">
        <v>1032</v>
      </c>
      <c r="E50" t="s">
        <v>1033</v>
      </c>
      <c r="F50" t="s">
        <v>1034</v>
      </c>
      <c r="G50" t="s">
        <v>1035</v>
      </c>
      <c r="H50" t="b">
        <v>0</v>
      </c>
      <c r="I50" s="42">
        <v>224.82900000000001</v>
      </c>
      <c r="J50" s="42">
        <v>4447.5965999999999</v>
      </c>
      <c r="K50" t="s">
        <v>1128</v>
      </c>
      <c r="L50" t="s">
        <v>1128</v>
      </c>
      <c r="M50" t="s">
        <v>1129</v>
      </c>
      <c r="O50" s="14">
        <f>'Debt funds'!I50*'Debt funds'!J50</f>
        <v>999948.69598139997</v>
      </c>
    </row>
    <row r="56" spans="1:15" x14ac:dyDescent="0.2">
      <c r="I56" s="42"/>
      <c r="J56" s="42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zoomScaleNormal="100" workbookViewId="0">
      <selection activeCell="F14" sqref="F14"/>
    </sheetView>
  </sheetViews>
  <sheetFormatPr baseColWidth="10" defaultRowHeight="16" x14ac:dyDescent="0.2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10" max="10" width="13.3320312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 x14ac:dyDescent="0.2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t="s">
        <v>192</v>
      </c>
      <c r="J1" t="s">
        <v>155</v>
      </c>
      <c r="K1" t="s">
        <v>175</v>
      </c>
      <c r="L1" t="s">
        <v>157</v>
      </c>
      <c r="M1" t="s">
        <v>1161</v>
      </c>
      <c r="N1" t="s">
        <v>1014</v>
      </c>
      <c r="O1" t="s">
        <v>144</v>
      </c>
      <c r="P1" t="s">
        <v>174</v>
      </c>
    </row>
    <row r="2" spans="1:30" x14ac:dyDescent="0.2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>
        <f t="shared" ref="G2:G9" si="0">D2*E2</f>
        <v>990015.39999999991</v>
      </c>
      <c r="I2" s="4">
        <v>45288</v>
      </c>
      <c r="J2" s="3">
        <v>-116595</v>
      </c>
      <c r="K2" s="3">
        <v>0</v>
      </c>
      <c r="L2" s="3">
        <f>J2+K2</f>
        <v>-116595</v>
      </c>
      <c r="M2" s="3">
        <f>SUM(L2:L46)</f>
        <v>-114053.55000200003</v>
      </c>
      <c r="N2" s="28">
        <f>M2+P14</f>
        <v>841018.2863364002</v>
      </c>
      <c r="O2" s="3">
        <f>SUM(G2:G15)</f>
        <v>8030307.5612299005</v>
      </c>
      <c r="P2" s="2">
        <f>N2/O2</f>
        <v>0.10473051996125439</v>
      </c>
      <c r="R2" s="2"/>
      <c r="W2" s="19"/>
    </row>
    <row r="3" spans="1:30" x14ac:dyDescent="0.2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>
        <f t="shared" si="0"/>
        <v>1034948.1518805001</v>
      </c>
      <c r="I3" s="4">
        <v>45292</v>
      </c>
      <c r="J3" s="3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 x14ac:dyDescent="0.2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>
        <f t="shared" si="0"/>
        <v>1084945.6296432</v>
      </c>
      <c r="I4" s="4">
        <v>45323</v>
      </c>
      <c r="J4" s="3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1154</v>
      </c>
      <c r="X4" t="s">
        <v>1155</v>
      </c>
      <c r="Z4" t="s">
        <v>118</v>
      </c>
    </row>
    <row r="5" spans="1:30" x14ac:dyDescent="0.2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>
        <f t="shared" si="0"/>
        <v>1069946.493948</v>
      </c>
      <c r="I5" s="4">
        <v>45352</v>
      </c>
      <c r="J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 x14ac:dyDescent="0.2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>
        <f t="shared" si="0"/>
        <v>1070146.5288514001</v>
      </c>
      <c r="I6" s="20">
        <v>45365</v>
      </c>
      <c r="J6" s="3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>
        <v>229.09100000000001</v>
      </c>
      <c r="S6" s="3">
        <f>(R6-Q6)*P6</f>
        <v>384812.98205000017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 x14ac:dyDescent="0.2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>
        <f t="shared" si="0"/>
        <v>1085389.9839999999</v>
      </c>
      <c r="I7" s="20">
        <v>45372</v>
      </c>
      <c r="J7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>
        <v>247.67240000000001</v>
      </c>
      <c r="S7" s="3">
        <f t="shared" ref="S7:S8" si="5">(R7-Q7)*P7</f>
        <v>352994.77428840013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 x14ac:dyDescent="0.2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>
        <f t="shared" si="0"/>
        <v>1084945.7787210001</v>
      </c>
      <c r="I8" s="20">
        <v>45379</v>
      </c>
      <c r="J8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>
        <v>266.39</v>
      </c>
      <c r="S8" s="3">
        <f t="shared" si="5"/>
        <v>217264.08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 x14ac:dyDescent="0.2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>
        <f t="shared" si="0"/>
        <v>609969.59418579994</v>
      </c>
      <c r="I9" s="20">
        <v>45407</v>
      </c>
      <c r="J9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 x14ac:dyDescent="0.2">
      <c r="I10" s="20">
        <v>45442</v>
      </c>
      <c r="J10">
        <v>9403</v>
      </c>
      <c r="L10" s="3">
        <f t="shared" si="1"/>
        <v>9403</v>
      </c>
      <c r="M10" s="3"/>
      <c r="Q10" s="17"/>
      <c r="S10" s="3"/>
      <c r="W10" s="19"/>
    </row>
    <row r="11" spans="1:30" x14ac:dyDescent="0.2">
      <c r="I11" s="20">
        <v>45470</v>
      </c>
      <c r="J11">
        <v>-172042.5</v>
      </c>
      <c r="K11">
        <f>45698-30919</f>
        <v>14779</v>
      </c>
      <c r="L11" s="3">
        <f t="shared" si="1"/>
        <v>-157263.5</v>
      </c>
      <c r="M11" s="3"/>
      <c r="O11" t="s">
        <v>1003</v>
      </c>
      <c r="P11" s="24">
        <f>P6*(R6-Q6)</f>
        <v>384812.98205000017</v>
      </c>
      <c r="S11" s="3"/>
      <c r="T11" s="2"/>
      <c r="W11" s="19"/>
    </row>
    <row r="12" spans="1:30" x14ac:dyDescent="0.2">
      <c r="I12" s="20">
        <v>45498</v>
      </c>
      <c r="J12">
        <v>27431</v>
      </c>
      <c r="L12" s="3">
        <f t="shared" si="1"/>
        <v>27431</v>
      </c>
      <c r="M12" s="3"/>
      <c r="O12" t="s">
        <v>1004</v>
      </c>
      <c r="P12" s="24">
        <f>P7*(R7-Q7)</f>
        <v>352994.77428840013</v>
      </c>
      <c r="W12" s="19"/>
    </row>
    <row r="13" spans="1:30" x14ac:dyDescent="0.2">
      <c r="I13" s="20">
        <v>45533</v>
      </c>
      <c r="J13">
        <v>-32483</v>
      </c>
      <c r="L13" s="3">
        <f t="shared" si="1"/>
        <v>-32483</v>
      </c>
      <c r="M13" s="3"/>
      <c r="O13" t="s">
        <v>1005</v>
      </c>
      <c r="P13" s="24">
        <f>P8*(R8-Q8)</f>
        <v>217264.08</v>
      </c>
      <c r="W13" s="19"/>
    </row>
    <row r="14" spans="1:30" x14ac:dyDescent="0.2">
      <c r="I14" s="20">
        <v>45561</v>
      </c>
      <c r="J14">
        <v>-88411</v>
      </c>
      <c r="L14" s="3">
        <f t="shared" si="1"/>
        <v>-88411</v>
      </c>
      <c r="M14" s="3"/>
      <c r="O14" t="s">
        <v>1162</v>
      </c>
      <c r="P14" s="36">
        <f>SUM(P11:P13)</f>
        <v>955071.83633840026</v>
      </c>
      <c r="W14" s="19"/>
    </row>
    <row r="15" spans="1:30" x14ac:dyDescent="0.2">
      <c r="I15" s="20">
        <v>45596</v>
      </c>
      <c r="J15">
        <v>55588</v>
      </c>
      <c r="L15" s="3">
        <f>J15+K15</f>
        <v>55588</v>
      </c>
      <c r="M15" s="3"/>
      <c r="W15" s="19"/>
      <c r="AD15" s="3"/>
    </row>
    <row r="16" spans="1:30" x14ac:dyDescent="0.2">
      <c r="C16" t="s">
        <v>1156</v>
      </c>
      <c r="D16" s="44">
        <f>SUM(G2:G15)</f>
        <v>8030307.5612299005</v>
      </c>
      <c r="I16" s="20">
        <v>45624</v>
      </c>
      <c r="J16">
        <v>1815</v>
      </c>
      <c r="L16" s="3">
        <f t="shared" si="1"/>
        <v>1815</v>
      </c>
      <c r="M16" s="3"/>
      <c r="S16" s="3"/>
      <c r="T16" s="3"/>
      <c r="W16" s="19"/>
      <c r="AD16" s="3"/>
    </row>
    <row r="17" spans="2:30" x14ac:dyDescent="0.2">
      <c r="C17" t="s">
        <v>1157</v>
      </c>
      <c r="D17" s="3">
        <f>SUM(D21:D28)/D16</f>
        <v>21508.275586477146</v>
      </c>
      <c r="E17" s="24"/>
      <c r="I17" s="20">
        <v>45652</v>
      </c>
      <c r="J17">
        <f>-16703+14526</f>
        <v>-2177</v>
      </c>
      <c r="L17" s="3">
        <f t="shared" si="1"/>
        <v>-2177</v>
      </c>
      <c r="M17" s="3"/>
      <c r="S17" s="3"/>
      <c r="T17" s="3"/>
      <c r="W17" s="19"/>
      <c r="AD17" s="3"/>
    </row>
    <row r="18" spans="2:30" x14ac:dyDescent="0.2">
      <c r="L18" s="3">
        <f t="shared" si="1"/>
        <v>0</v>
      </c>
      <c r="M18" s="3"/>
      <c r="S18" s="3"/>
      <c r="W18" s="19"/>
      <c r="AD18" s="3"/>
    </row>
    <row r="19" spans="2:30" x14ac:dyDescent="0.2">
      <c r="L19" s="3">
        <f t="shared" si="1"/>
        <v>0</v>
      </c>
      <c r="M19" s="3"/>
      <c r="O19" s="3"/>
      <c r="P19" s="3"/>
      <c r="S19" s="3"/>
      <c r="W19" s="19"/>
      <c r="AD19" s="3"/>
    </row>
    <row r="20" spans="2:30" ht="18" x14ac:dyDescent="0.25">
      <c r="H20" s="32"/>
      <c r="L20" s="3">
        <f t="shared" si="1"/>
        <v>0</v>
      </c>
      <c r="M20" s="3"/>
      <c r="O20" s="3"/>
      <c r="P20" s="3"/>
      <c r="S20" s="3"/>
      <c r="T20" s="3"/>
      <c r="W20" s="19"/>
      <c r="AD20" s="3"/>
    </row>
    <row r="21" spans="2:30" x14ac:dyDescent="0.2">
      <c r="D21">
        <f>F2*G2</f>
        <v>19602304920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 x14ac:dyDescent="0.2">
      <c r="D22">
        <f t="shared" ref="D22:D28" si="6">F3*G3</f>
        <v>21578668966.708427</v>
      </c>
      <c r="L22" s="3">
        <f t="shared" si="1"/>
        <v>0</v>
      </c>
      <c r="M22" s="3"/>
      <c r="P22" s="3"/>
      <c r="S22" s="3"/>
      <c r="V22" s="26"/>
      <c r="W22" s="19"/>
      <c r="AD22" s="3"/>
    </row>
    <row r="23" spans="2:30" x14ac:dyDescent="0.2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 x14ac:dyDescent="0.2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 x14ac:dyDescent="0.2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 x14ac:dyDescent="0.2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 x14ac:dyDescent="0.2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 x14ac:dyDescent="0.2">
      <c r="D28">
        <f t="shared" si="6"/>
        <v>14883258098.133518</v>
      </c>
      <c r="L28" s="3">
        <f t="shared" si="1"/>
        <v>0</v>
      </c>
      <c r="M28" s="3"/>
    </row>
    <row r="29" spans="2:30" x14ac:dyDescent="0.2">
      <c r="L29" s="3">
        <f t="shared" si="1"/>
        <v>0</v>
      </c>
      <c r="M29" s="3"/>
    </row>
    <row r="30" spans="2:30" x14ac:dyDescent="0.2">
      <c r="L30" s="3">
        <f t="shared" si="1"/>
        <v>0</v>
      </c>
      <c r="M30" s="3"/>
    </row>
    <row r="31" spans="2:30" x14ac:dyDescent="0.2">
      <c r="L31" s="3">
        <f t="shared" si="1"/>
        <v>0</v>
      </c>
      <c r="M31" s="3"/>
    </row>
    <row r="32" spans="2:30" ht="17" x14ac:dyDescent="0.2">
      <c r="F32" s="24"/>
      <c r="G32" s="25"/>
      <c r="L32" s="3">
        <f t="shared" si="1"/>
        <v>0</v>
      </c>
      <c r="M32" s="3"/>
    </row>
    <row r="33" spans="5:13" x14ac:dyDescent="0.2">
      <c r="L33" s="3">
        <f t="shared" si="1"/>
        <v>0</v>
      </c>
      <c r="M33" s="3"/>
    </row>
    <row r="34" spans="5:13" x14ac:dyDescent="0.2">
      <c r="L34" s="3">
        <f t="shared" si="1"/>
        <v>0</v>
      </c>
      <c r="M34" s="3"/>
    </row>
    <row r="35" spans="5:13" x14ac:dyDescent="0.2">
      <c r="L35" s="3">
        <f t="shared" si="1"/>
        <v>0</v>
      </c>
      <c r="M35" s="3"/>
    </row>
    <row r="36" spans="5:13" x14ac:dyDescent="0.2">
      <c r="E36" s="24"/>
      <c r="L36" s="3">
        <f t="shared" si="1"/>
        <v>0</v>
      </c>
      <c r="M36" s="3"/>
    </row>
    <row r="37" spans="5:13" x14ac:dyDescent="0.2">
      <c r="L37" s="3">
        <f t="shared" si="1"/>
        <v>0</v>
      </c>
      <c r="M37" s="3"/>
    </row>
    <row r="38" spans="5:13" x14ac:dyDescent="0.2">
      <c r="E38" s="24"/>
      <c r="L38" s="3">
        <f t="shared" si="1"/>
        <v>0</v>
      </c>
      <c r="M38" s="3"/>
    </row>
    <row r="39" spans="5:13" x14ac:dyDescent="0.2">
      <c r="L39" s="3">
        <f t="shared" si="1"/>
        <v>0</v>
      </c>
      <c r="M39" s="3"/>
    </row>
    <row r="40" spans="5:13" x14ac:dyDescent="0.2">
      <c r="L40" s="3">
        <f t="shared" si="1"/>
        <v>0</v>
      </c>
      <c r="M40" s="3"/>
    </row>
    <row r="41" spans="5:13" x14ac:dyDescent="0.2">
      <c r="L41" s="3">
        <f t="shared" si="1"/>
        <v>0</v>
      </c>
      <c r="M41" s="3"/>
    </row>
    <row r="42" spans="5:13" x14ac:dyDescent="0.2">
      <c r="L42" s="3">
        <f t="shared" si="1"/>
        <v>0</v>
      </c>
      <c r="M42" s="3"/>
    </row>
    <row r="43" spans="5:13" x14ac:dyDescent="0.2">
      <c r="L43" s="3">
        <f t="shared" si="1"/>
        <v>0</v>
      </c>
      <c r="M43" s="3"/>
    </row>
    <row r="44" spans="5:13" x14ac:dyDescent="0.2">
      <c r="L44" s="3">
        <f t="shared" si="1"/>
        <v>0</v>
      </c>
      <c r="M44" s="3"/>
    </row>
    <row r="45" spans="5:13" x14ac:dyDescent="0.2">
      <c r="L45" s="3">
        <f t="shared" si="1"/>
        <v>0</v>
      </c>
      <c r="M45" s="3"/>
    </row>
    <row r="46" spans="5:13" x14ac:dyDescent="0.2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 x14ac:dyDescent="0.2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 x14ac:dyDescent="0.2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1014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 x14ac:dyDescent="0.2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 x14ac:dyDescent="0.2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 x14ac:dyDescent="0.2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 x14ac:dyDescent="0.2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 x14ac:dyDescent="0.2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 x14ac:dyDescent="0.2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 x14ac:dyDescent="0.2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 x14ac:dyDescent="0.2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 x14ac:dyDescent="0.2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 x14ac:dyDescent="0.2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1003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 x14ac:dyDescent="0.2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1004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 x14ac:dyDescent="0.2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1005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 x14ac:dyDescent="0.2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1002</v>
      </c>
      <c r="AC14" s="36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 x14ac:dyDescent="0.2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 x14ac:dyDescent="0.2">
      <c r="H16" t="s">
        <v>1156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 x14ac:dyDescent="0.2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 x14ac:dyDescent="0.2">
      <c r="G18" t="s">
        <v>1157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 x14ac:dyDescent="0.2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8" x14ac:dyDescent="0.25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 x14ac:dyDescent="0.2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 x14ac:dyDescent="0.2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 x14ac:dyDescent="0.2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 x14ac:dyDescent="0.2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 x14ac:dyDescent="0.2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 x14ac:dyDescent="0.2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 x14ac:dyDescent="0.2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 x14ac:dyDescent="0.2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 x14ac:dyDescent="0.2">
      <c r="N29" s="3">
        <f t="shared" si="2"/>
        <v>0</v>
      </c>
      <c r="O29" s="3"/>
      <c r="P29" s="3"/>
      <c r="Z29" s="3">
        <f t="shared" si="3"/>
        <v>0</v>
      </c>
    </row>
    <row r="30" spans="5:43" x14ac:dyDescent="0.2">
      <c r="N30" s="3">
        <f t="shared" si="2"/>
        <v>0</v>
      </c>
      <c r="O30" s="3"/>
      <c r="P30" s="3"/>
      <c r="Z30" s="3">
        <f t="shared" si="3"/>
        <v>0</v>
      </c>
    </row>
    <row r="31" spans="5:43" x14ac:dyDescent="0.2">
      <c r="N31" s="3">
        <f t="shared" si="2"/>
        <v>0</v>
      </c>
      <c r="O31" s="3"/>
      <c r="P31" s="3"/>
      <c r="Z31" s="3">
        <f t="shared" si="3"/>
        <v>0</v>
      </c>
    </row>
    <row r="32" spans="5:43" ht="17" x14ac:dyDescent="0.2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 x14ac:dyDescent="0.2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1154</v>
      </c>
      <c r="AL33" t="s">
        <v>1155</v>
      </c>
      <c r="AN33" t="s">
        <v>118</v>
      </c>
    </row>
    <row r="34" spans="5:41" x14ac:dyDescent="0.2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 x14ac:dyDescent="0.2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 x14ac:dyDescent="0.2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 x14ac:dyDescent="0.2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 x14ac:dyDescent="0.2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 x14ac:dyDescent="0.2">
      <c r="N39" s="3">
        <f t="shared" si="2"/>
        <v>0</v>
      </c>
      <c r="O39" s="3"/>
      <c r="P39" s="3"/>
      <c r="Z39" s="3">
        <f t="shared" si="3"/>
        <v>0</v>
      </c>
    </row>
    <row r="40" spans="5:41" x14ac:dyDescent="0.2">
      <c r="N40" s="3">
        <f t="shared" si="2"/>
        <v>0</v>
      </c>
      <c r="O40" s="3"/>
      <c r="P40" s="3"/>
      <c r="Z40" s="3">
        <f t="shared" si="3"/>
        <v>0</v>
      </c>
    </row>
    <row r="41" spans="5:41" x14ac:dyDescent="0.2">
      <c r="N41" s="3">
        <f t="shared" si="2"/>
        <v>0</v>
      </c>
      <c r="O41" s="3"/>
      <c r="P41" s="3"/>
      <c r="Z41" s="3">
        <f t="shared" si="3"/>
        <v>0</v>
      </c>
    </row>
    <row r="42" spans="5:41" x14ac:dyDescent="0.2">
      <c r="N42" s="3">
        <f t="shared" si="2"/>
        <v>0</v>
      </c>
      <c r="O42" s="3"/>
      <c r="P42" s="3"/>
      <c r="Z42" s="3">
        <f t="shared" si="3"/>
        <v>0</v>
      </c>
    </row>
    <row r="43" spans="5:41" x14ac:dyDescent="0.2">
      <c r="N43" s="3">
        <f t="shared" si="2"/>
        <v>0</v>
      </c>
      <c r="O43" s="3"/>
      <c r="P43" s="3"/>
      <c r="Z43" s="3">
        <f t="shared" si="3"/>
        <v>0</v>
      </c>
    </row>
    <row r="44" spans="5:41" x14ac:dyDescent="0.2">
      <c r="N44" s="3">
        <f t="shared" si="2"/>
        <v>0</v>
      </c>
      <c r="O44" s="3"/>
      <c r="P44" s="3"/>
      <c r="Z44" s="3">
        <f t="shared" si="3"/>
        <v>0</v>
      </c>
    </row>
    <row r="45" spans="5:41" x14ac:dyDescent="0.2">
      <c r="N45" s="3">
        <f t="shared" si="2"/>
        <v>0</v>
      </c>
      <c r="O45" s="3"/>
      <c r="P45" s="3"/>
      <c r="Z45" s="3">
        <f t="shared" si="3"/>
        <v>0</v>
      </c>
    </row>
    <row r="46" spans="5:41" x14ac:dyDescent="0.2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 x14ac:dyDescent="0.2"/>
  <cols>
    <col min="1" max="1" width="14.83203125" customWidth="1"/>
    <col min="21" max="21" width="20.5" customWidth="1"/>
  </cols>
  <sheetData>
    <row r="1" spans="1:22" x14ac:dyDescent="0.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 x14ac:dyDescent="0.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 x14ac:dyDescent="0.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 x14ac:dyDescent="0.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 x14ac:dyDescent="0.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 x14ac:dyDescent="0.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 x14ac:dyDescent="0.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 x14ac:dyDescent="0.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 x14ac:dyDescent="0.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 x14ac:dyDescent="0.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 x14ac:dyDescent="0.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 x14ac:dyDescent="0.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 x14ac:dyDescent="0.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 x14ac:dyDescent="0.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 x14ac:dyDescent="0.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 x14ac:dyDescent="0.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 x14ac:dyDescent="0.2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 x14ac:dyDescent="0.2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 x14ac:dyDescent="0.2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 x14ac:dyDescent="0.2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 x14ac:dyDescent="0.2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 x14ac:dyDescent="0.2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 x14ac:dyDescent="0.2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 x14ac:dyDescent="0.2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 x14ac:dyDescent="0.2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 x14ac:dyDescent="0.2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 x14ac:dyDescent="0.2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 x14ac:dyDescent="0.2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 x14ac:dyDescent="0.2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 x14ac:dyDescent="0.2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 x14ac:dyDescent="0.2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 x14ac:dyDescent="0.2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 x14ac:dyDescent="0.2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 x14ac:dyDescent="0.2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 x14ac:dyDescent="0.2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 x14ac:dyDescent="0.2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 x14ac:dyDescent="0.2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 x14ac:dyDescent="0.2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 x14ac:dyDescent="0.2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 x14ac:dyDescent="0.2">
      <c r="A1" s="38" t="s">
        <v>996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978</v>
      </c>
      <c r="K1" t="s">
        <v>592</v>
      </c>
      <c r="M1" t="s">
        <v>977</v>
      </c>
      <c r="N1" t="s">
        <v>591</v>
      </c>
      <c r="P1" t="s">
        <v>979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977</v>
      </c>
      <c r="AB1" t="s">
        <v>591</v>
      </c>
      <c r="AD1" t="s">
        <v>981</v>
      </c>
      <c r="AE1" t="s">
        <v>982</v>
      </c>
      <c r="AG1" t="s">
        <v>983</v>
      </c>
      <c r="AH1" t="s">
        <v>984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978</v>
      </c>
      <c r="AS1" t="s">
        <v>592</v>
      </c>
      <c r="AU1" t="s">
        <v>977</v>
      </c>
      <c r="AV1" t="s">
        <v>591</v>
      </c>
      <c r="AX1" t="s">
        <v>979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987</v>
      </c>
      <c r="BJ1" t="s">
        <v>593</v>
      </c>
      <c r="BL1" t="s">
        <v>978</v>
      </c>
      <c r="BM1" t="s">
        <v>592</v>
      </c>
      <c r="BO1" t="s">
        <v>988</v>
      </c>
      <c r="BP1" t="s">
        <v>989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977</v>
      </c>
      <c r="CA1" t="s">
        <v>591</v>
      </c>
      <c r="CC1" t="s">
        <v>981</v>
      </c>
      <c r="CD1" t="s">
        <v>982</v>
      </c>
      <c r="CF1" t="s">
        <v>983</v>
      </c>
      <c r="CG1" t="s">
        <v>984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977</v>
      </c>
      <c r="CR1" t="s">
        <v>591</v>
      </c>
      <c r="CT1" t="s">
        <v>981</v>
      </c>
      <c r="CU1" t="s">
        <v>982</v>
      </c>
      <c r="CW1" t="s">
        <v>983</v>
      </c>
      <c r="CX1" t="s">
        <v>984</v>
      </c>
      <c r="DB1" t="s">
        <v>990</v>
      </c>
      <c r="DC1" t="s">
        <v>991</v>
      </c>
      <c r="DD1" t="s">
        <v>992</v>
      </c>
      <c r="DE1" t="s">
        <v>993</v>
      </c>
      <c r="DF1" t="s">
        <v>994</v>
      </c>
      <c r="DG1" t="s">
        <v>995</v>
      </c>
    </row>
    <row r="2" spans="1:111" x14ac:dyDescent="0.2">
      <c r="A2" s="38" t="s">
        <v>997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980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985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986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 x14ac:dyDescent="0.2">
      <c r="A3" s="38" t="s">
        <v>998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980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985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986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 x14ac:dyDescent="0.2">
      <c r="A4" s="38" t="s">
        <v>999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980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985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986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 x14ac:dyDescent="0.2">
      <c r="A5" s="38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980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985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986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 x14ac:dyDescent="0.2">
      <c r="A6" s="38" t="s">
        <v>1000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980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985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986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 x14ac:dyDescent="0.2">
      <c r="A7" s="38" t="s">
        <v>1001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980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985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986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 x14ac:dyDescent="0.2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980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985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986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 x14ac:dyDescent="0.2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980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985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986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 x14ac:dyDescent="0.2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980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985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986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 x14ac:dyDescent="0.2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980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985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986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 x14ac:dyDescent="0.2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980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985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986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 x14ac:dyDescent="0.2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980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985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986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 x14ac:dyDescent="0.2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980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985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986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 x14ac:dyDescent="0.2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980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985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986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 x14ac:dyDescent="0.2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980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985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986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 x14ac:dyDescent="0.2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980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985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986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 x14ac:dyDescent="0.2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980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985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986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 x14ac:dyDescent="0.2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980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985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986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 x14ac:dyDescent="0.2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980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985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986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 x14ac:dyDescent="0.2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980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985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986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 x14ac:dyDescent="0.2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980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985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986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 x14ac:dyDescent="0.2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980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985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986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 x14ac:dyDescent="0.2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980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985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986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 x14ac:dyDescent="0.2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980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985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986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 x14ac:dyDescent="0.2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980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985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986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 x14ac:dyDescent="0.2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980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985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986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 x14ac:dyDescent="0.2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980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985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986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 x14ac:dyDescent="0.2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980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985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986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 x14ac:dyDescent="0.2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980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985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986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 x14ac:dyDescent="0.2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980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985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986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 x14ac:dyDescent="0.2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980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985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986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 x14ac:dyDescent="0.2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980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985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986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 x14ac:dyDescent="0.2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980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985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986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 x14ac:dyDescent="0.2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980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985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986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 x14ac:dyDescent="0.2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980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985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986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 x14ac:dyDescent="0.2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980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985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986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 x14ac:dyDescent="0.2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980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985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986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 x14ac:dyDescent="0.2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980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985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986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 x14ac:dyDescent="0.2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980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985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986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 x14ac:dyDescent="0.2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980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985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986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 x14ac:dyDescent="0.2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980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985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986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 x14ac:dyDescent="0.2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980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985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986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 x14ac:dyDescent="0.2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980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985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986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 x14ac:dyDescent="0.2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980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985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986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 x14ac:dyDescent="0.2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980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985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986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 x14ac:dyDescent="0.2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980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985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986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 x14ac:dyDescent="0.2">
      <c r="AK48" t="s">
        <v>985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986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 x14ac:dyDescent="0.2">
      <c r="AK49" t="s">
        <v>985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986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 x14ac:dyDescent="0.2">
      <c r="AK50" t="s">
        <v>985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986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 x14ac:dyDescent="0.2">
      <c r="AK51" t="s">
        <v>985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986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 x14ac:dyDescent="0.2">
      <c r="AK52" t="s">
        <v>985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986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 x14ac:dyDescent="0.2">
      <c r="AK53" t="s">
        <v>985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 x14ac:dyDescent="0.2">
      <c r="AK54" t="s">
        <v>985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 x14ac:dyDescent="0.2">
      <c r="AK55" t="s">
        <v>985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 x14ac:dyDescent="0.2">
      <c r="AK56" t="s">
        <v>985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 x14ac:dyDescent="0.2">
      <c r="AK57" t="s">
        <v>985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 x14ac:dyDescent="0.2">
      <c r="AK58" t="s">
        <v>985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 x14ac:dyDescent="0.2">
      <c r="AK59" t="s">
        <v>985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 x14ac:dyDescent="0.2">
      <c r="AK60" t="s">
        <v>985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 x14ac:dyDescent="0.2">
      <c r="AK61" t="s">
        <v>985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 x14ac:dyDescent="0.2">
      <c r="AK62" t="s">
        <v>985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 x14ac:dyDescent="0.2">
      <c r="AK63" t="s">
        <v>985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 x14ac:dyDescent="0.2">
      <c r="AK64" t="s">
        <v>985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 x14ac:dyDescent="0.2">
      <c r="AK65" t="s">
        <v>985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 x14ac:dyDescent="0.2">
      <c r="AK66" t="s">
        <v>985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 x14ac:dyDescent="0.2">
      <c r="AK67" t="s">
        <v>985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 x14ac:dyDescent="0.2">
      <c r="AK68" t="s">
        <v>985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 x14ac:dyDescent="0.2">
      <c r="AK69" t="s">
        <v>985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 x14ac:dyDescent="0.2">
      <c r="AK70" t="s">
        <v>985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 x14ac:dyDescent="0.2">
      <c r="AK71" t="s">
        <v>985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 x14ac:dyDescent="0.2">
      <c r="AK72" t="s">
        <v>985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 x14ac:dyDescent="0.2">
      <c r="AK73" t="s">
        <v>985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 x14ac:dyDescent="0.2">
      <c r="AK74" t="s">
        <v>985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 x14ac:dyDescent="0.2">
      <c r="AK75" t="s">
        <v>985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 x14ac:dyDescent="0.2">
      <c r="AK76" t="s">
        <v>985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 x14ac:dyDescent="0.2">
      <c r="AK77" t="s">
        <v>985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 x14ac:dyDescent="0.2">
      <c r="AK78" t="s">
        <v>985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 x14ac:dyDescent="0.2">
      <c r="AK79" t="s">
        <v>985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 x14ac:dyDescent="0.2">
      <c r="AK80" t="s">
        <v>985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 x14ac:dyDescent="0.2">
      <c r="AK81" t="s">
        <v>985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 x14ac:dyDescent="0.2">
      <c r="AK82" t="s">
        <v>985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 x14ac:dyDescent="0.2"/>
  <cols>
    <col min="1" max="1" width="50.1640625" bestFit="1" customWidth="1"/>
  </cols>
  <sheetData>
    <row r="1" spans="1:11" x14ac:dyDescent="0.2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 x14ac:dyDescent="0.2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 x14ac:dyDescent="0.2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 x14ac:dyDescent="0.2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 x14ac:dyDescent="0.2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 x14ac:dyDescent="0.2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 x14ac:dyDescent="0.2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 x14ac:dyDescent="0.2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 x14ac:dyDescent="0.2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 x14ac:dyDescent="0.2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 x14ac:dyDescent="0.2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 x14ac:dyDescent="0.2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 x14ac:dyDescent="0.2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 x14ac:dyDescent="0.2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 x14ac:dyDescent="0.2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 x14ac:dyDescent="0.2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 x14ac:dyDescent="0.2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 x14ac:dyDescent="0.2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 x14ac:dyDescent="0.2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 x14ac:dyDescent="0.2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 x14ac:dyDescent="0.2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 x14ac:dyDescent="0.2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 x14ac:dyDescent="0.2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 x14ac:dyDescent="0.2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 x14ac:dyDescent="0.2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 x14ac:dyDescent="0.2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 x14ac:dyDescent="0.2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 x14ac:dyDescent="0.2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 x14ac:dyDescent="0.2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 x14ac:dyDescent="0.2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 x14ac:dyDescent="0.2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 x14ac:dyDescent="0.2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 x14ac:dyDescent="0.2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 x14ac:dyDescent="0.2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 x14ac:dyDescent="0.2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 x14ac:dyDescent="0.2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 x14ac:dyDescent="0.2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 x14ac:dyDescent="0.2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 x14ac:dyDescent="0.2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 x14ac:dyDescent="0.2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 x14ac:dyDescent="0.2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 x14ac:dyDescent="0.2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 x14ac:dyDescent="0.2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 x14ac:dyDescent="0.2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 x14ac:dyDescent="0.2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 x14ac:dyDescent="0.2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 x14ac:dyDescent="0.2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 x14ac:dyDescent="0.2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 x14ac:dyDescent="0.2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 x14ac:dyDescent="0.2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 x14ac:dyDescent="0.2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 x14ac:dyDescent="0.2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 x14ac:dyDescent="0.2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 x14ac:dyDescent="0.2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 x14ac:dyDescent="0.2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 x14ac:dyDescent="0.2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 x14ac:dyDescent="0.2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 x14ac:dyDescent="0.2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 x14ac:dyDescent="0.2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 x14ac:dyDescent="0.2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 x14ac:dyDescent="0.2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 x14ac:dyDescent="0.2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 x14ac:dyDescent="0.2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 x14ac:dyDescent="0.2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 x14ac:dyDescent="0.2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 x14ac:dyDescent="0.2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 x14ac:dyDescent="0.2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 x14ac:dyDescent="0.2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 x14ac:dyDescent="0.2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 x14ac:dyDescent="0.2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 x14ac:dyDescent="0.2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 x14ac:dyDescent="0.2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 x14ac:dyDescent="0.2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 x14ac:dyDescent="0.2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 x14ac:dyDescent="0.2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 x14ac:dyDescent="0.2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 x14ac:dyDescent="0.2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 x14ac:dyDescent="0.2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 x14ac:dyDescent="0.2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 x14ac:dyDescent="0.2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 x14ac:dyDescent="0.2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 x14ac:dyDescent="0.2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 x14ac:dyDescent="0.2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 x14ac:dyDescent="0.2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 x14ac:dyDescent="0.2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 x14ac:dyDescent="0.2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 x14ac:dyDescent="0.2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 x14ac:dyDescent="0.2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 x14ac:dyDescent="0.2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 x14ac:dyDescent="0.2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 x14ac:dyDescent="0.2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 x14ac:dyDescent="0.2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 x14ac:dyDescent="0.2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 x14ac:dyDescent="0.2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 x14ac:dyDescent="0.2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 x14ac:dyDescent="0.2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 x14ac:dyDescent="0.2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 x14ac:dyDescent="0.2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 x14ac:dyDescent="0.2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 x14ac:dyDescent="0.2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 x14ac:dyDescent="0.2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 x14ac:dyDescent="0.2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 x14ac:dyDescent="0.2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 x14ac:dyDescent="0.2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 x14ac:dyDescent="0.2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 x14ac:dyDescent="0.2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 x14ac:dyDescent="0.2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 x14ac:dyDescent="0.2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 x14ac:dyDescent="0.2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 x14ac:dyDescent="0.2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 x14ac:dyDescent="0.2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 x14ac:dyDescent="0.2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 x14ac:dyDescent="0.2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 x14ac:dyDescent="0.2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 x14ac:dyDescent="0.2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 x14ac:dyDescent="0.2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 x14ac:dyDescent="0.2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 x14ac:dyDescent="0.2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 x14ac:dyDescent="0.2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 x14ac:dyDescent="0.2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 x14ac:dyDescent="0.2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 x14ac:dyDescent="0.2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 x14ac:dyDescent="0.2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 x14ac:dyDescent="0.2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 x14ac:dyDescent="0.2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 x14ac:dyDescent="0.2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 x14ac:dyDescent="0.2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 x14ac:dyDescent="0.2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 x14ac:dyDescent="0.2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 x14ac:dyDescent="0.2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 x14ac:dyDescent="0.2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 x14ac:dyDescent="0.2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 x14ac:dyDescent="0.2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 x14ac:dyDescent="0.2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 x14ac:dyDescent="0.2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 x14ac:dyDescent="0.2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 x14ac:dyDescent="0.2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 x14ac:dyDescent="0.2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 x14ac:dyDescent="0.2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 x14ac:dyDescent="0.2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 x14ac:dyDescent="0.2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 x14ac:dyDescent="0.2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 x14ac:dyDescent="0.2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 x14ac:dyDescent="0.2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 x14ac:dyDescent="0.2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 x14ac:dyDescent="0.2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 x14ac:dyDescent="0.2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 x14ac:dyDescent="0.2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 x14ac:dyDescent="0.2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 x14ac:dyDescent="0.2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 x14ac:dyDescent="0.2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 x14ac:dyDescent="0.2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 x14ac:dyDescent="0.2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 x14ac:dyDescent="0.2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 x14ac:dyDescent="0.2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 x14ac:dyDescent="0.2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 x14ac:dyDescent="0.2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 x14ac:dyDescent="0.2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 x14ac:dyDescent="0.2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 x14ac:dyDescent="0.2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 x14ac:dyDescent="0.2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 x14ac:dyDescent="0.2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 x14ac:dyDescent="0.2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 x14ac:dyDescent="0.2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 x14ac:dyDescent="0.2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 x14ac:dyDescent="0.2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 x14ac:dyDescent="0.2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 x14ac:dyDescent="0.2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 x14ac:dyDescent="0.2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 x14ac:dyDescent="0.2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 x14ac:dyDescent="0.2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 x14ac:dyDescent="0.2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 x14ac:dyDescent="0.2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 x14ac:dyDescent="0.2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 x14ac:dyDescent="0.2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 x14ac:dyDescent="0.2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 x14ac:dyDescent="0.2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 x14ac:dyDescent="0.2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 x14ac:dyDescent="0.2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 x14ac:dyDescent="0.2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 x14ac:dyDescent="0.2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 x14ac:dyDescent="0.2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 x14ac:dyDescent="0.2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 x14ac:dyDescent="0.2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 x14ac:dyDescent="0.2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 x14ac:dyDescent="0.2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 x14ac:dyDescent="0.2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 x14ac:dyDescent="0.2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 x14ac:dyDescent="0.2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 x14ac:dyDescent="0.2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 x14ac:dyDescent="0.2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 x14ac:dyDescent="0.2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 x14ac:dyDescent="0.2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 x14ac:dyDescent="0.2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 x14ac:dyDescent="0.2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 x14ac:dyDescent="0.2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 x14ac:dyDescent="0.2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 x14ac:dyDescent="0.2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 x14ac:dyDescent="0.2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 x14ac:dyDescent="0.2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 x14ac:dyDescent="0.2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 x14ac:dyDescent="0.2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 x14ac:dyDescent="0.2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 x14ac:dyDescent="0.2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 x14ac:dyDescent="0.2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 x14ac:dyDescent="0.2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 x14ac:dyDescent="0.2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 x14ac:dyDescent="0.2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 x14ac:dyDescent="0.2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 x14ac:dyDescent="0.2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 x14ac:dyDescent="0.2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 x14ac:dyDescent="0.2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 x14ac:dyDescent="0.2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 x14ac:dyDescent="0.2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 x14ac:dyDescent="0.2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 x14ac:dyDescent="0.2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 x14ac:dyDescent="0.2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 x14ac:dyDescent="0.2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 x14ac:dyDescent="0.2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 x14ac:dyDescent="0.2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 x14ac:dyDescent="0.2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 x14ac:dyDescent="0.2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 x14ac:dyDescent="0.2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 x14ac:dyDescent="0.2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 x14ac:dyDescent="0.2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 x14ac:dyDescent="0.2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 x14ac:dyDescent="0.2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 x14ac:dyDescent="0.2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 x14ac:dyDescent="0.2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 x14ac:dyDescent="0.2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 x14ac:dyDescent="0.2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 x14ac:dyDescent="0.2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 x14ac:dyDescent="0.2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 x14ac:dyDescent="0.2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 x14ac:dyDescent="0.2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 x14ac:dyDescent="0.2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 x14ac:dyDescent="0.2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 x14ac:dyDescent="0.2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 x14ac:dyDescent="0.2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 x14ac:dyDescent="0.2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 x14ac:dyDescent="0.2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 x14ac:dyDescent="0.2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 x14ac:dyDescent="0.2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 x14ac:dyDescent="0.2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 x14ac:dyDescent="0.2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 x14ac:dyDescent="0.2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 x14ac:dyDescent="0.2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 x14ac:dyDescent="0.2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 x14ac:dyDescent="0.2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 x14ac:dyDescent="0.2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 x14ac:dyDescent="0.2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 x14ac:dyDescent="0.2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 x14ac:dyDescent="0.2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 x14ac:dyDescent="0.2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 x14ac:dyDescent="0.2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 x14ac:dyDescent="0.2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 x14ac:dyDescent="0.2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 x14ac:dyDescent="0.2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 x14ac:dyDescent="0.2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 x14ac:dyDescent="0.2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 x14ac:dyDescent="0.2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 x14ac:dyDescent="0.2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 x14ac:dyDescent="0.2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 x14ac:dyDescent="0.2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 x14ac:dyDescent="0.2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 x14ac:dyDescent="0.2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 x14ac:dyDescent="0.2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 x14ac:dyDescent="0.2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 x14ac:dyDescent="0.2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 x14ac:dyDescent="0.2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 x14ac:dyDescent="0.2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 x14ac:dyDescent="0.2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 x14ac:dyDescent="0.2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 x14ac:dyDescent="0.2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 x14ac:dyDescent="0.2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 x14ac:dyDescent="0.2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 x14ac:dyDescent="0.2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 x14ac:dyDescent="0.2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 x14ac:dyDescent="0.2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 x14ac:dyDescent="0.2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 x14ac:dyDescent="0.2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 x14ac:dyDescent="0.2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 x14ac:dyDescent="0.2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 x14ac:dyDescent="0.2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 x14ac:dyDescent="0.2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 x14ac:dyDescent="0.2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 x14ac:dyDescent="0.2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 x14ac:dyDescent="0.2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 x14ac:dyDescent="0.2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 x14ac:dyDescent="0.2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 x14ac:dyDescent="0.2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 x14ac:dyDescent="0.2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 x14ac:dyDescent="0.2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 x14ac:dyDescent="0.2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 x14ac:dyDescent="0.2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 x14ac:dyDescent="0.2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 x14ac:dyDescent="0.2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 x14ac:dyDescent="0.2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 x14ac:dyDescent="0.2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 x14ac:dyDescent="0.2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 x14ac:dyDescent="0.2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 x14ac:dyDescent="0.2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 x14ac:dyDescent="0.2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 x14ac:dyDescent="0.2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 x14ac:dyDescent="0.2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 x14ac:dyDescent="0.2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 x14ac:dyDescent="0.2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 x14ac:dyDescent="0.2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 x14ac:dyDescent="0.2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 x14ac:dyDescent="0.2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 x14ac:dyDescent="0.2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 x14ac:dyDescent="0.2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 x14ac:dyDescent="0.2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 x14ac:dyDescent="0.2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 x14ac:dyDescent="0.2"/>
  <cols>
    <col min="1" max="1" width="12.33203125" bestFit="1" customWidth="1"/>
    <col min="2" max="2" width="13.33203125" bestFit="1" customWidth="1"/>
  </cols>
  <sheetData>
    <row r="1" spans="1:23" x14ac:dyDescent="0.2">
      <c r="A1" s="29" t="s">
        <v>575</v>
      </c>
      <c r="B1" s="29" t="s">
        <v>973</v>
      </c>
      <c r="C1" s="29" t="s">
        <v>578</v>
      </c>
      <c r="D1" s="29" t="s">
        <v>974</v>
      </c>
      <c r="E1" s="29" t="s">
        <v>975</v>
      </c>
      <c r="W1" t="s">
        <v>976</v>
      </c>
    </row>
    <row r="2" spans="1:23" x14ac:dyDescent="0.2">
      <c r="A2" s="37">
        <v>44931</v>
      </c>
      <c r="B2" s="37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 x14ac:dyDescent="0.2">
      <c r="A3" s="37">
        <v>44938</v>
      </c>
      <c r="B3" s="37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 x14ac:dyDescent="0.2">
      <c r="A4" s="37">
        <v>44945</v>
      </c>
      <c r="B4" s="37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 x14ac:dyDescent="0.2">
      <c r="A5" s="37">
        <v>44951</v>
      </c>
      <c r="B5" s="37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 x14ac:dyDescent="0.2">
      <c r="A6" s="37">
        <v>44959</v>
      </c>
      <c r="B6" s="37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 x14ac:dyDescent="0.2">
      <c r="A7" s="37">
        <v>44966</v>
      </c>
      <c r="B7" s="37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 x14ac:dyDescent="0.2">
      <c r="A8" s="37">
        <v>44973</v>
      </c>
      <c r="B8" s="37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 x14ac:dyDescent="0.2">
      <c r="A9" s="37">
        <v>44980</v>
      </c>
      <c r="B9" s="37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 x14ac:dyDescent="0.2">
      <c r="A10" s="37">
        <v>44987</v>
      </c>
      <c r="B10" s="37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 x14ac:dyDescent="0.2">
      <c r="A11" s="37">
        <v>44994</v>
      </c>
      <c r="B11" s="37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 x14ac:dyDescent="0.2">
      <c r="A12" s="37">
        <v>45001</v>
      </c>
      <c r="B12" s="37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 x14ac:dyDescent="0.2">
      <c r="A13" s="37">
        <v>45008</v>
      </c>
      <c r="B13" s="37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 x14ac:dyDescent="0.2">
      <c r="A14" s="37">
        <v>45014</v>
      </c>
      <c r="B14" s="37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 x14ac:dyDescent="0.2">
      <c r="A15" s="37">
        <v>45022</v>
      </c>
      <c r="B15" s="37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 x14ac:dyDescent="0.2">
      <c r="A16" s="37">
        <v>45029</v>
      </c>
      <c r="B16" s="37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 x14ac:dyDescent="0.2">
      <c r="A17" s="37">
        <v>45036</v>
      </c>
      <c r="B17" s="37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 x14ac:dyDescent="0.2">
      <c r="A18" s="37">
        <v>45043</v>
      </c>
      <c r="B18" s="37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 x14ac:dyDescent="0.2">
      <c r="A19" s="37">
        <v>45050</v>
      </c>
      <c r="B19" s="37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 x14ac:dyDescent="0.2">
      <c r="A20" s="37">
        <v>45057</v>
      </c>
      <c r="B20" s="37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 x14ac:dyDescent="0.2">
      <c r="A21" s="37">
        <v>45064</v>
      </c>
      <c r="B21" s="37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 x14ac:dyDescent="0.2">
      <c r="A22" s="37">
        <v>45071</v>
      </c>
      <c r="B22" s="37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 x14ac:dyDescent="0.2">
      <c r="A23" s="37">
        <v>45078</v>
      </c>
      <c r="B23" s="37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 x14ac:dyDescent="0.2">
      <c r="A24" s="37">
        <v>45085</v>
      </c>
      <c r="B24" s="37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 x14ac:dyDescent="0.2">
      <c r="A25" s="37">
        <v>45092</v>
      </c>
      <c r="B25" s="37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 x14ac:dyDescent="0.2">
      <c r="A26" s="37">
        <v>45099</v>
      </c>
      <c r="B26" s="37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 x14ac:dyDescent="0.2">
      <c r="A27" s="37">
        <v>45105</v>
      </c>
      <c r="B27" s="37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 x14ac:dyDescent="0.2">
      <c r="A28" s="37">
        <v>45113</v>
      </c>
      <c r="B28" s="37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 x14ac:dyDescent="0.2">
      <c r="A29" s="37">
        <v>45120</v>
      </c>
      <c r="B29" s="37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 x14ac:dyDescent="0.2">
      <c r="A30" s="37">
        <v>45127</v>
      </c>
      <c r="B30" s="37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 x14ac:dyDescent="0.2">
      <c r="A31" s="37">
        <v>45134</v>
      </c>
      <c r="B31" s="37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 x14ac:dyDescent="0.2">
      <c r="A32" s="37">
        <v>45141</v>
      </c>
      <c r="B32" s="37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 x14ac:dyDescent="0.2">
      <c r="A33" s="37">
        <v>45148</v>
      </c>
      <c r="B33" s="37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 x14ac:dyDescent="0.2">
      <c r="A34" s="37">
        <v>45155</v>
      </c>
      <c r="B34" s="37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 x14ac:dyDescent="0.2">
      <c r="A35" s="37">
        <v>45162</v>
      </c>
      <c r="B35" s="37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 x14ac:dyDescent="0.2">
      <c r="A36" s="37">
        <v>45169</v>
      </c>
      <c r="B36" s="37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 x14ac:dyDescent="0.2">
      <c r="A37" s="37">
        <v>45176</v>
      </c>
      <c r="B37" s="37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 x14ac:dyDescent="0.2">
      <c r="A38" s="37">
        <v>45183</v>
      </c>
      <c r="B38" s="37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 x14ac:dyDescent="0.2">
      <c r="A39" s="37">
        <v>45190</v>
      </c>
      <c r="B39" s="37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 x14ac:dyDescent="0.2">
      <c r="A40" s="37">
        <v>45197</v>
      </c>
      <c r="B40" s="37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 x14ac:dyDescent="0.2">
      <c r="A41" s="37">
        <v>45204</v>
      </c>
      <c r="B41" s="37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 x14ac:dyDescent="0.2">
      <c r="A42" s="37">
        <v>45211</v>
      </c>
      <c r="B42" s="37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 x14ac:dyDescent="0.2">
      <c r="A43" s="37">
        <v>45218</v>
      </c>
      <c r="B43" s="37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 x14ac:dyDescent="0.2">
      <c r="A44" s="37">
        <v>45225</v>
      </c>
      <c r="B44" s="37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 x14ac:dyDescent="0.2">
      <c r="A45" s="37">
        <v>45232</v>
      </c>
      <c r="B45" s="37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 x14ac:dyDescent="0.2">
      <c r="A46" s="37">
        <v>45239</v>
      </c>
      <c r="B46" s="37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 x14ac:dyDescent="0.2">
      <c r="A47" s="37">
        <v>45246</v>
      </c>
      <c r="B47" s="37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 x14ac:dyDescent="0.2">
      <c r="A48" s="37">
        <v>45253</v>
      </c>
      <c r="B48" s="37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 x14ac:dyDescent="0.2">
      <c r="A49" s="37">
        <v>45260</v>
      </c>
      <c r="B49" s="37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 x14ac:dyDescent="0.2">
      <c r="A50" s="37">
        <v>45267</v>
      </c>
      <c r="B50" s="37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 x14ac:dyDescent="0.2">
      <c r="A51" s="37">
        <v>45274</v>
      </c>
      <c r="B51" s="37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 x14ac:dyDescent="0.2">
      <c r="A52" s="37">
        <v>45281</v>
      </c>
      <c r="B52" s="37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 x14ac:dyDescent="0.2">
      <c r="A53" s="37">
        <v>45288</v>
      </c>
      <c r="B53" s="37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 x14ac:dyDescent="0.2">
      <c r="A54" s="37">
        <v>45295</v>
      </c>
      <c r="B54" s="37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 x14ac:dyDescent="0.2">
      <c r="A55" s="37">
        <v>45302</v>
      </c>
      <c r="B55" s="37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 x14ac:dyDescent="0.2">
      <c r="A56" s="37">
        <v>45309</v>
      </c>
      <c r="B56" s="37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 x14ac:dyDescent="0.2">
      <c r="A57" s="37">
        <v>45316</v>
      </c>
      <c r="B57" s="37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 x14ac:dyDescent="0.2">
      <c r="A58" s="37">
        <v>45323</v>
      </c>
      <c r="B58" s="37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 x14ac:dyDescent="0.2">
      <c r="A59" s="37">
        <v>45330</v>
      </c>
      <c r="B59" s="37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 x14ac:dyDescent="0.2">
      <c r="A60" s="37">
        <v>45337</v>
      </c>
      <c r="B60" s="37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 x14ac:dyDescent="0.2">
      <c r="A61" s="37">
        <v>45344</v>
      </c>
      <c r="B61" s="37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 x14ac:dyDescent="0.2">
      <c r="A62" s="37">
        <v>45351</v>
      </c>
      <c r="B62" s="37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 x14ac:dyDescent="0.2">
      <c r="A63" s="37">
        <v>45358</v>
      </c>
      <c r="B63" s="37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 x14ac:dyDescent="0.2">
      <c r="A64" s="37">
        <v>45365</v>
      </c>
      <c r="B64" s="37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 x14ac:dyDescent="0.2">
      <c r="A65" s="37">
        <v>45372</v>
      </c>
      <c r="B65" s="37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 x14ac:dyDescent="0.2">
      <c r="A66" s="37">
        <v>45379</v>
      </c>
      <c r="B66" s="37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 x14ac:dyDescent="0.2">
      <c r="A67" s="37">
        <v>45386</v>
      </c>
      <c r="B67" s="37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 x14ac:dyDescent="0.2">
      <c r="A68" s="37">
        <v>45392</v>
      </c>
      <c r="B68" s="37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 x14ac:dyDescent="0.2">
      <c r="A69" s="37">
        <v>45400</v>
      </c>
      <c r="B69" s="37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 x14ac:dyDescent="0.2"/>
  <sheetData>
    <row r="1" spans="1:10" x14ac:dyDescent="0.2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 x14ac:dyDescent="0.2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 x14ac:dyDescent="0.2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 x14ac:dyDescent="0.2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 x14ac:dyDescent="0.2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 x14ac:dyDescent="0.2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 x14ac:dyDescent="0.2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 x14ac:dyDescent="0.2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 x14ac:dyDescent="0.2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 x14ac:dyDescent="0.2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 x14ac:dyDescent="0.2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 x14ac:dyDescent="0.2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 x14ac:dyDescent="0.2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 x14ac:dyDescent="0.2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 x14ac:dyDescent="0.2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 x14ac:dyDescent="0.2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 x14ac:dyDescent="0.2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 x14ac:dyDescent="0.2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 x14ac:dyDescent="0.2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 x14ac:dyDescent="0.2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 x14ac:dyDescent="0.2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 x14ac:dyDescent="0.2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 x14ac:dyDescent="0.2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 x14ac:dyDescent="0.2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 x14ac:dyDescent="0.2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 x14ac:dyDescent="0.2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 x14ac:dyDescent="0.2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 x14ac:dyDescent="0.2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 x14ac:dyDescent="0.2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 x14ac:dyDescent="0.2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 x14ac:dyDescent="0.2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 x14ac:dyDescent="0.2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 x14ac:dyDescent="0.2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 x14ac:dyDescent="0.2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 x14ac:dyDescent="0.2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 x14ac:dyDescent="0.2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 x14ac:dyDescent="0.2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 x14ac:dyDescent="0.2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 x14ac:dyDescent="0.2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 x14ac:dyDescent="0.2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 x14ac:dyDescent="0.2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 x14ac:dyDescent="0.2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 x14ac:dyDescent="0.2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 x14ac:dyDescent="0.2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 x14ac:dyDescent="0.2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 x14ac:dyDescent="0.2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 x14ac:dyDescent="0.2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 x14ac:dyDescent="0.2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 x14ac:dyDescent="0.2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 x14ac:dyDescent="0.2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 x14ac:dyDescent="0.2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 x14ac:dyDescent="0.2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 x14ac:dyDescent="0.2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 x14ac:dyDescent="0.2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 x14ac:dyDescent="0.2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 x14ac:dyDescent="0.2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 x14ac:dyDescent="0.2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 x14ac:dyDescent="0.2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 x14ac:dyDescent="0.2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 x14ac:dyDescent="0.2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 x14ac:dyDescent="0.2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 x14ac:dyDescent="0.2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 x14ac:dyDescent="0.2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 x14ac:dyDescent="0.2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 x14ac:dyDescent="0.2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 x14ac:dyDescent="0.2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 x14ac:dyDescent="0.2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 x14ac:dyDescent="0.2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 x14ac:dyDescent="0.2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 x14ac:dyDescent="0.2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 x14ac:dyDescent="0.2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 x14ac:dyDescent="0.2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 x14ac:dyDescent="0.2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 x14ac:dyDescent="0.2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 x14ac:dyDescent="0.2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 x14ac:dyDescent="0.2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 x14ac:dyDescent="0.2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 x14ac:dyDescent="0.2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 x14ac:dyDescent="0.2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 x14ac:dyDescent="0.2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 x14ac:dyDescent="0.2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 x14ac:dyDescent="0.2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 x14ac:dyDescent="0.2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 x14ac:dyDescent="0.2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 x14ac:dyDescent="0.2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 x14ac:dyDescent="0.2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 x14ac:dyDescent="0.2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 x14ac:dyDescent="0.2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 x14ac:dyDescent="0.2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 x14ac:dyDescent="0.2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 x14ac:dyDescent="0.2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 x14ac:dyDescent="0.2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 x14ac:dyDescent="0.2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 x14ac:dyDescent="0.2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 x14ac:dyDescent="0.2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 x14ac:dyDescent="0.2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 x14ac:dyDescent="0.2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 x14ac:dyDescent="0.2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 x14ac:dyDescent="0.2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 x14ac:dyDescent="0.2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 x14ac:dyDescent="0.2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 x14ac:dyDescent="0.2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 x14ac:dyDescent="0.2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 x14ac:dyDescent="0.2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 x14ac:dyDescent="0.2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 x14ac:dyDescent="0.2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 x14ac:dyDescent="0.2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 x14ac:dyDescent="0.2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 x14ac:dyDescent="0.2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 x14ac:dyDescent="0.2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 x14ac:dyDescent="0.2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 x14ac:dyDescent="0.2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 x14ac:dyDescent="0.2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 x14ac:dyDescent="0.2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 x14ac:dyDescent="0.2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 x14ac:dyDescent="0.2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 x14ac:dyDescent="0.2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 x14ac:dyDescent="0.2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 x14ac:dyDescent="0.2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 x14ac:dyDescent="0.2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 x14ac:dyDescent="0.2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 x14ac:dyDescent="0.2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 x14ac:dyDescent="0.2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 x14ac:dyDescent="0.2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 x14ac:dyDescent="0.2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 x14ac:dyDescent="0.2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 x14ac:dyDescent="0.2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 x14ac:dyDescent="0.2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 x14ac:dyDescent="0.2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 x14ac:dyDescent="0.2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 x14ac:dyDescent="0.2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 x14ac:dyDescent="0.2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 x14ac:dyDescent="0.2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 x14ac:dyDescent="0.2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 x14ac:dyDescent="0.2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 x14ac:dyDescent="0.2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 x14ac:dyDescent="0.2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 x14ac:dyDescent="0.2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 x14ac:dyDescent="0.2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 x14ac:dyDescent="0.2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 x14ac:dyDescent="0.2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 x14ac:dyDescent="0.2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 x14ac:dyDescent="0.2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 x14ac:dyDescent="0.2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 x14ac:dyDescent="0.2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 x14ac:dyDescent="0.2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 x14ac:dyDescent="0.2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 x14ac:dyDescent="0.2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 x14ac:dyDescent="0.2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 x14ac:dyDescent="0.2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 x14ac:dyDescent="0.2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 x14ac:dyDescent="0.2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 x14ac:dyDescent="0.2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 x14ac:dyDescent="0.2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 x14ac:dyDescent="0.2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 x14ac:dyDescent="0.2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 x14ac:dyDescent="0.2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 x14ac:dyDescent="0.2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 x14ac:dyDescent="0.2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 x14ac:dyDescent="0.2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 x14ac:dyDescent="0.2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 x14ac:dyDescent="0.2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 x14ac:dyDescent="0.2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 x14ac:dyDescent="0.2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 x14ac:dyDescent="0.2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 x14ac:dyDescent="0.2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 x14ac:dyDescent="0.2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 x14ac:dyDescent="0.2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 x14ac:dyDescent="0.2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 x14ac:dyDescent="0.2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 x14ac:dyDescent="0.2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 x14ac:dyDescent="0.2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 x14ac:dyDescent="0.2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 x14ac:dyDescent="0.2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 x14ac:dyDescent="0.2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 x14ac:dyDescent="0.2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 x14ac:dyDescent="0.2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 x14ac:dyDescent="0.2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 x14ac:dyDescent="0.2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 x14ac:dyDescent="0.2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 x14ac:dyDescent="0.2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 x14ac:dyDescent="0.2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 x14ac:dyDescent="0.2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 x14ac:dyDescent="0.2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 x14ac:dyDescent="0.2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 x14ac:dyDescent="0.2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 x14ac:dyDescent="0.2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 x14ac:dyDescent="0.2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 x14ac:dyDescent="0.2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 x14ac:dyDescent="0.2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 x14ac:dyDescent="0.2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 x14ac:dyDescent="0.2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 x14ac:dyDescent="0.2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 x14ac:dyDescent="0.2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 x14ac:dyDescent="0.2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 x14ac:dyDescent="0.2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 x14ac:dyDescent="0.2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 x14ac:dyDescent="0.2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 x14ac:dyDescent="0.2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 x14ac:dyDescent="0.2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 x14ac:dyDescent="0.2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 x14ac:dyDescent="0.2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 x14ac:dyDescent="0.2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 x14ac:dyDescent="0.2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 x14ac:dyDescent="0.2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 x14ac:dyDescent="0.2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 x14ac:dyDescent="0.2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 x14ac:dyDescent="0.2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 x14ac:dyDescent="0.2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 x14ac:dyDescent="0.2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 x14ac:dyDescent="0.2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 x14ac:dyDescent="0.2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 x14ac:dyDescent="0.2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 x14ac:dyDescent="0.2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 x14ac:dyDescent="0.2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 x14ac:dyDescent="0.2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 x14ac:dyDescent="0.2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 x14ac:dyDescent="0.2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 x14ac:dyDescent="0.2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 x14ac:dyDescent="0.2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 x14ac:dyDescent="0.2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 x14ac:dyDescent="0.2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 x14ac:dyDescent="0.2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 x14ac:dyDescent="0.2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 x14ac:dyDescent="0.2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 x14ac:dyDescent="0.2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 x14ac:dyDescent="0.2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 x14ac:dyDescent="0.2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 x14ac:dyDescent="0.2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 x14ac:dyDescent="0.2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 x14ac:dyDescent="0.2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 x14ac:dyDescent="0.2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 x14ac:dyDescent="0.2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 x14ac:dyDescent="0.2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 x14ac:dyDescent="0.2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 x14ac:dyDescent="0.2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 x14ac:dyDescent="0.2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 x14ac:dyDescent="0.2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 x14ac:dyDescent="0.2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 x14ac:dyDescent="0.2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 x14ac:dyDescent="0.2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 x14ac:dyDescent="0.2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 x14ac:dyDescent="0.2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 x14ac:dyDescent="0.2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 x14ac:dyDescent="0.2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 x14ac:dyDescent="0.2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 x14ac:dyDescent="0.2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 x14ac:dyDescent="0.2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 x14ac:dyDescent="0.2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 x14ac:dyDescent="0.2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 x14ac:dyDescent="0.2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 x14ac:dyDescent="0.2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 x14ac:dyDescent="0.2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 x14ac:dyDescent="0.2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 x14ac:dyDescent="0.2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 x14ac:dyDescent="0.2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 x14ac:dyDescent="0.2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 x14ac:dyDescent="0.2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 x14ac:dyDescent="0.2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 x14ac:dyDescent="0.2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 x14ac:dyDescent="0.2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 x14ac:dyDescent="0.2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 x14ac:dyDescent="0.2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 x14ac:dyDescent="0.2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 x14ac:dyDescent="0.2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 x14ac:dyDescent="0.2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 x14ac:dyDescent="0.2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 x14ac:dyDescent="0.2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 x14ac:dyDescent="0.2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 x14ac:dyDescent="0.2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 x14ac:dyDescent="0.2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 x14ac:dyDescent="0.2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 x14ac:dyDescent="0.2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 x14ac:dyDescent="0.2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 x14ac:dyDescent="0.2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 x14ac:dyDescent="0.2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 x14ac:dyDescent="0.2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 x14ac:dyDescent="0.2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 x14ac:dyDescent="0.2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 x14ac:dyDescent="0.2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 x14ac:dyDescent="0.2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 x14ac:dyDescent="0.2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 x14ac:dyDescent="0.2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 x14ac:dyDescent="0.2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 x14ac:dyDescent="0.2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 x14ac:dyDescent="0.2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 x14ac:dyDescent="0.2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 x14ac:dyDescent="0.2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 x14ac:dyDescent="0.2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 x14ac:dyDescent="0.2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 x14ac:dyDescent="0.2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 x14ac:dyDescent="0.2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 x14ac:dyDescent="0.2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 x14ac:dyDescent="0.2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 x14ac:dyDescent="0.2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 x14ac:dyDescent="0.2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 x14ac:dyDescent="0.2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 x14ac:dyDescent="0.2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 x14ac:dyDescent="0.2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 x14ac:dyDescent="0.2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 x14ac:dyDescent="0.2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 x14ac:dyDescent="0.2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 x14ac:dyDescent="0.2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 x14ac:dyDescent="0.2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 x14ac:dyDescent="0.2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 x14ac:dyDescent="0.2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 x14ac:dyDescent="0.2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 x14ac:dyDescent="0.2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 x14ac:dyDescent="0.2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 x14ac:dyDescent="0.2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 x14ac:dyDescent="0.2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 x14ac:dyDescent="0.2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 x14ac:dyDescent="0.2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 x14ac:dyDescent="0.2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 x14ac:dyDescent="0.2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 x14ac:dyDescent="0.2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 x14ac:dyDescent="0.2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 x14ac:dyDescent="0.2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 x14ac:dyDescent="0.2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 x14ac:dyDescent="0.2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 x14ac:dyDescent="0.2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 x14ac:dyDescent="0.2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 x14ac:dyDescent="0.2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 x14ac:dyDescent="0.2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 x14ac:dyDescent="0.2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 x14ac:dyDescent="0.2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 x14ac:dyDescent="0.2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 x14ac:dyDescent="0.2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 x14ac:dyDescent="0.2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 x14ac:dyDescent="0.2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 x14ac:dyDescent="0.2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 x14ac:dyDescent="0.2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 x14ac:dyDescent="0.2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 x14ac:dyDescent="0.2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 x14ac:dyDescent="0.2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 x14ac:dyDescent="0.2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 x14ac:dyDescent="0.2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 x14ac:dyDescent="0.2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 x14ac:dyDescent="0.2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 x14ac:dyDescent="0.2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 x14ac:dyDescent="0.2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 x14ac:dyDescent="0.2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 x14ac:dyDescent="0.2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 x14ac:dyDescent="0.2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 x14ac:dyDescent="0.2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 x14ac:dyDescent="0.2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 x14ac:dyDescent="0.2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 x14ac:dyDescent="0.2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 x14ac:dyDescent="0.2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 x14ac:dyDescent="0.2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 x14ac:dyDescent="0.2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 x14ac:dyDescent="0.2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 x14ac:dyDescent="0.2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 x14ac:dyDescent="0.2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 x14ac:dyDescent="0.2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 x14ac:dyDescent="0.2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 x14ac:dyDescent="0.2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 x14ac:dyDescent="0.2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 x14ac:dyDescent="0.2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 x14ac:dyDescent="0.2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 x14ac:dyDescent="0.2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 x14ac:dyDescent="0.2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 x14ac:dyDescent="0.2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 x14ac:dyDescent="0.2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 x14ac:dyDescent="0.2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 x14ac:dyDescent="0.2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 x14ac:dyDescent="0.2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 x14ac:dyDescent="0.2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 x14ac:dyDescent="0.2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 x14ac:dyDescent="0.2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 x14ac:dyDescent="0.2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 x14ac:dyDescent="0.2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 x14ac:dyDescent="0.2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 x14ac:dyDescent="0.2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 x14ac:dyDescent="0.2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 x14ac:dyDescent="0.2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 x14ac:dyDescent="0.2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 x14ac:dyDescent="0.2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 x14ac:dyDescent="0.2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 x14ac:dyDescent="0.2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 x14ac:dyDescent="0.2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 x14ac:dyDescent="0.2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 x14ac:dyDescent="0.2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 x14ac:dyDescent="0.2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 x14ac:dyDescent="0.2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 x14ac:dyDescent="0.2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 x14ac:dyDescent="0.2">
      <c r="B2" s="49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49" t="s">
        <v>17</v>
      </c>
      <c r="P2">
        <f>SUM(N2:N6)</f>
        <v>78.099999999999994</v>
      </c>
      <c r="R2" t="s">
        <v>25</v>
      </c>
      <c r="S2">
        <v>172000</v>
      </c>
      <c r="W2" s="49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49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 x14ac:dyDescent="0.2">
      <c r="B3" s="49"/>
      <c r="C3">
        <v>-6.4</v>
      </c>
      <c r="G3" t="s">
        <v>22</v>
      </c>
      <c r="H3">
        <v>66000</v>
      </c>
      <c r="M3" s="49"/>
      <c r="N3">
        <v>20.2</v>
      </c>
      <c r="R3" t="s">
        <v>22</v>
      </c>
      <c r="S3">
        <v>142000</v>
      </c>
      <c r="W3" s="49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49"/>
      <c r="AI3" s="17">
        <f t="shared" ref="AI3:AI26" si="1">AH3*100/AI$1</f>
        <v>0</v>
      </c>
      <c r="AL3" t="s">
        <v>22</v>
      </c>
      <c r="AM3">
        <v>65000</v>
      </c>
    </row>
    <row r="4" spans="2:41" x14ac:dyDescent="0.2">
      <c r="B4" s="49"/>
      <c r="C4">
        <v>36.9</v>
      </c>
      <c r="G4" t="s">
        <v>26</v>
      </c>
      <c r="H4">
        <f>D25</f>
        <v>306390</v>
      </c>
      <c r="M4" s="49"/>
      <c r="N4">
        <v>22.4</v>
      </c>
      <c r="R4" t="s">
        <v>26</v>
      </c>
      <c r="S4">
        <f>O28</f>
        <v>115265</v>
      </c>
      <c r="W4" s="49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49"/>
      <c r="AI4" s="17">
        <f t="shared" si="1"/>
        <v>0</v>
      </c>
      <c r="AL4" t="s">
        <v>26</v>
      </c>
      <c r="AM4">
        <f>AH29</f>
        <v>103534</v>
      </c>
    </row>
    <row r="5" spans="2:41" x14ac:dyDescent="0.2">
      <c r="B5" s="49"/>
      <c r="C5">
        <v>4.8</v>
      </c>
      <c r="G5" t="s">
        <v>23</v>
      </c>
      <c r="H5">
        <v>58000</v>
      </c>
      <c r="M5" s="49"/>
      <c r="N5">
        <v>10.8</v>
      </c>
      <c r="R5" t="s">
        <v>23</v>
      </c>
      <c r="S5">
        <v>65000</v>
      </c>
      <c r="W5" s="49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49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 x14ac:dyDescent="0.2">
      <c r="B6" s="49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49"/>
      <c r="N6">
        <v>24.7</v>
      </c>
      <c r="R6" t="s">
        <v>24</v>
      </c>
      <c r="S6">
        <f>SUM(S2:S5)</f>
        <v>494265</v>
      </c>
      <c r="W6" s="49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49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 x14ac:dyDescent="0.2">
      <c r="B7" s="49"/>
      <c r="C7">
        <v>19.3</v>
      </c>
      <c r="M7" s="49" t="s">
        <v>18</v>
      </c>
      <c r="N7">
        <v>8.1</v>
      </c>
      <c r="P7">
        <f>SUM(N7:N11)</f>
        <v>53.6</v>
      </c>
      <c r="W7" s="49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49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 x14ac:dyDescent="0.2">
      <c r="B8" s="49"/>
      <c r="C8">
        <v>22.2</v>
      </c>
      <c r="M8" s="49"/>
      <c r="N8">
        <v>-6.8</v>
      </c>
      <c r="W8" s="49"/>
      <c r="X8">
        <v>12514</v>
      </c>
      <c r="Y8" s="17">
        <f t="shared" si="0"/>
        <v>7.8212500000000004E-2</v>
      </c>
      <c r="AG8" s="49"/>
      <c r="AH8">
        <v>13989</v>
      </c>
      <c r="AI8" s="17">
        <f t="shared" si="1"/>
        <v>6.9944999999999993E-2</v>
      </c>
      <c r="AM8" s="3"/>
    </row>
    <row r="9" spans="2:41" x14ac:dyDescent="0.2">
      <c r="B9" s="49"/>
      <c r="C9">
        <v>10.8</v>
      </c>
      <c r="M9" s="49"/>
      <c r="N9">
        <v>23.2</v>
      </c>
      <c r="S9" s="10"/>
      <c r="W9" s="49"/>
      <c r="X9">
        <v>20811</v>
      </c>
      <c r="Y9" s="17">
        <f t="shared" si="0"/>
        <v>0.13006875000000001</v>
      </c>
      <c r="AC9" s="10"/>
      <c r="AG9" s="49"/>
      <c r="AH9">
        <v>23989</v>
      </c>
      <c r="AI9" s="17">
        <f t="shared" si="1"/>
        <v>0.119945</v>
      </c>
      <c r="AM9" s="10"/>
    </row>
    <row r="10" spans="2:41" x14ac:dyDescent="0.2">
      <c r="B10" s="49" t="s">
        <v>19</v>
      </c>
      <c r="C10">
        <v>24.2</v>
      </c>
      <c r="E10">
        <f>SUM(C10:C13)</f>
        <v>64.599999999999994</v>
      </c>
      <c r="M10" s="49"/>
      <c r="N10">
        <v>17.100000000000001</v>
      </c>
      <c r="W10" s="49"/>
      <c r="X10">
        <v>13577</v>
      </c>
      <c r="Y10" s="17">
        <f t="shared" si="0"/>
        <v>8.4856249999999994E-2</v>
      </c>
      <c r="AG10" s="49"/>
      <c r="AH10">
        <v>12000</v>
      </c>
      <c r="AI10" s="17">
        <f t="shared" si="1"/>
        <v>0.06</v>
      </c>
    </row>
    <row r="11" spans="2:41" x14ac:dyDescent="0.2">
      <c r="B11" s="49"/>
      <c r="C11">
        <v>0.8</v>
      </c>
      <c r="M11" s="49"/>
      <c r="N11">
        <v>12</v>
      </c>
      <c r="W11" s="49"/>
      <c r="X11">
        <v>1412</v>
      </c>
      <c r="Y11" s="17">
        <f t="shared" si="0"/>
        <v>8.8249999999999995E-3</v>
      </c>
      <c r="AG11" s="49"/>
      <c r="AH11">
        <v>13391</v>
      </c>
      <c r="AI11" s="17">
        <f t="shared" si="1"/>
        <v>6.6955000000000001E-2</v>
      </c>
    </row>
    <row r="12" spans="2:41" x14ac:dyDescent="0.2">
      <c r="B12" s="49"/>
      <c r="C12">
        <v>28.1</v>
      </c>
      <c r="M12" s="49" t="s">
        <v>19</v>
      </c>
      <c r="N12">
        <v>7.5</v>
      </c>
      <c r="P12">
        <f>SUM(N12:N16)</f>
        <v>62.6</v>
      </c>
      <c r="W12" s="49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49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 x14ac:dyDescent="0.2">
      <c r="B13" s="49"/>
      <c r="C13">
        <v>11.5</v>
      </c>
      <c r="M13" s="49"/>
      <c r="N13">
        <v>13</v>
      </c>
      <c r="W13" s="49"/>
      <c r="X13">
        <v>9637</v>
      </c>
      <c r="Y13" s="17">
        <f t="shared" si="0"/>
        <v>6.023125E-2</v>
      </c>
      <c r="AG13" s="49"/>
      <c r="AH13">
        <v>-2716</v>
      </c>
      <c r="AI13" s="17">
        <f t="shared" si="1"/>
        <v>-1.358E-2</v>
      </c>
    </row>
    <row r="14" spans="2:41" x14ac:dyDescent="0.2">
      <c r="B14" s="49" t="s">
        <v>20</v>
      </c>
      <c r="C14">
        <v>4.9000000000000004</v>
      </c>
      <c r="E14">
        <f>SUM(C14:C18)</f>
        <v>65.5</v>
      </c>
      <c r="M14" s="49"/>
      <c r="N14">
        <v>4.8</v>
      </c>
      <c r="W14" s="49"/>
      <c r="X14">
        <v>6542</v>
      </c>
      <c r="Y14" s="17">
        <f t="shared" si="0"/>
        <v>4.08875E-2</v>
      </c>
      <c r="AG14" s="49"/>
      <c r="AH14">
        <v>-37463</v>
      </c>
      <c r="AI14" s="17">
        <f t="shared" si="1"/>
        <v>-0.18731500000000001</v>
      </c>
    </row>
    <row r="15" spans="2:41" x14ac:dyDescent="0.2">
      <c r="B15" s="49"/>
      <c r="C15">
        <v>43.6</v>
      </c>
      <c r="M15" s="49"/>
      <c r="N15">
        <v>10.9</v>
      </c>
      <c r="W15" s="49"/>
      <c r="X15">
        <v>8408</v>
      </c>
      <c r="Y15" s="17">
        <f t="shared" si="0"/>
        <v>5.2549999999999999E-2</v>
      </c>
      <c r="AG15" s="49"/>
      <c r="AH15">
        <v>12412</v>
      </c>
      <c r="AI15" s="17">
        <f t="shared" si="1"/>
        <v>6.2059999999999997E-2</v>
      </c>
    </row>
    <row r="16" spans="2:41" x14ac:dyDescent="0.2">
      <c r="B16" s="49"/>
      <c r="C16">
        <v>-4.2</v>
      </c>
      <c r="M16" s="49"/>
      <c r="N16">
        <v>26.4</v>
      </c>
      <c r="W16" s="49"/>
      <c r="X16">
        <v>-6006</v>
      </c>
      <c r="Y16" s="17">
        <f t="shared" si="0"/>
        <v>-3.7537500000000001E-2</v>
      </c>
      <c r="AG16" s="49"/>
      <c r="AH16">
        <v>10060</v>
      </c>
      <c r="AI16" s="17">
        <f t="shared" si="1"/>
        <v>5.0299999999999997E-2</v>
      </c>
    </row>
    <row r="17" spans="2:38" x14ac:dyDescent="0.2">
      <c r="B17" s="49"/>
      <c r="C17">
        <v>8.1999999999999993</v>
      </c>
      <c r="M17" s="49" t="s">
        <v>20</v>
      </c>
      <c r="N17">
        <v>-118.2</v>
      </c>
      <c r="P17">
        <f>SUM(N17:N21)</f>
        <v>-90.300000000000011</v>
      </c>
      <c r="W17" s="49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49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 x14ac:dyDescent="0.2">
      <c r="B18" s="49"/>
      <c r="C18">
        <v>13</v>
      </c>
      <c r="M18" s="49"/>
      <c r="N18">
        <v>-4</v>
      </c>
      <c r="W18" s="49"/>
      <c r="X18">
        <v>16136</v>
      </c>
      <c r="Y18" s="17">
        <f t="shared" si="0"/>
        <v>0.10085</v>
      </c>
      <c r="AG18" s="49"/>
      <c r="AH18">
        <v>5687</v>
      </c>
      <c r="AI18" s="17">
        <f t="shared" si="1"/>
        <v>2.8434999999999998E-2</v>
      </c>
    </row>
    <row r="19" spans="2:38" x14ac:dyDescent="0.2">
      <c r="B19" s="49" t="s">
        <v>21</v>
      </c>
      <c r="C19">
        <v>9</v>
      </c>
      <c r="E19">
        <f>SUM(C19:C23)</f>
        <v>62</v>
      </c>
      <c r="M19" s="49"/>
      <c r="N19">
        <v>16.3</v>
      </c>
      <c r="W19" s="49"/>
      <c r="Y19" s="17">
        <f t="shared" si="0"/>
        <v>0</v>
      </c>
      <c r="AG19" s="49"/>
      <c r="AH19">
        <v>21733</v>
      </c>
      <c r="AI19" s="17">
        <f t="shared" si="1"/>
        <v>0.108665</v>
      </c>
    </row>
    <row r="20" spans="2:38" x14ac:dyDescent="0.2">
      <c r="B20" s="49"/>
      <c r="C20">
        <v>30.1</v>
      </c>
      <c r="M20" s="49"/>
      <c r="N20">
        <v>15.6</v>
      </c>
      <c r="W20" s="49"/>
      <c r="X20">
        <v>49619</v>
      </c>
      <c r="Y20" s="17">
        <f t="shared" si="0"/>
        <v>0.31011875</v>
      </c>
      <c r="AG20" s="49"/>
      <c r="AH20">
        <f>17976+3580</f>
        <v>21556</v>
      </c>
      <c r="AI20" s="17">
        <f t="shared" si="1"/>
        <v>0.10778</v>
      </c>
    </row>
    <row r="21" spans="2:38" x14ac:dyDescent="0.2">
      <c r="B21" s="49"/>
      <c r="M21" s="49"/>
      <c r="W21" s="49"/>
      <c r="X21">
        <v>19404</v>
      </c>
      <c r="Y21" s="17">
        <f t="shared" si="0"/>
        <v>0.12127499999999999</v>
      </c>
      <c r="AG21" s="49"/>
      <c r="AH21">
        <v>10789</v>
      </c>
      <c r="AI21" s="17">
        <f t="shared" si="1"/>
        <v>5.3945E-2</v>
      </c>
    </row>
    <row r="22" spans="2:38" x14ac:dyDescent="0.2">
      <c r="B22" s="49"/>
      <c r="C22">
        <v>22.9</v>
      </c>
      <c r="M22" s="49" t="s">
        <v>21</v>
      </c>
      <c r="N22">
        <v>-10</v>
      </c>
      <c r="P22">
        <f>SUM(N22:N26)</f>
        <v>11.2</v>
      </c>
      <c r="W22" s="49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49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 x14ac:dyDescent="0.2">
      <c r="B23" s="49"/>
      <c r="M23" s="49"/>
      <c r="N23">
        <v>21.2</v>
      </c>
      <c r="W23" s="49"/>
      <c r="Y23" s="17">
        <f t="shared" si="0"/>
        <v>0</v>
      </c>
      <c r="AG23" s="49"/>
      <c r="AH23">
        <v>9722</v>
      </c>
      <c r="AI23" s="17">
        <f t="shared" si="1"/>
        <v>4.861E-2</v>
      </c>
    </row>
    <row r="24" spans="2:38" x14ac:dyDescent="0.2">
      <c r="D24" t="s">
        <v>29</v>
      </c>
      <c r="M24" s="49"/>
      <c r="W24" s="49"/>
      <c r="Y24" s="17">
        <f t="shared" si="0"/>
        <v>0</v>
      </c>
      <c r="AG24" s="49"/>
      <c r="AH24">
        <v>-2685</v>
      </c>
      <c r="AI24" s="17">
        <f t="shared" si="1"/>
        <v>-1.3424999999999999E-2</v>
      </c>
    </row>
    <row r="25" spans="2:38" x14ac:dyDescent="0.2">
      <c r="C25">
        <f>SUM(C2:C23)</f>
        <v>305</v>
      </c>
      <c r="D25">
        <f>283591+26881-4082</f>
        <v>306390</v>
      </c>
      <c r="M25" s="49"/>
      <c r="W25" s="49"/>
      <c r="Y25" s="17">
        <f t="shared" si="0"/>
        <v>0</v>
      </c>
      <c r="AG25" s="49"/>
      <c r="AH25">
        <f>27071+14672-7637-3380</f>
        <v>30726</v>
      </c>
      <c r="AI25" s="17">
        <f t="shared" si="1"/>
        <v>0.15362999999999999</v>
      </c>
    </row>
    <row r="26" spans="2:38" x14ac:dyDescent="0.2">
      <c r="M26" s="49"/>
      <c r="W26" s="49"/>
      <c r="Y26" s="17">
        <f t="shared" si="0"/>
        <v>0</v>
      </c>
      <c r="AG26" s="49"/>
      <c r="AI26" s="17">
        <f t="shared" si="1"/>
        <v>0</v>
      </c>
    </row>
    <row r="27" spans="2:38" x14ac:dyDescent="0.2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 x14ac:dyDescent="0.2">
      <c r="N28">
        <f>SUM(N3:N26)</f>
        <v>115.2</v>
      </c>
      <c r="O28">
        <v>115265</v>
      </c>
      <c r="Y28" t="s">
        <v>29</v>
      </c>
    </row>
    <row r="29" spans="2:38" x14ac:dyDescent="0.2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 x14ac:dyDescent="0.2">
      <c r="B30" s="50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 x14ac:dyDescent="0.2">
      <c r="B31" s="50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 x14ac:dyDescent="0.2">
      <c r="B32" s="50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49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 x14ac:dyDescent="0.2">
      <c r="B33" s="50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49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 x14ac:dyDescent="0.2">
      <c r="B34" s="50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49"/>
      <c r="N34">
        <v>27.4</v>
      </c>
      <c r="O34" s="17">
        <f t="shared" si="2"/>
        <v>0.1957142857142857</v>
      </c>
      <c r="R34" t="s">
        <v>26</v>
      </c>
      <c r="S34">
        <v>197885</v>
      </c>
      <c r="W34" s="49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49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 x14ac:dyDescent="0.2">
      <c r="B35" s="50"/>
      <c r="C35" s="10">
        <v>4.0999999999999996</v>
      </c>
      <c r="D35" s="10"/>
      <c r="E35" s="10"/>
      <c r="F35" s="10"/>
      <c r="M35" s="49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49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49"/>
      <c r="AI35" s="17">
        <f t="shared" ref="AI35:AI58" si="4">AH35*100/AI$33</f>
        <v>0</v>
      </c>
      <c r="AL35" t="s">
        <v>22</v>
      </c>
      <c r="AM35">
        <v>65000</v>
      </c>
    </row>
    <row r="36" spans="2:41" x14ac:dyDescent="0.2">
      <c r="B36" s="50" t="s">
        <v>18</v>
      </c>
      <c r="C36" s="10">
        <v>10.9</v>
      </c>
      <c r="D36" s="10"/>
      <c r="E36" s="10">
        <f>SUM(C36:C40)</f>
        <v>48.900000000000006</v>
      </c>
      <c r="F36" s="10"/>
      <c r="M36" s="49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49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49"/>
      <c r="AI36" s="17">
        <f t="shared" si="4"/>
        <v>0</v>
      </c>
      <c r="AL36" t="s">
        <v>26</v>
      </c>
      <c r="AM36">
        <f>AH61</f>
        <v>176019</v>
      </c>
    </row>
    <row r="37" spans="2:41" x14ac:dyDescent="0.2">
      <c r="B37" s="50"/>
      <c r="C37" s="10">
        <v>3.7</v>
      </c>
      <c r="D37" s="10"/>
      <c r="E37" s="10"/>
      <c r="F37" s="10"/>
      <c r="G37" s="10"/>
      <c r="H37" s="10"/>
      <c r="M37" s="49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49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49"/>
      <c r="AI37" s="17">
        <f t="shared" si="4"/>
        <v>0</v>
      </c>
      <c r="AL37" t="s">
        <v>178</v>
      </c>
      <c r="AM37">
        <v>182216</v>
      </c>
    </row>
    <row r="38" spans="2:41" x14ac:dyDescent="0.2">
      <c r="B38" s="50"/>
      <c r="C38" s="10">
        <v>-6.2</v>
      </c>
      <c r="D38" s="10"/>
      <c r="E38" s="10"/>
      <c r="F38" s="10"/>
      <c r="G38" s="10"/>
      <c r="H38" s="10"/>
      <c r="M38" s="49"/>
      <c r="N38">
        <v>-0.9</v>
      </c>
      <c r="O38" s="17">
        <f t="shared" si="2"/>
        <v>-6.4285714285714285E-3</v>
      </c>
      <c r="W38" s="49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49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 x14ac:dyDescent="0.2">
      <c r="B39" s="50"/>
      <c r="C39" s="10">
        <v>20.100000000000001</v>
      </c>
      <c r="D39" s="10"/>
      <c r="E39" s="10"/>
      <c r="F39" s="10"/>
      <c r="G39" s="10"/>
      <c r="H39" s="10"/>
      <c r="M39" s="49"/>
      <c r="N39">
        <v>21.3</v>
      </c>
      <c r="O39" s="17">
        <f t="shared" si="2"/>
        <v>0.15214285714285714</v>
      </c>
      <c r="S39" s="10"/>
      <c r="W39" s="49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49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 x14ac:dyDescent="0.2">
      <c r="B40" s="50"/>
      <c r="C40" s="10">
        <v>20.399999999999999</v>
      </c>
      <c r="D40" s="10"/>
      <c r="E40" s="10"/>
      <c r="F40" s="10"/>
      <c r="M40" s="49"/>
      <c r="N40">
        <v>10.199999999999999</v>
      </c>
      <c r="O40" s="17">
        <f t="shared" si="2"/>
        <v>7.2857142857142843E-2</v>
      </c>
      <c r="W40" s="49"/>
      <c r="X40">
        <v>-33678</v>
      </c>
      <c r="Y40" s="17">
        <f t="shared" si="3"/>
        <v>-0.19810588235294119</v>
      </c>
      <c r="AG40" s="49"/>
      <c r="AH40">
        <v>21305</v>
      </c>
      <c r="AI40" s="17">
        <f t="shared" si="4"/>
        <v>9.5968468468468474E-2</v>
      </c>
    </row>
    <row r="41" spans="2:41" x14ac:dyDescent="0.2">
      <c r="B41" s="50" t="s">
        <v>19</v>
      </c>
      <c r="C41" s="10">
        <v>18.5</v>
      </c>
      <c r="D41" s="10"/>
      <c r="E41" s="10">
        <f>SUM(C41:C45)</f>
        <v>73.8</v>
      </c>
      <c r="F41" s="10"/>
      <c r="M41" s="49"/>
      <c r="N41">
        <v>7.3</v>
      </c>
      <c r="O41" s="17">
        <f t="shared" si="2"/>
        <v>5.2142857142857144E-2</v>
      </c>
      <c r="W41" s="49"/>
      <c r="X41">
        <v>15143</v>
      </c>
      <c r="Y41" s="17">
        <f t="shared" si="3"/>
        <v>8.9076470588235299E-2</v>
      </c>
      <c r="AC41" s="10"/>
      <c r="AG41" s="49"/>
      <c r="AH41">
        <v>12952</v>
      </c>
      <c r="AI41" s="17">
        <f t="shared" si="4"/>
        <v>5.834234234234234E-2</v>
      </c>
      <c r="AM41" s="10"/>
    </row>
    <row r="42" spans="2:41" x14ac:dyDescent="0.2">
      <c r="B42" s="50"/>
      <c r="C42" s="10"/>
      <c r="D42" s="10"/>
      <c r="E42" s="10"/>
      <c r="F42" s="10"/>
      <c r="M42" s="49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49"/>
      <c r="X42">
        <v>6921</v>
      </c>
      <c r="Y42" s="17">
        <f t="shared" si="3"/>
        <v>4.071176470588235E-2</v>
      </c>
      <c r="AG42" s="49"/>
      <c r="AH42">
        <v>13077</v>
      </c>
      <c r="AI42" s="17">
        <f t="shared" si="4"/>
        <v>5.8905405405405405E-2</v>
      </c>
    </row>
    <row r="43" spans="2:41" x14ac:dyDescent="0.2">
      <c r="B43" s="50"/>
      <c r="C43" s="10">
        <v>34</v>
      </c>
      <c r="D43" s="10"/>
      <c r="E43" s="10"/>
      <c r="M43" s="49"/>
      <c r="O43" s="17">
        <f t="shared" si="2"/>
        <v>0</v>
      </c>
      <c r="W43" s="49"/>
      <c r="X43">
        <v>1053</v>
      </c>
      <c r="Y43" s="17">
        <f t="shared" si="3"/>
        <v>6.1941176470588239E-3</v>
      </c>
      <c r="AG43" s="49"/>
      <c r="AI43" s="17">
        <f t="shared" si="4"/>
        <v>0</v>
      </c>
    </row>
    <row r="44" spans="2:41" x14ac:dyDescent="0.2">
      <c r="B44" s="50"/>
      <c r="C44" s="10">
        <v>13.2</v>
      </c>
      <c r="D44" s="10"/>
      <c r="E44" s="10"/>
      <c r="F44" s="10"/>
      <c r="M44" s="49"/>
      <c r="N44">
        <v>19.2</v>
      </c>
      <c r="O44" s="17">
        <f t="shared" si="2"/>
        <v>0.13714285714285715</v>
      </c>
      <c r="W44" s="49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49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 x14ac:dyDescent="0.2">
      <c r="B45" s="50"/>
      <c r="C45" s="10">
        <v>8.1</v>
      </c>
      <c r="D45" s="10"/>
      <c r="E45" s="10"/>
      <c r="F45" s="10"/>
      <c r="M45" s="49"/>
      <c r="N45">
        <v>-1.9</v>
      </c>
      <c r="O45" s="17">
        <f t="shared" si="2"/>
        <v>-1.3571428571428571E-2</v>
      </c>
      <c r="W45" s="49"/>
      <c r="X45">
        <v>13430</v>
      </c>
      <c r="Y45" s="17">
        <f t="shared" si="3"/>
        <v>7.9000000000000001E-2</v>
      </c>
      <c r="AG45" s="49"/>
      <c r="AH45">
        <v>229</v>
      </c>
      <c r="AI45" s="17">
        <f t="shared" si="4"/>
        <v>1.0315315315315315E-3</v>
      </c>
    </row>
    <row r="46" spans="2:41" x14ac:dyDescent="0.2">
      <c r="B46" s="50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49"/>
      <c r="N46">
        <v>22.3</v>
      </c>
      <c r="O46" s="17">
        <f t="shared" si="2"/>
        <v>0.15928571428571428</v>
      </c>
      <c r="W46" s="49"/>
      <c r="X46">
        <v>-13924</v>
      </c>
      <c r="Y46" s="17">
        <f t="shared" si="3"/>
        <v>-8.1905882352941176E-2</v>
      </c>
      <c r="AG46" s="49"/>
      <c r="AH46">
        <v>19551</v>
      </c>
      <c r="AI46" s="17">
        <f t="shared" si="4"/>
        <v>8.8067567567567562E-2</v>
      </c>
    </row>
    <row r="47" spans="2:41" x14ac:dyDescent="0.2">
      <c r="B47" s="50"/>
      <c r="C47" s="10">
        <v>29.2</v>
      </c>
      <c r="D47" s="10"/>
      <c r="E47" s="10"/>
      <c r="F47" s="10"/>
      <c r="G47" s="10"/>
      <c r="H47" s="10"/>
      <c r="M47" s="49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49"/>
      <c r="X47">
        <v>15018</v>
      </c>
      <c r="Y47" s="17">
        <f t="shared" si="3"/>
        <v>8.8341176470588229E-2</v>
      </c>
      <c r="AG47" s="49"/>
      <c r="AH47">
        <v>16372</v>
      </c>
      <c r="AI47" s="17">
        <f t="shared" si="4"/>
        <v>7.3747747747747741E-2</v>
      </c>
    </row>
    <row r="48" spans="2:41" x14ac:dyDescent="0.2">
      <c r="B48" s="50"/>
      <c r="C48" s="10">
        <v>6.4</v>
      </c>
      <c r="D48" s="10"/>
      <c r="E48" s="10"/>
      <c r="F48" s="10"/>
      <c r="G48" s="10"/>
      <c r="H48" s="10"/>
      <c r="M48" s="49"/>
      <c r="N48">
        <v>16.3</v>
      </c>
      <c r="O48" s="17">
        <f t="shared" si="2"/>
        <v>0.11642857142857142</v>
      </c>
      <c r="W48" s="49"/>
      <c r="X48">
        <v>13405</v>
      </c>
      <c r="Y48" s="17">
        <f t="shared" si="3"/>
        <v>7.8852941176470584E-2</v>
      </c>
      <c r="AG48" s="49"/>
      <c r="AH48">
        <v>9432</v>
      </c>
      <c r="AI48" s="17">
        <f t="shared" si="4"/>
        <v>4.2486486486486487E-2</v>
      </c>
    </row>
    <row r="49" spans="2:38" x14ac:dyDescent="0.2">
      <c r="B49" s="50"/>
      <c r="C49" s="10">
        <v>37</v>
      </c>
      <c r="D49" s="10"/>
      <c r="E49" s="10"/>
      <c r="F49" s="10"/>
      <c r="G49" s="10"/>
      <c r="H49" s="10"/>
      <c r="M49" s="49"/>
      <c r="N49">
        <v>11.3</v>
      </c>
      <c r="O49" s="17">
        <f t="shared" si="2"/>
        <v>8.0714285714285711E-2</v>
      </c>
      <c r="W49" s="49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49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 x14ac:dyDescent="0.2">
      <c r="B50" s="50"/>
      <c r="C50" s="10">
        <v>4</v>
      </c>
      <c r="D50" s="10"/>
      <c r="E50" s="10"/>
      <c r="F50" s="10"/>
      <c r="G50" s="10"/>
      <c r="H50" s="10"/>
      <c r="M50" s="49"/>
      <c r="N50">
        <v>7.6</v>
      </c>
      <c r="O50" s="17">
        <f t="shared" si="2"/>
        <v>5.4285714285714284E-2</v>
      </c>
      <c r="W50" s="49"/>
      <c r="X50">
        <v>-714</v>
      </c>
      <c r="Y50" s="17">
        <f t="shared" si="3"/>
        <v>-4.1999999999999997E-3</v>
      </c>
      <c r="AG50" s="49"/>
      <c r="AH50">
        <v>13468</v>
      </c>
      <c r="AI50" s="17">
        <f t="shared" si="4"/>
        <v>6.0666666666666667E-2</v>
      </c>
    </row>
    <row r="51" spans="2:38" x14ac:dyDescent="0.2">
      <c r="B51" s="50"/>
      <c r="C51" s="10">
        <v>9.8000000000000007</v>
      </c>
      <c r="D51" s="10"/>
      <c r="E51" s="10"/>
      <c r="F51" s="10"/>
      <c r="G51" s="10"/>
      <c r="H51" s="10"/>
      <c r="M51" s="49"/>
      <c r="N51">
        <v>11.6</v>
      </c>
      <c r="O51" s="17">
        <f t="shared" si="2"/>
        <v>8.2857142857142851E-2</v>
      </c>
      <c r="W51" s="49"/>
      <c r="X51">
        <v>-450</v>
      </c>
      <c r="Y51" s="17">
        <f t="shared" si="3"/>
        <v>-2.6470588235294116E-3</v>
      </c>
      <c r="AG51" s="49"/>
      <c r="AH51">
        <v>9439</v>
      </c>
      <c r="AI51" s="17">
        <f t="shared" si="4"/>
        <v>4.2518018018018015E-2</v>
      </c>
    </row>
    <row r="52" spans="2:38" x14ac:dyDescent="0.2">
      <c r="B52" s="50" t="s">
        <v>21</v>
      </c>
      <c r="C52" s="10"/>
      <c r="D52" s="10"/>
      <c r="E52" s="10">
        <f>SUM(C52:C56)</f>
        <v>0</v>
      </c>
      <c r="F52" s="10"/>
      <c r="G52" s="10"/>
      <c r="H52" s="10"/>
      <c r="M52" s="49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49"/>
      <c r="X52">
        <v>51238</v>
      </c>
      <c r="Y52" s="17">
        <f t="shared" si="3"/>
        <v>0.3014</v>
      </c>
      <c r="AG52" s="49"/>
      <c r="AH52">
        <v>23888</v>
      </c>
      <c r="AI52" s="17">
        <f t="shared" si="4"/>
        <v>0.1076036036036036</v>
      </c>
    </row>
    <row r="53" spans="2:38" x14ac:dyDescent="0.2">
      <c r="B53" s="50"/>
      <c r="C53" s="10"/>
      <c r="D53" s="10"/>
      <c r="E53" s="10"/>
      <c r="F53" s="10"/>
      <c r="G53" s="10"/>
      <c r="H53" s="10"/>
      <c r="M53" s="49"/>
      <c r="O53" s="17">
        <f t="shared" si="2"/>
        <v>0</v>
      </c>
      <c r="W53" s="49"/>
      <c r="Y53" s="17">
        <f t="shared" si="3"/>
        <v>0</v>
      </c>
      <c r="AG53" s="49"/>
      <c r="AH53">
        <v>7555</v>
      </c>
      <c r="AI53" s="17">
        <f t="shared" si="4"/>
        <v>3.4031531531531531E-2</v>
      </c>
    </row>
    <row r="54" spans="2:38" x14ac:dyDescent="0.2">
      <c r="B54" s="50"/>
      <c r="C54" s="10"/>
      <c r="D54" s="10"/>
      <c r="E54" s="10"/>
      <c r="F54" s="10"/>
      <c r="G54" s="10"/>
      <c r="H54" s="10"/>
      <c r="M54" s="49"/>
      <c r="O54" s="17">
        <f t="shared" si="2"/>
        <v>0</v>
      </c>
      <c r="W54" s="49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49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 x14ac:dyDescent="0.2">
      <c r="B55" s="50"/>
      <c r="C55" s="10"/>
      <c r="D55" s="10"/>
      <c r="E55" s="10"/>
      <c r="F55" s="10"/>
      <c r="G55" s="10"/>
      <c r="H55" s="10"/>
      <c r="M55" s="49"/>
      <c r="O55" s="17">
        <f t="shared" si="2"/>
        <v>0</v>
      </c>
      <c r="W55" s="49"/>
      <c r="X55">
        <v>21835</v>
      </c>
      <c r="Y55" s="17">
        <f t="shared" si="3"/>
        <v>0.12844117647058823</v>
      </c>
      <c r="AG55" s="49"/>
      <c r="AH55">
        <v>14479</v>
      </c>
      <c r="AI55" s="17">
        <f t="shared" si="4"/>
        <v>6.5220720720720715E-2</v>
      </c>
    </row>
    <row r="56" spans="2:38" x14ac:dyDescent="0.2">
      <c r="B56" s="50"/>
      <c r="C56" s="10"/>
      <c r="D56" s="10"/>
      <c r="E56" s="10"/>
      <c r="F56" s="10"/>
      <c r="G56" s="10"/>
      <c r="H56" s="10"/>
      <c r="M56" s="49"/>
      <c r="O56" s="17">
        <f t="shared" si="2"/>
        <v>0</v>
      </c>
      <c r="W56" s="49"/>
      <c r="X56">
        <v>12411</v>
      </c>
      <c r="Y56" s="17">
        <f t="shared" si="3"/>
        <v>7.300588235294117E-2</v>
      </c>
      <c r="AG56" s="49"/>
      <c r="AH56">
        <v>9054</v>
      </c>
      <c r="AI56" s="17">
        <f t="shared" si="4"/>
        <v>4.0783783783783785E-2</v>
      </c>
    </row>
    <row r="57" spans="2:38" x14ac:dyDescent="0.2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49"/>
      <c r="Y57" s="17">
        <f t="shared" si="3"/>
        <v>0</v>
      </c>
      <c r="AG57" s="49"/>
      <c r="AI57" s="17">
        <f t="shared" si="4"/>
        <v>0</v>
      </c>
    </row>
    <row r="58" spans="2:38" x14ac:dyDescent="0.2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49"/>
      <c r="Y58" s="17">
        <f t="shared" si="3"/>
        <v>0</v>
      </c>
      <c r="AG58" s="49"/>
      <c r="AI58" s="17">
        <f t="shared" si="4"/>
        <v>0</v>
      </c>
    </row>
    <row r="59" spans="2:38" x14ac:dyDescent="0.2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 x14ac:dyDescent="0.2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 x14ac:dyDescent="0.2">
      <c r="X61">
        <f>SUM(X34:X59)</f>
        <v>177202</v>
      </c>
      <c r="AH61">
        <f>SUM(AH34:AH59)</f>
        <v>176019</v>
      </c>
    </row>
    <row r="62" spans="2:38" x14ac:dyDescent="0.2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 x14ac:dyDescent="0.2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 x14ac:dyDescent="0.2">
      <c r="I64" s="3"/>
      <c r="R64" s="6"/>
      <c r="S64" s="5"/>
    </row>
    <row r="65" spans="8:36" x14ac:dyDescent="0.2">
      <c r="R65" s="6"/>
    </row>
    <row r="66" spans="8:36" x14ac:dyDescent="0.2">
      <c r="U66" t="s">
        <v>36</v>
      </c>
      <c r="W66" t="s">
        <v>149</v>
      </c>
      <c r="X66">
        <v>22000000</v>
      </c>
    </row>
    <row r="67" spans="8:36" x14ac:dyDescent="0.2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 x14ac:dyDescent="0.2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 x14ac:dyDescent="0.2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 x14ac:dyDescent="0.2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 x14ac:dyDescent="0.2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 x14ac:dyDescent="0.2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 x14ac:dyDescent="0.2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 x14ac:dyDescent="0.2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 x14ac:dyDescent="0.2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 x14ac:dyDescent="0.2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 x14ac:dyDescent="0.2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 x14ac:dyDescent="0.2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 x14ac:dyDescent="0.2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 x14ac:dyDescent="0.2">
      <c r="U80" s="4">
        <v>46082</v>
      </c>
      <c r="V80">
        <f>V79+V79*V77</f>
        <v>21870000</v>
      </c>
      <c r="W80">
        <f>W79+W79*W77</f>
        <v>20280000</v>
      </c>
    </row>
    <row r="81" spans="12:34" x14ac:dyDescent="0.2">
      <c r="U81" s="4">
        <v>46447</v>
      </c>
      <c r="V81">
        <f>V80+V80*V77</f>
        <v>29524500</v>
      </c>
      <c r="W81">
        <f>W80+W80*W77</f>
        <v>26364000</v>
      </c>
    </row>
    <row r="82" spans="12:34" x14ac:dyDescent="0.2">
      <c r="U82" s="4">
        <v>46813</v>
      </c>
      <c r="V82">
        <f>V81+V81*V77</f>
        <v>39858075</v>
      </c>
      <c r="W82">
        <f>W81+W81*W77</f>
        <v>34273200</v>
      </c>
    </row>
    <row r="84" spans="12:34" x14ac:dyDescent="0.2">
      <c r="L84">
        <f>1800-1425</f>
        <v>375</v>
      </c>
    </row>
    <row r="85" spans="12:34" x14ac:dyDescent="0.2">
      <c r="AH85" s="24"/>
    </row>
  </sheetData>
  <mergeCells count="40">
    <mergeCell ref="M17:M21"/>
    <mergeCell ref="M22:M26"/>
    <mergeCell ref="M7:M11"/>
    <mergeCell ref="M12:M16"/>
    <mergeCell ref="M2:M6"/>
    <mergeCell ref="B30:B35"/>
    <mergeCell ref="B36:B40"/>
    <mergeCell ref="B41:B45"/>
    <mergeCell ref="B46:B51"/>
    <mergeCell ref="B52:B56"/>
    <mergeCell ref="B2:B5"/>
    <mergeCell ref="B6:B9"/>
    <mergeCell ref="B10:B13"/>
    <mergeCell ref="B14:B18"/>
    <mergeCell ref="B19:B23"/>
    <mergeCell ref="M32:M36"/>
    <mergeCell ref="M37:M41"/>
    <mergeCell ref="M42:M46"/>
    <mergeCell ref="M47:M51"/>
    <mergeCell ref="M52:M56"/>
    <mergeCell ref="W2:W6"/>
    <mergeCell ref="W7:W11"/>
    <mergeCell ref="W12:W16"/>
    <mergeCell ref="W17:W21"/>
    <mergeCell ref="W22:W26"/>
    <mergeCell ref="W34:W38"/>
    <mergeCell ref="W39:W43"/>
    <mergeCell ref="W44:W48"/>
    <mergeCell ref="W49:W53"/>
    <mergeCell ref="W54:W58"/>
    <mergeCell ref="AG2:AG6"/>
    <mergeCell ref="AG7:AG11"/>
    <mergeCell ref="AG12:AG16"/>
    <mergeCell ref="AG17:AG21"/>
    <mergeCell ref="AG22:AG26"/>
    <mergeCell ref="AG34:AG38"/>
    <mergeCell ref="AG39:AG43"/>
    <mergeCell ref="AG44:AG48"/>
    <mergeCell ref="AG49:AG53"/>
    <mergeCell ref="AG54:AG58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 x14ac:dyDescent="0.2"/>
  <cols>
    <col min="1" max="1" width="29.83203125" customWidth="1"/>
  </cols>
  <sheetData>
    <row r="1" spans="1:10" x14ac:dyDescent="0.2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 x14ac:dyDescent="0.2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 x14ac:dyDescent="0.2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 x14ac:dyDescent="0.2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 x14ac:dyDescent="0.2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 x14ac:dyDescent="0.2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 x14ac:dyDescent="0.2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 x14ac:dyDescent="0.2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 x14ac:dyDescent="0.2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 x14ac:dyDescent="0.2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 x14ac:dyDescent="0.2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 x14ac:dyDescent="0.2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 x14ac:dyDescent="0.2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 x14ac:dyDescent="0.2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 x14ac:dyDescent="0.2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 x14ac:dyDescent="0.2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 x14ac:dyDescent="0.2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 x14ac:dyDescent="0.2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 x14ac:dyDescent="0.2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 x14ac:dyDescent="0.2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 x14ac:dyDescent="0.2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 x14ac:dyDescent="0.2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 x14ac:dyDescent="0.2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 x14ac:dyDescent="0.2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Q31" sqref="Q31"/>
    </sheetView>
  </sheetViews>
  <sheetFormatPr baseColWidth="10" defaultRowHeight="16" x14ac:dyDescent="0.2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 x14ac:dyDescent="0.2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 x14ac:dyDescent="0.2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 x14ac:dyDescent="0.2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 x14ac:dyDescent="0.2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 x14ac:dyDescent="0.2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 x14ac:dyDescent="0.2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 x14ac:dyDescent="0.2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 x14ac:dyDescent="0.2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 x14ac:dyDescent="0.2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 x14ac:dyDescent="0.2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 x14ac:dyDescent="0.2">
      <c r="I11">
        <v>300</v>
      </c>
      <c r="O11" t="s">
        <v>898</v>
      </c>
      <c r="P11" s="30">
        <v>12000000</v>
      </c>
      <c r="U11" s="24"/>
      <c r="V11" s="11"/>
    </row>
    <row r="12" spans="1:38" x14ac:dyDescent="0.2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 x14ac:dyDescent="0.2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 x14ac:dyDescent="0.2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 x14ac:dyDescent="0.2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 x14ac:dyDescent="0.2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 x14ac:dyDescent="0.2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 x14ac:dyDescent="0.2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 x14ac:dyDescent="0.2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 x14ac:dyDescent="0.2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 x14ac:dyDescent="0.2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 x14ac:dyDescent="0.2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 x14ac:dyDescent="0.2">
      <c r="I23">
        <v>700</v>
      </c>
    </row>
    <row r="24" spans="1:38" x14ac:dyDescent="0.2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 x14ac:dyDescent="0.2">
      <c r="I25">
        <v>100</v>
      </c>
      <c r="O25" t="s">
        <v>898</v>
      </c>
      <c r="P25" s="30">
        <v>12000000</v>
      </c>
    </row>
    <row r="26" spans="1:38" x14ac:dyDescent="0.2">
      <c r="I26">
        <v>17940</v>
      </c>
      <c r="O26" t="s">
        <v>899</v>
      </c>
      <c r="P26" s="30">
        <v>0</v>
      </c>
    </row>
    <row r="27" spans="1:38" x14ac:dyDescent="0.2">
      <c r="I27">
        <v>1529</v>
      </c>
      <c r="O27" t="s">
        <v>900</v>
      </c>
      <c r="P27" s="30">
        <v>12811329</v>
      </c>
    </row>
    <row r="28" spans="1:38" x14ac:dyDescent="0.2">
      <c r="I28">
        <v>253</v>
      </c>
      <c r="O28" t="s">
        <v>901</v>
      </c>
      <c r="P28" s="30">
        <v>0</v>
      </c>
    </row>
    <row r="29" spans="1:38" x14ac:dyDescent="0.2">
      <c r="I29">
        <v>1758</v>
      </c>
      <c r="O29" t="s">
        <v>902</v>
      </c>
      <c r="P29" s="30">
        <v>29541329</v>
      </c>
    </row>
    <row r="30" spans="1:38" x14ac:dyDescent="0.2">
      <c r="A30" t="s">
        <v>930</v>
      </c>
      <c r="B30">
        <v>31780</v>
      </c>
      <c r="C30">
        <v>31780</v>
      </c>
      <c r="I30">
        <v>1776</v>
      </c>
    </row>
    <row r="31" spans="1:38" x14ac:dyDescent="0.2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 x14ac:dyDescent="0.2">
      <c r="F32">
        <v>6694</v>
      </c>
      <c r="O32" t="s">
        <v>898</v>
      </c>
      <c r="P32" s="30">
        <v>4950000</v>
      </c>
    </row>
    <row r="33" spans="1:18" x14ac:dyDescent="0.2">
      <c r="F33">
        <v>827</v>
      </c>
      <c r="O33" t="s">
        <v>899</v>
      </c>
      <c r="P33" s="30">
        <v>7050000</v>
      </c>
    </row>
    <row r="34" spans="1:18" x14ac:dyDescent="0.2">
      <c r="F34">
        <f>SUM(F31:F33)</f>
        <v>99360</v>
      </c>
      <c r="O34" t="s">
        <v>900</v>
      </c>
      <c r="P34" s="30">
        <v>2144432</v>
      </c>
    </row>
    <row r="35" spans="1:18" x14ac:dyDescent="0.2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 x14ac:dyDescent="0.2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 x14ac:dyDescent="0.2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 x14ac:dyDescent="0.2">
      <c r="M38" t="s">
        <v>908</v>
      </c>
      <c r="O38" t="s">
        <v>897</v>
      </c>
      <c r="P38" s="30">
        <v>4730000</v>
      </c>
      <c r="R38" s="12">
        <v>148142</v>
      </c>
    </row>
    <row r="39" spans="1:18" x14ac:dyDescent="0.2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 x14ac:dyDescent="0.2">
      <c r="B40">
        <v>119560</v>
      </c>
      <c r="C40">
        <v>58128</v>
      </c>
      <c r="O40" t="s">
        <v>899</v>
      </c>
      <c r="P40" s="30">
        <v>0</v>
      </c>
    </row>
    <row r="41" spans="1:18" x14ac:dyDescent="0.2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 x14ac:dyDescent="0.2">
      <c r="D42" t="s">
        <v>934</v>
      </c>
      <c r="E42">
        <v>472551</v>
      </c>
      <c r="O42" t="s">
        <v>901</v>
      </c>
      <c r="P42" s="30">
        <v>0</v>
      </c>
    </row>
    <row r="43" spans="1:18" x14ac:dyDescent="0.2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 x14ac:dyDescent="0.2">
      <c r="B44">
        <v>58128</v>
      </c>
    </row>
    <row r="45" spans="1:18" ht="21" x14ac:dyDescent="0.3">
      <c r="M45" s="31" t="s">
        <v>911</v>
      </c>
    </row>
    <row r="46" spans="1:18" ht="21" x14ac:dyDescent="0.3">
      <c r="M46" s="31" t="s">
        <v>912</v>
      </c>
    </row>
    <row r="48" spans="1:18" x14ac:dyDescent="0.2">
      <c r="A48" s="34">
        <v>45034</v>
      </c>
      <c r="B48">
        <v>1307184</v>
      </c>
    </row>
    <row r="49" spans="1:10" x14ac:dyDescent="0.2">
      <c r="A49" s="34">
        <v>45044</v>
      </c>
      <c r="B49">
        <v>126374</v>
      </c>
    </row>
    <row r="50" spans="1:10" x14ac:dyDescent="0.2">
      <c r="A50" s="34">
        <v>45078</v>
      </c>
      <c r="B50">
        <v>103782</v>
      </c>
    </row>
    <row r="51" spans="1:10" x14ac:dyDescent="0.2">
      <c r="A51" s="34">
        <v>45107</v>
      </c>
      <c r="B51">
        <v>103782</v>
      </c>
    </row>
    <row r="52" spans="1:10" x14ac:dyDescent="0.2">
      <c r="A52" s="34">
        <v>45139</v>
      </c>
      <c r="B52">
        <v>133434</v>
      </c>
    </row>
    <row r="53" spans="1:10" x14ac:dyDescent="0.2">
      <c r="A53" s="34">
        <v>45170</v>
      </c>
      <c r="B53">
        <v>56765</v>
      </c>
    </row>
    <row r="54" spans="1:10" x14ac:dyDescent="0.2">
      <c r="A54" s="34">
        <v>45199</v>
      </c>
      <c r="B54">
        <v>56765</v>
      </c>
    </row>
    <row r="55" spans="1:10" x14ac:dyDescent="0.2">
      <c r="A55" s="34">
        <v>45231</v>
      </c>
      <c r="B55">
        <v>56765</v>
      </c>
    </row>
    <row r="56" spans="1:10" x14ac:dyDescent="0.2">
      <c r="A56" s="34">
        <v>45260</v>
      </c>
      <c r="B56">
        <v>77945</v>
      </c>
    </row>
    <row r="57" spans="1:10" x14ac:dyDescent="0.2">
      <c r="A57" s="34">
        <v>45292</v>
      </c>
      <c r="B57">
        <v>61001</v>
      </c>
    </row>
    <row r="58" spans="1:10" x14ac:dyDescent="0.2">
      <c r="A58" s="34">
        <v>45322</v>
      </c>
      <c r="B58">
        <v>79111</v>
      </c>
    </row>
    <row r="59" spans="1:10" x14ac:dyDescent="0.2">
      <c r="A59" s="34">
        <v>45352</v>
      </c>
      <c r="B59">
        <v>79111</v>
      </c>
    </row>
    <row r="60" spans="1:10" x14ac:dyDescent="0.2">
      <c r="A60" s="34">
        <v>45385</v>
      </c>
      <c r="C60">
        <v>112254</v>
      </c>
    </row>
    <row r="63" spans="1:10" x14ac:dyDescent="0.2">
      <c r="B63">
        <f>SUM(B48:B62)</f>
        <v>2242019</v>
      </c>
      <c r="E63" t="s">
        <v>957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 x14ac:dyDescent="0.2">
      <c r="B64">
        <v>472551</v>
      </c>
      <c r="E64" t="s">
        <v>900</v>
      </c>
      <c r="F64">
        <v>365349</v>
      </c>
    </row>
    <row r="65" spans="2:10" x14ac:dyDescent="0.2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 x14ac:dyDescent="0.2">
      <c r="B66">
        <f>B65-C65</f>
        <v>150000</v>
      </c>
      <c r="F66">
        <f>30%*(F65-1500000)</f>
        <v>469149.3</v>
      </c>
    </row>
    <row r="67" spans="2:10" x14ac:dyDescent="0.2">
      <c r="F67">
        <f>60000+45000+30000+15000</f>
        <v>150000</v>
      </c>
    </row>
    <row r="68" spans="2:10" x14ac:dyDescent="0.2">
      <c r="F68">
        <f>F66+F67</f>
        <v>619149.30000000005</v>
      </c>
    </row>
    <row r="71" spans="2:10" x14ac:dyDescent="0.2">
      <c r="E71" t="s">
        <v>957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 x14ac:dyDescent="0.2">
      <c r="E72" t="s">
        <v>900</v>
      </c>
      <c r="F72">
        <v>365349</v>
      </c>
    </row>
    <row r="73" spans="2:10" x14ac:dyDescent="0.2">
      <c r="E73" t="s">
        <v>157</v>
      </c>
      <c r="F73">
        <f>F71+G71+F72</f>
        <v>2741280</v>
      </c>
    </row>
    <row r="74" spans="2:10" x14ac:dyDescent="0.2">
      <c r="F74">
        <f>30%*(F73-1500000)</f>
        <v>372384</v>
      </c>
    </row>
    <row r="75" spans="2:10" x14ac:dyDescent="0.2">
      <c r="F75">
        <f>60000+45000+30000+15000</f>
        <v>150000</v>
      </c>
    </row>
    <row r="76" spans="2:10" x14ac:dyDescent="0.2">
      <c r="F76">
        <f>F74+F75</f>
        <v>522384</v>
      </c>
    </row>
    <row r="78" spans="2:10" x14ac:dyDescent="0.2">
      <c r="E78" t="s">
        <v>957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 x14ac:dyDescent="0.2">
      <c r="E79" t="s">
        <v>900</v>
      </c>
      <c r="F79">
        <v>376645</v>
      </c>
    </row>
    <row r="80" spans="2:10" x14ac:dyDescent="0.2">
      <c r="E80" t="s">
        <v>157</v>
      </c>
      <c r="F80">
        <f>F78+G78+F79</f>
        <v>2757755</v>
      </c>
    </row>
    <row r="81" spans="6:6" x14ac:dyDescent="0.2">
      <c r="F81">
        <f>30%*(F80-1500000)</f>
        <v>377326.5</v>
      </c>
    </row>
    <row r="82" spans="6:6" x14ac:dyDescent="0.2">
      <c r="F82">
        <f>60000+45000+30000+15000</f>
        <v>150000</v>
      </c>
    </row>
    <row r="83" spans="6:6" x14ac:dyDescent="0.2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7468D-1D76-934C-94BF-BDB8584CA5FB}">
  <dimension ref="B6:K33"/>
  <sheetViews>
    <sheetView workbookViewId="0">
      <selection activeCell="K33" sqref="K33"/>
    </sheetView>
  </sheetViews>
  <sheetFormatPr baseColWidth="10" defaultRowHeight="16" x14ac:dyDescent="0.2"/>
  <cols>
    <col min="2" max="2" width="25.6640625" bestFit="1" customWidth="1"/>
    <col min="3" max="3" width="38.6640625" bestFit="1" customWidth="1"/>
    <col min="4" max="4" width="20.33203125" bestFit="1" customWidth="1"/>
  </cols>
  <sheetData>
    <row r="6" spans="2:5" ht="18" x14ac:dyDescent="0.2">
      <c r="B6" s="39" t="s">
        <v>936</v>
      </c>
      <c r="C6" s="39" t="s">
        <v>1006</v>
      </c>
    </row>
    <row r="7" spans="2:5" ht="18" x14ac:dyDescent="0.2">
      <c r="B7" s="39" t="s">
        <v>937</v>
      </c>
      <c r="C7" s="39" t="s">
        <v>938</v>
      </c>
      <c r="D7" s="39" t="s">
        <v>937</v>
      </c>
      <c r="E7" s="39" t="s">
        <v>938</v>
      </c>
    </row>
    <row r="8" spans="2:5" ht="18" x14ac:dyDescent="0.2">
      <c r="B8" s="51" t="s">
        <v>939</v>
      </c>
      <c r="C8" s="51" t="s">
        <v>940</v>
      </c>
      <c r="D8" s="33" t="s">
        <v>941</v>
      </c>
      <c r="E8" s="51" t="s">
        <v>940</v>
      </c>
    </row>
    <row r="9" spans="2:5" ht="18" x14ac:dyDescent="0.2">
      <c r="B9" s="51"/>
      <c r="C9" s="51"/>
      <c r="D9" s="40">
        <v>300000</v>
      </c>
      <c r="E9" s="51"/>
    </row>
    <row r="10" spans="2:5" ht="18" x14ac:dyDescent="0.2">
      <c r="B10" s="51" t="s">
        <v>942</v>
      </c>
      <c r="C10" s="51" t="s">
        <v>943</v>
      </c>
      <c r="D10" s="33" t="s">
        <v>944</v>
      </c>
      <c r="E10" s="51" t="s">
        <v>943</v>
      </c>
    </row>
    <row r="11" spans="2:5" ht="18" x14ac:dyDescent="0.2">
      <c r="B11" s="51"/>
      <c r="C11" s="51"/>
      <c r="D11" s="40">
        <v>600000</v>
      </c>
      <c r="E11" s="51"/>
    </row>
    <row r="12" spans="2:5" ht="18" x14ac:dyDescent="0.2">
      <c r="B12" s="51" t="s">
        <v>945</v>
      </c>
      <c r="C12" s="51" t="s">
        <v>946</v>
      </c>
      <c r="D12" s="33" t="s">
        <v>947</v>
      </c>
      <c r="E12" s="33" t="s">
        <v>948</v>
      </c>
    </row>
    <row r="13" spans="2:5" ht="18" x14ac:dyDescent="0.2">
      <c r="B13" s="51"/>
      <c r="C13" s="51"/>
      <c r="D13" s="40">
        <v>900000</v>
      </c>
      <c r="E13" s="40">
        <v>600000</v>
      </c>
    </row>
    <row r="14" spans="2:5" ht="18" x14ac:dyDescent="0.2">
      <c r="B14" s="51" t="s">
        <v>949</v>
      </c>
      <c r="C14" s="51" t="s">
        <v>950</v>
      </c>
      <c r="D14" s="33" t="s">
        <v>951</v>
      </c>
      <c r="E14" s="33" t="s">
        <v>952</v>
      </c>
    </row>
    <row r="15" spans="2:5" ht="18" x14ac:dyDescent="0.2">
      <c r="B15" s="51"/>
      <c r="C15" s="51"/>
      <c r="D15" s="40">
        <v>1200000</v>
      </c>
      <c r="E15" s="40">
        <v>900000</v>
      </c>
    </row>
    <row r="16" spans="2:5" ht="18" x14ac:dyDescent="0.2">
      <c r="B16" s="51"/>
      <c r="C16" s="51"/>
      <c r="D16" s="33" t="s">
        <v>953</v>
      </c>
      <c r="E16" s="33" t="s">
        <v>954</v>
      </c>
    </row>
    <row r="17" spans="2:10" ht="18" x14ac:dyDescent="0.2">
      <c r="B17" s="51"/>
      <c r="C17" s="51"/>
      <c r="D17" s="40">
        <v>1500000</v>
      </c>
      <c r="E17" s="40">
        <v>1200000</v>
      </c>
    </row>
    <row r="18" spans="2:10" ht="18" x14ac:dyDescent="0.2">
      <c r="B18" s="51"/>
      <c r="C18" s="51"/>
      <c r="D18" s="51" t="s">
        <v>955</v>
      </c>
      <c r="E18" s="33" t="s">
        <v>956</v>
      </c>
    </row>
    <row r="19" spans="2:10" ht="18" x14ac:dyDescent="0.2">
      <c r="B19" s="51"/>
      <c r="C19" s="51"/>
      <c r="D19" s="51"/>
      <c r="E19" s="40">
        <v>1500000</v>
      </c>
    </row>
    <row r="24" spans="2:10" x14ac:dyDescent="0.2">
      <c r="F24">
        <v>1500000</v>
      </c>
      <c r="G24">
        <v>2568046</v>
      </c>
      <c r="I24">
        <v>1500000</v>
      </c>
      <c r="J24">
        <v>2905431</v>
      </c>
    </row>
    <row r="25" spans="2:10" x14ac:dyDescent="0.2">
      <c r="G25">
        <f>G24-F24</f>
        <v>1068046</v>
      </c>
      <c r="J25">
        <f>J24-I24</f>
        <v>1405431</v>
      </c>
    </row>
    <row r="26" spans="2:10" x14ac:dyDescent="0.2">
      <c r="G26">
        <f>30%*G25</f>
        <v>320413.8</v>
      </c>
      <c r="J26">
        <f>30%*J25</f>
        <v>421629.3</v>
      </c>
    </row>
    <row r="27" spans="2:10" x14ac:dyDescent="0.2">
      <c r="G27">
        <f>G24-G26</f>
        <v>2247632.2000000002</v>
      </c>
      <c r="J27">
        <f>J24-J26</f>
        <v>2483801.7000000002</v>
      </c>
    </row>
    <row r="28" spans="2:10" x14ac:dyDescent="0.2">
      <c r="G28">
        <f>G27/12</f>
        <v>187302.68333333335</v>
      </c>
      <c r="J28">
        <f>J27/12</f>
        <v>206983.47500000001</v>
      </c>
    </row>
    <row r="33" spans="11:11" x14ac:dyDescent="0.2">
      <c r="K33" s="16">
        <f>20000/172000</f>
        <v>0.11627906976744186</v>
      </c>
    </row>
  </sheetData>
  <mergeCells count="15">
    <mergeCell ref="B8:B9"/>
    <mergeCell ref="C8:C9"/>
    <mergeCell ref="E8:E9"/>
    <mergeCell ref="B10:B11"/>
    <mergeCell ref="C10:C11"/>
    <mergeCell ref="E10:E11"/>
    <mergeCell ref="B18:B19"/>
    <mergeCell ref="C18:C19"/>
    <mergeCell ref="D18:D19"/>
    <mergeCell ref="B12:B13"/>
    <mergeCell ref="C12:C13"/>
    <mergeCell ref="B14:B15"/>
    <mergeCell ref="C14:C15"/>
    <mergeCell ref="B16:B17"/>
    <mergeCell ref="C16:C1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 x14ac:dyDescent="0.2"/>
  <cols>
    <col min="4" max="4" width="15" bestFit="1" customWidth="1"/>
  </cols>
  <sheetData>
    <row r="1" spans="1:5" x14ac:dyDescent="0.2">
      <c r="A1" t="s">
        <v>39</v>
      </c>
      <c r="B1" t="s">
        <v>38</v>
      </c>
      <c r="C1" t="s">
        <v>40</v>
      </c>
    </row>
    <row r="2" spans="1:5" x14ac:dyDescent="0.2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 x14ac:dyDescent="0.2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 x14ac:dyDescent="0.2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 x14ac:dyDescent="0.2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 x14ac:dyDescent="0.2">
      <c r="A6">
        <v>5</v>
      </c>
      <c r="B6">
        <v>2.5</v>
      </c>
      <c r="C6">
        <f t="shared" si="0"/>
        <v>60.599999999999994</v>
      </c>
    </row>
    <row r="7" spans="1:5" x14ac:dyDescent="0.2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 x14ac:dyDescent="0.2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 x14ac:dyDescent="0.2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 x14ac:dyDescent="0.2">
      <c r="A10">
        <v>9</v>
      </c>
      <c r="B10">
        <v>24.2</v>
      </c>
      <c r="C10">
        <f t="shared" si="0"/>
        <v>137.1</v>
      </c>
    </row>
    <row r="11" spans="1:5" x14ac:dyDescent="0.2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 x14ac:dyDescent="0.2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 x14ac:dyDescent="0.2">
      <c r="A13">
        <v>12</v>
      </c>
      <c r="B13">
        <v>11.5</v>
      </c>
      <c r="C13">
        <f t="shared" si="0"/>
        <v>177.5</v>
      </c>
    </row>
    <row r="14" spans="1:5" x14ac:dyDescent="0.2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 x14ac:dyDescent="0.2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 x14ac:dyDescent="0.2">
      <c r="A16">
        <v>15</v>
      </c>
      <c r="B16">
        <v>-4.2</v>
      </c>
      <c r="C16">
        <f t="shared" si="0"/>
        <v>221.8</v>
      </c>
    </row>
    <row r="17" spans="1:3" x14ac:dyDescent="0.2">
      <c r="A17">
        <v>16</v>
      </c>
      <c r="B17">
        <v>8.1999999999999993</v>
      </c>
      <c r="C17">
        <f t="shared" si="0"/>
        <v>230</v>
      </c>
    </row>
    <row r="18" spans="1:3" x14ac:dyDescent="0.2">
      <c r="A18">
        <v>17</v>
      </c>
      <c r="B18">
        <v>13</v>
      </c>
      <c r="C18">
        <f t="shared" si="0"/>
        <v>243</v>
      </c>
    </row>
    <row r="19" spans="1:3" x14ac:dyDescent="0.2">
      <c r="A19">
        <v>18</v>
      </c>
      <c r="B19">
        <v>9</v>
      </c>
      <c r="C19">
        <f t="shared" si="0"/>
        <v>252</v>
      </c>
    </row>
    <row r="20" spans="1:3" x14ac:dyDescent="0.2">
      <c r="A20">
        <v>19</v>
      </c>
      <c r="B20">
        <v>30.1</v>
      </c>
      <c r="C20">
        <f t="shared" si="0"/>
        <v>282.10000000000002</v>
      </c>
    </row>
    <row r="21" spans="1:3" x14ac:dyDescent="0.2">
      <c r="A21">
        <v>20</v>
      </c>
      <c r="B21">
        <v>22.9</v>
      </c>
      <c r="C21">
        <f t="shared" si="0"/>
        <v>305</v>
      </c>
    </row>
    <row r="22" spans="1:3" x14ac:dyDescent="0.2">
      <c r="A22">
        <v>21</v>
      </c>
      <c r="B22" s="10">
        <v>10.5</v>
      </c>
      <c r="C22">
        <f t="shared" si="0"/>
        <v>315.5</v>
      </c>
    </row>
    <row r="23" spans="1:3" x14ac:dyDescent="0.2">
      <c r="A23">
        <v>22</v>
      </c>
      <c r="B23" s="10">
        <v>-1.5</v>
      </c>
      <c r="C23">
        <f t="shared" si="0"/>
        <v>314</v>
      </c>
    </row>
    <row r="24" spans="1:3" x14ac:dyDescent="0.2">
      <c r="A24">
        <v>23</v>
      </c>
      <c r="B24" s="10">
        <v>19.7</v>
      </c>
      <c r="C24">
        <f t="shared" si="0"/>
        <v>333.7</v>
      </c>
    </row>
    <row r="25" spans="1:3" x14ac:dyDescent="0.2">
      <c r="A25">
        <v>24</v>
      </c>
      <c r="B25" s="10">
        <v>18.100000000000001</v>
      </c>
      <c r="C25">
        <f t="shared" si="0"/>
        <v>351.8</v>
      </c>
    </row>
    <row r="26" spans="1:3" x14ac:dyDescent="0.2">
      <c r="A26">
        <v>25</v>
      </c>
      <c r="B26" s="10">
        <v>-0.3</v>
      </c>
      <c r="C26">
        <f t="shared" si="0"/>
        <v>351.5</v>
      </c>
    </row>
    <row r="27" spans="1:3" x14ac:dyDescent="0.2">
      <c r="A27">
        <v>26</v>
      </c>
      <c r="B27" s="10">
        <v>4.0999999999999996</v>
      </c>
      <c r="C27">
        <f t="shared" si="0"/>
        <v>355.6</v>
      </c>
    </row>
    <row r="28" spans="1:3" x14ac:dyDescent="0.2">
      <c r="A28">
        <v>27</v>
      </c>
      <c r="B28" s="10">
        <v>10.9</v>
      </c>
      <c r="C28">
        <f t="shared" si="0"/>
        <v>366.5</v>
      </c>
    </row>
    <row r="29" spans="1:3" x14ac:dyDescent="0.2">
      <c r="A29">
        <v>28</v>
      </c>
      <c r="B29" s="10">
        <v>3.7</v>
      </c>
      <c r="C29">
        <f t="shared" si="0"/>
        <v>370.2</v>
      </c>
    </row>
    <row r="30" spans="1:3" x14ac:dyDescent="0.2">
      <c r="A30">
        <v>29</v>
      </c>
      <c r="B30" s="10">
        <v>-6.2</v>
      </c>
      <c r="C30">
        <f t="shared" si="0"/>
        <v>364</v>
      </c>
    </row>
    <row r="31" spans="1:3" x14ac:dyDescent="0.2">
      <c r="A31">
        <v>30</v>
      </c>
      <c r="B31" s="10">
        <v>20.100000000000001</v>
      </c>
      <c r="C31">
        <f t="shared" si="0"/>
        <v>384.1</v>
      </c>
    </row>
    <row r="32" spans="1:3" x14ac:dyDescent="0.2">
      <c r="A32">
        <v>31</v>
      </c>
      <c r="B32" s="10">
        <v>20.399999999999999</v>
      </c>
      <c r="C32">
        <f t="shared" si="0"/>
        <v>404.5</v>
      </c>
    </row>
    <row r="33" spans="1:3" x14ac:dyDescent="0.2">
      <c r="A33">
        <v>32</v>
      </c>
      <c r="B33" s="10">
        <v>18.5</v>
      </c>
      <c r="C33">
        <f t="shared" si="0"/>
        <v>423</v>
      </c>
    </row>
    <row r="34" spans="1:3" x14ac:dyDescent="0.2">
      <c r="A34">
        <v>33</v>
      </c>
      <c r="B34" s="10">
        <v>34</v>
      </c>
      <c r="C34">
        <f t="shared" si="0"/>
        <v>457</v>
      </c>
    </row>
    <row r="35" spans="1:3" x14ac:dyDescent="0.2">
      <c r="A35">
        <v>34</v>
      </c>
      <c r="B35" s="10">
        <v>13.2</v>
      </c>
      <c r="C35">
        <f t="shared" si="0"/>
        <v>470.2</v>
      </c>
    </row>
    <row r="36" spans="1:3" x14ac:dyDescent="0.2">
      <c r="A36">
        <v>35</v>
      </c>
      <c r="B36" s="10">
        <v>8.1</v>
      </c>
      <c r="C36">
        <f t="shared" si="0"/>
        <v>478.3</v>
      </c>
    </row>
    <row r="37" spans="1:3" x14ac:dyDescent="0.2">
      <c r="A37">
        <v>36</v>
      </c>
      <c r="B37" s="10">
        <v>-82.8</v>
      </c>
      <c r="C37">
        <f t="shared" si="0"/>
        <v>395.5</v>
      </c>
    </row>
    <row r="38" spans="1:3" x14ac:dyDescent="0.2">
      <c r="A38">
        <v>37</v>
      </c>
      <c r="B38" s="10">
        <v>29.2</v>
      </c>
      <c r="C38">
        <f t="shared" si="0"/>
        <v>424.7</v>
      </c>
    </row>
    <row r="39" spans="1:3" x14ac:dyDescent="0.2">
      <c r="A39">
        <v>38</v>
      </c>
      <c r="B39" s="10">
        <v>6.4</v>
      </c>
      <c r="C39">
        <f t="shared" si="0"/>
        <v>431.09999999999997</v>
      </c>
    </row>
    <row r="40" spans="1:3" x14ac:dyDescent="0.2">
      <c r="A40">
        <v>39</v>
      </c>
      <c r="B40" s="10">
        <v>37</v>
      </c>
      <c r="C40">
        <f t="shared" si="0"/>
        <v>468.09999999999997</v>
      </c>
    </row>
    <row r="41" spans="1:3" x14ac:dyDescent="0.2">
      <c r="A41">
        <v>40</v>
      </c>
      <c r="B41" s="10">
        <v>4</v>
      </c>
      <c r="C41">
        <f t="shared" si="0"/>
        <v>472.09999999999997</v>
      </c>
    </row>
    <row r="42" spans="1:3" x14ac:dyDescent="0.2">
      <c r="A42">
        <v>41</v>
      </c>
      <c r="B42" s="10">
        <v>9.8000000000000007</v>
      </c>
      <c r="C42">
        <f t="shared" si="0"/>
        <v>481.9</v>
      </c>
    </row>
    <row r="43" spans="1:3" x14ac:dyDescent="0.2">
      <c r="A43">
        <v>42</v>
      </c>
      <c r="B43" s="10">
        <v>20.2</v>
      </c>
      <c r="C43">
        <f t="shared" si="0"/>
        <v>502.09999999999997</v>
      </c>
    </row>
    <row r="44" spans="1:3" x14ac:dyDescent="0.2">
      <c r="A44">
        <v>43</v>
      </c>
      <c r="B44" s="10">
        <v>22.4</v>
      </c>
      <c r="C44">
        <f t="shared" si="0"/>
        <v>524.5</v>
      </c>
    </row>
    <row r="45" spans="1:3" x14ac:dyDescent="0.2">
      <c r="A45">
        <v>44</v>
      </c>
      <c r="B45" s="10">
        <v>10.8</v>
      </c>
      <c r="C45">
        <f t="shared" si="0"/>
        <v>535.29999999999995</v>
      </c>
    </row>
    <row r="46" spans="1:3" x14ac:dyDescent="0.2">
      <c r="A46">
        <v>45</v>
      </c>
      <c r="B46" s="10">
        <v>24.7</v>
      </c>
      <c r="C46">
        <f t="shared" si="0"/>
        <v>560</v>
      </c>
    </row>
    <row r="47" spans="1:3" x14ac:dyDescent="0.2">
      <c r="A47">
        <v>46</v>
      </c>
      <c r="B47" s="10">
        <v>8.1</v>
      </c>
      <c r="C47">
        <f t="shared" si="0"/>
        <v>568.1</v>
      </c>
    </row>
    <row r="48" spans="1:3" x14ac:dyDescent="0.2">
      <c r="A48">
        <v>47</v>
      </c>
      <c r="B48" s="10">
        <v>-6.8</v>
      </c>
      <c r="C48">
        <f t="shared" si="0"/>
        <v>561.30000000000007</v>
      </c>
    </row>
    <row r="49" spans="1:3" x14ac:dyDescent="0.2">
      <c r="A49">
        <v>48</v>
      </c>
      <c r="B49" s="10">
        <v>23.2</v>
      </c>
      <c r="C49">
        <f t="shared" si="0"/>
        <v>584.50000000000011</v>
      </c>
    </row>
    <row r="50" spans="1:3" x14ac:dyDescent="0.2">
      <c r="A50">
        <v>49</v>
      </c>
      <c r="B50" s="10">
        <v>17.100000000000001</v>
      </c>
      <c r="C50">
        <f t="shared" si="0"/>
        <v>601.60000000000014</v>
      </c>
    </row>
    <row r="51" spans="1:3" x14ac:dyDescent="0.2">
      <c r="A51">
        <v>50</v>
      </c>
      <c r="B51" s="10">
        <v>7.5</v>
      </c>
      <c r="C51">
        <f t="shared" si="0"/>
        <v>609.10000000000014</v>
      </c>
    </row>
    <row r="52" spans="1:3" x14ac:dyDescent="0.2">
      <c r="A52">
        <v>51</v>
      </c>
      <c r="B52" s="10">
        <v>13</v>
      </c>
      <c r="C52">
        <f t="shared" si="0"/>
        <v>622.10000000000014</v>
      </c>
    </row>
    <row r="53" spans="1:3" x14ac:dyDescent="0.2">
      <c r="A53">
        <v>52</v>
      </c>
      <c r="B53">
        <v>4.8</v>
      </c>
      <c r="C53">
        <f t="shared" si="0"/>
        <v>626.90000000000009</v>
      </c>
    </row>
    <row r="54" spans="1:3" x14ac:dyDescent="0.2">
      <c r="A54">
        <v>53</v>
      </c>
      <c r="B54" s="10">
        <v>10.9</v>
      </c>
      <c r="C54">
        <f t="shared" si="0"/>
        <v>637.80000000000007</v>
      </c>
    </row>
    <row r="55" spans="1:3" x14ac:dyDescent="0.2">
      <c r="A55">
        <v>54</v>
      </c>
      <c r="B55" s="10">
        <v>26.4</v>
      </c>
      <c r="C55">
        <f t="shared" si="0"/>
        <v>664.2</v>
      </c>
    </row>
    <row r="56" spans="1:3" x14ac:dyDescent="0.2">
      <c r="A56">
        <v>55</v>
      </c>
      <c r="B56" s="10">
        <v>-118.2</v>
      </c>
      <c r="C56">
        <f t="shared" si="0"/>
        <v>546</v>
      </c>
    </row>
    <row r="57" spans="1:3" x14ac:dyDescent="0.2">
      <c r="A57">
        <v>56</v>
      </c>
      <c r="B57" s="10">
        <v>-4</v>
      </c>
      <c r="C57">
        <f t="shared" si="0"/>
        <v>542</v>
      </c>
    </row>
    <row r="58" spans="1:3" x14ac:dyDescent="0.2">
      <c r="A58">
        <v>57</v>
      </c>
      <c r="B58" s="10">
        <v>16.3</v>
      </c>
      <c r="C58">
        <f t="shared" si="0"/>
        <v>558.29999999999995</v>
      </c>
    </row>
    <row r="59" spans="1:3" x14ac:dyDescent="0.2">
      <c r="A59">
        <v>58</v>
      </c>
      <c r="B59" s="10">
        <v>15.6</v>
      </c>
      <c r="C59">
        <f t="shared" si="0"/>
        <v>573.9</v>
      </c>
    </row>
    <row r="60" spans="1:3" x14ac:dyDescent="0.2">
      <c r="A60">
        <v>59</v>
      </c>
      <c r="B60" s="10">
        <v>-10</v>
      </c>
      <c r="C60">
        <f t="shared" si="0"/>
        <v>563.9</v>
      </c>
    </row>
    <row r="61" spans="1:3" x14ac:dyDescent="0.2">
      <c r="A61">
        <v>60</v>
      </c>
      <c r="B61" s="10">
        <v>21.2</v>
      </c>
      <c r="C61">
        <f t="shared" si="0"/>
        <v>585.1</v>
      </c>
    </row>
    <row r="62" spans="1:3" x14ac:dyDescent="0.2">
      <c r="A62">
        <v>61</v>
      </c>
      <c r="B62" s="10">
        <v>27.2</v>
      </c>
      <c r="C62">
        <f t="shared" si="0"/>
        <v>612.30000000000007</v>
      </c>
    </row>
    <row r="63" spans="1:3" x14ac:dyDescent="0.2">
      <c r="A63">
        <v>62</v>
      </c>
      <c r="B63" s="10">
        <v>14</v>
      </c>
      <c r="C63">
        <f t="shared" si="0"/>
        <v>626.30000000000007</v>
      </c>
    </row>
    <row r="64" spans="1:3" x14ac:dyDescent="0.2">
      <c r="A64">
        <v>63</v>
      </c>
      <c r="B64" s="10">
        <v>0.9</v>
      </c>
      <c r="C64">
        <f t="shared" si="0"/>
        <v>627.20000000000005</v>
      </c>
    </row>
    <row r="65" spans="1:3" x14ac:dyDescent="0.2">
      <c r="A65">
        <v>64</v>
      </c>
      <c r="B65" s="10">
        <v>-0.9</v>
      </c>
      <c r="C65">
        <f t="shared" si="0"/>
        <v>626.30000000000007</v>
      </c>
    </row>
    <row r="66" spans="1:3" x14ac:dyDescent="0.2">
      <c r="A66">
        <v>65</v>
      </c>
      <c r="B66" s="10">
        <v>21.3</v>
      </c>
      <c r="C66">
        <f t="shared" si="0"/>
        <v>647.6</v>
      </c>
    </row>
    <row r="67" spans="1:3" x14ac:dyDescent="0.2">
      <c r="A67">
        <v>66</v>
      </c>
      <c r="B67" s="10">
        <v>10.199999999999999</v>
      </c>
      <c r="C67">
        <f t="shared" si="0"/>
        <v>657.80000000000007</v>
      </c>
    </row>
    <row r="68" spans="1:3" x14ac:dyDescent="0.2">
      <c r="A68">
        <v>67</v>
      </c>
      <c r="B68" s="10">
        <v>7.3</v>
      </c>
      <c r="C68">
        <f t="shared" ref="C68:C131" si="1">B68+C67</f>
        <v>665.1</v>
      </c>
    </row>
    <row r="69" spans="1:3" x14ac:dyDescent="0.2">
      <c r="A69">
        <v>68</v>
      </c>
      <c r="B69" s="10">
        <v>8.5</v>
      </c>
      <c r="C69">
        <f t="shared" si="1"/>
        <v>673.6</v>
      </c>
    </row>
    <row r="70" spans="1:3" x14ac:dyDescent="0.2">
      <c r="A70">
        <v>69</v>
      </c>
      <c r="B70" s="10">
        <v>19.2</v>
      </c>
      <c r="C70">
        <f t="shared" si="1"/>
        <v>692.80000000000007</v>
      </c>
    </row>
    <row r="71" spans="1:3" x14ac:dyDescent="0.2">
      <c r="A71">
        <v>70</v>
      </c>
      <c r="B71" s="10">
        <v>-1.9</v>
      </c>
      <c r="C71">
        <f t="shared" si="1"/>
        <v>690.90000000000009</v>
      </c>
    </row>
    <row r="72" spans="1:3" x14ac:dyDescent="0.2">
      <c r="A72">
        <v>71</v>
      </c>
      <c r="B72" s="10">
        <v>22.3</v>
      </c>
      <c r="C72">
        <f t="shared" si="1"/>
        <v>713.2</v>
      </c>
    </row>
    <row r="73" spans="1:3" x14ac:dyDescent="0.2">
      <c r="A73">
        <v>72</v>
      </c>
      <c r="B73" s="10">
        <v>5.8</v>
      </c>
      <c r="C73">
        <f t="shared" si="1"/>
        <v>719</v>
      </c>
    </row>
    <row r="74" spans="1:3" x14ac:dyDescent="0.2">
      <c r="A74">
        <v>73</v>
      </c>
      <c r="B74" s="10">
        <v>16.3</v>
      </c>
      <c r="C74">
        <f t="shared" si="1"/>
        <v>735.3</v>
      </c>
    </row>
    <row r="75" spans="1:3" x14ac:dyDescent="0.2">
      <c r="A75">
        <v>74</v>
      </c>
      <c r="B75" s="10">
        <v>11.3</v>
      </c>
      <c r="C75">
        <f t="shared" si="1"/>
        <v>746.59999999999991</v>
      </c>
    </row>
    <row r="76" spans="1:3" x14ac:dyDescent="0.2">
      <c r="A76">
        <v>75</v>
      </c>
      <c r="B76" s="10">
        <v>7.6</v>
      </c>
      <c r="C76">
        <f t="shared" si="1"/>
        <v>754.19999999999993</v>
      </c>
    </row>
    <row r="77" spans="1:3" x14ac:dyDescent="0.2">
      <c r="A77">
        <v>76</v>
      </c>
      <c r="B77" s="10">
        <v>11.6</v>
      </c>
      <c r="C77">
        <f t="shared" si="1"/>
        <v>765.8</v>
      </c>
    </row>
    <row r="78" spans="1:3" x14ac:dyDescent="0.2">
      <c r="A78">
        <v>77</v>
      </c>
      <c r="B78" s="10">
        <v>5.3</v>
      </c>
      <c r="C78">
        <f t="shared" si="1"/>
        <v>771.09999999999991</v>
      </c>
    </row>
    <row r="79" spans="1:3" x14ac:dyDescent="0.2">
      <c r="A79">
        <v>78</v>
      </c>
      <c r="B79" s="10">
        <v>0.4</v>
      </c>
      <c r="C79">
        <f t="shared" si="1"/>
        <v>771.49999999999989</v>
      </c>
    </row>
    <row r="80" spans="1:3" x14ac:dyDescent="0.2">
      <c r="A80">
        <v>79</v>
      </c>
      <c r="B80" s="10">
        <v>28.1</v>
      </c>
      <c r="C80">
        <f t="shared" si="1"/>
        <v>799.59999999999991</v>
      </c>
    </row>
    <row r="81" spans="1:3" x14ac:dyDescent="0.2">
      <c r="A81">
        <v>80</v>
      </c>
      <c r="B81" s="10">
        <v>11.8</v>
      </c>
      <c r="C81">
        <f t="shared" si="1"/>
        <v>811.39999999999986</v>
      </c>
    </row>
    <row r="82" spans="1:3" x14ac:dyDescent="0.2">
      <c r="A82">
        <v>81</v>
      </c>
      <c r="B82" s="10">
        <v>12.2</v>
      </c>
      <c r="C82">
        <f t="shared" si="1"/>
        <v>823.59999999999991</v>
      </c>
    </row>
    <row r="83" spans="1:3" x14ac:dyDescent="0.2">
      <c r="A83">
        <v>82</v>
      </c>
      <c r="B83" s="10">
        <v>5.5</v>
      </c>
      <c r="C83">
        <f t="shared" si="1"/>
        <v>829.09999999999991</v>
      </c>
    </row>
    <row r="84" spans="1:3" x14ac:dyDescent="0.2">
      <c r="A84">
        <v>83</v>
      </c>
      <c r="B84" s="10">
        <v>12.5</v>
      </c>
      <c r="C84">
        <f t="shared" si="1"/>
        <v>841.59999999999991</v>
      </c>
    </row>
    <row r="85" spans="1:3" x14ac:dyDescent="0.2">
      <c r="A85">
        <v>84</v>
      </c>
      <c r="B85" s="10">
        <v>20.8</v>
      </c>
      <c r="C85">
        <f t="shared" si="1"/>
        <v>862.39999999999986</v>
      </c>
    </row>
    <row r="86" spans="1:3" x14ac:dyDescent="0.2">
      <c r="A86">
        <v>85</v>
      </c>
      <c r="B86" s="10">
        <v>13.5</v>
      </c>
      <c r="C86">
        <f t="shared" si="1"/>
        <v>875.89999999999986</v>
      </c>
    </row>
    <row r="87" spans="1:3" x14ac:dyDescent="0.2">
      <c r="A87">
        <v>86</v>
      </c>
      <c r="B87">
        <v>7.8</v>
      </c>
      <c r="C87">
        <f t="shared" si="1"/>
        <v>883.69999999999982</v>
      </c>
    </row>
    <row r="88" spans="1:3" x14ac:dyDescent="0.2">
      <c r="A88">
        <v>87</v>
      </c>
      <c r="B88" s="10">
        <v>9.6</v>
      </c>
      <c r="C88">
        <f t="shared" si="1"/>
        <v>893.29999999999984</v>
      </c>
    </row>
    <row r="89" spans="1:3" x14ac:dyDescent="0.2">
      <c r="A89">
        <v>88</v>
      </c>
      <c r="B89" s="10">
        <v>6.5</v>
      </c>
      <c r="C89">
        <f t="shared" si="1"/>
        <v>899.79999999999984</v>
      </c>
    </row>
    <row r="90" spans="1:3" x14ac:dyDescent="0.2">
      <c r="A90">
        <v>89</v>
      </c>
      <c r="B90" s="10">
        <v>8.4</v>
      </c>
      <c r="C90">
        <f t="shared" si="1"/>
        <v>908.19999999999982</v>
      </c>
    </row>
    <row r="91" spans="1:3" x14ac:dyDescent="0.2">
      <c r="A91">
        <v>90</v>
      </c>
      <c r="B91" s="10">
        <v>-6</v>
      </c>
      <c r="C91">
        <f t="shared" si="1"/>
        <v>902.19999999999982</v>
      </c>
    </row>
    <row r="92" spans="1:3" x14ac:dyDescent="0.2">
      <c r="A92">
        <v>91</v>
      </c>
      <c r="B92" s="10">
        <v>16.100000000000001</v>
      </c>
      <c r="C92">
        <f t="shared" si="1"/>
        <v>918.29999999999984</v>
      </c>
    </row>
    <row r="93" spans="1:3" x14ac:dyDescent="0.2">
      <c r="A93">
        <v>92</v>
      </c>
      <c r="B93" s="10">
        <v>49.6</v>
      </c>
      <c r="C93">
        <f t="shared" si="1"/>
        <v>967.89999999999986</v>
      </c>
    </row>
    <row r="94" spans="1:3" x14ac:dyDescent="0.2">
      <c r="A94">
        <v>93</v>
      </c>
      <c r="B94" s="10">
        <v>7.1</v>
      </c>
      <c r="C94">
        <f t="shared" si="1"/>
        <v>974.99999999999989</v>
      </c>
    </row>
    <row r="95" spans="1:3" x14ac:dyDescent="0.2">
      <c r="A95">
        <v>94</v>
      </c>
      <c r="B95" s="10">
        <v>7.9</v>
      </c>
      <c r="C95">
        <f t="shared" si="1"/>
        <v>982.89999999999986</v>
      </c>
    </row>
    <row r="96" spans="1:3" x14ac:dyDescent="0.2">
      <c r="A96">
        <v>95</v>
      </c>
      <c r="B96" s="10">
        <v>25</v>
      </c>
      <c r="C96">
        <f t="shared" si="1"/>
        <v>1007.8999999999999</v>
      </c>
    </row>
    <row r="97" spans="1:4" x14ac:dyDescent="0.2">
      <c r="A97">
        <v>96</v>
      </c>
      <c r="B97" s="10">
        <v>12.1</v>
      </c>
      <c r="C97">
        <f t="shared" si="1"/>
        <v>1019.9999999999999</v>
      </c>
    </row>
    <row r="98" spans="1:4" x14ac:dyDescent="0.2">
      <c r="A98">
        <v>97</v>
      </c>
      <c r="B98" s="10">
        <v>7.6</v>
      </c>
      <c r="C98">
        <f t="shared" si="1"/>
        <v>1027.5999999999999</v>
      </c>
    </row>
    <row r="99" spans="1:4" x14ac:dyDescent="0.2">
      <c r="A99">
        <v>98</v>
      </c>
      <c r="B99" s="10">
        <v>3.8</v>
      </c>
      <c r="C99">
        <f t="shared" si="1"/>
        <v>1031.3999999999999</v>
      </c>
    </row>
    <row r="100" spans="1:4" x14ac:dyDescent="0.2">
      <c r="A100">
        <v>99</v>
      </c>
      <c r="B100" s="10">
        <v>-33.6</v>
      </c>
      <c r="C100">
        <f t="shared" si="1"/>
        <v>997.79999999999984</v>
      </c>
    </row>
    <row r="101" spans="1:4" x14ac:dyDescent="0.2">
      <c r="A101">
        <v>100</v>
      </c>
      <c r="B101" s="10">
        <v>15.1</v>
      </c>
      <c r="C101">
        <f t="shared" si="1"/>
        <v>1012.8999999999999</v>
      </c>
    </row>
    <row r="102" spans="1:4" x14ac:dyDescent="0.2">
      <c r="A102">
        <v>101</v>
      </c>
      <c r="B102" s="10">
        <v>6.9</v>
      </c>
      <c r="C102">
        <f t="shared" si="1"/>
        <v>1019.7999999999998</v>
      </c>
    </row>
    <row r="103" spans="1:4" x14ac:dyDescent="0.2">
      <c r="A103">
        <v>102</v>
      </c>
      <c r="B103" s="10">
        <v>1</v>
      </c>
      <c r="C103">
        <f t="shared" si="1"/>
        <v>1020.7999999999998</v>
      </c>
    </row>
    <row r="104" spans="1:4" x14ac:dyDescent="0.2">
      <c r="A104">
        <v>103</v>
      </c>
      <c r="B104" s="10">
        <v>-1.3</v>
      </c>
      <c r="C104">
        <f t="shared" si="1"/>
        <v>1019.4999999999999</v>
      </c>
      <c r="D104" s="10"/>
    </row>
    <row r="105" spans="1:4" x14ac:dyDescent="0.2">
      <c r="A105">
        <v>104</v>
      </c>
      <c r="B105" s="10">
        <v>13.4</v>
      </c>
      <c r="C105">
        <f t="shared" si="1"/>
        <v>1032.8999999999999</v>
      </c>
      <c r="D105" s="10"/>
    </row>
    <row r="106" spans="1:4" x14ac:dyDescent="0.2">
      <c r="A106">
        <v>105</v>
      </c>
      <c r="B106" s="10">
        <v>-13.9</v>
      </c>
      <c r="C106">
        <f t="shared" si="1"/>
        <v>1018.9999999999999</v>
      </c>
      <c r="D106" s="10"/>
    </row>
    <row r="107" spans="1:4" x14ac:dyDescent="0.2">
      <c r="A107">
        <v>106</v>
      </c>
      <c r="B107" s="10">
        <v>15</v>
      </c>
      <c r="C107">
        <f t="shared" si="1"/>
        <v>1034</v>
      </c>
      <c r="D107" s="10"/>
    </row>
    <row r="108" spans="1:4" x14ac:dyDescent="0.2">
      <c r="A108">
        <v>107</v>
      </c>
      <c r="B108" s="10">
        <v>13.4</v>
      </c>
      <c r="C108">
        <f t="shared" si="1"/>
        <v>1047.4000000000001</v>
      </c>
      <c r="D108" s="10"/>
    </row>
    <row r="109" spans="1:4" x14ac:dyDescent="0.2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 x14ac:dyDescent="0.2">
      <c r="A110">
        <v>109</v>
      </c>
      <c r="B110" s="10">
        <v>-0.7</v>
      </c>
      <c r="C110">
        <f t="shared" si="1"/>
        <v>1051.1000000000001</v>
      </c>
    </row>
    <row r="111" spans="1:4" x14ac:dyDescent="0.2">
      <c r="A111">
        <v>110</v>
      </c>
      <c r="B111" s="10">
        <v>51.2</v>
      </c>
      <c r="C111">
        <f t="shared" si="1"/>
        <v>1102.3000000000002</v>
      </c>
    </row>
    <row r="112" spans="1:4" x14ac:dyDescent="0.2">
      <c r="A112">
        <v>111</v>
      </c>
      <c r="B112" s="10">
        <v>8.6999999999999993</v>
      </c>
      <c r="C112">
        <f t="shared" si="1"/>
        <v>1111.0000000000002</v>
      </c>
    </row>
    <row r="113" spans="1:3" x14ac:dyDescent="0.2">
      <c r="A113">
        <v>112</v>
      </c>
      <c r="B113" s="10">
        <v>21.8</v>
      </c>
      <c r="C113">
        <f t="shared" si="1"/>
        <v>1132.8000000000002</v>
      </c>
    </row>
    <row r="114" spans="1:3" x14ac:dyDescent="0.2">
      <c r="A114">
        <v>113</v>
      </c>
      <c r="B114" s="10">
        <v>12.4</v>
      </c>
      <c r="C114">
        <f t="shared" si="1"/>
        <v>1145.2000000000003</v>
      </c>
    </row>
    <row r="115" spans="1:3" x14ac:dyDescent="0.2">
      <c r="A115">
        <v>114</v>
      </c>
      <c r="B115" s="10">
        <v>11.9</v>
      </c>
      <c r="C115">
        <f t="shared" si="1"/>
        <v>1157.1000000000004</v>
      </c>
    </row>
    <row r="116" spans="1:3" x14ac:dyDescent="0.2">
      <c r="A116">
        <v>115</v>
      </c>
      <c r="B116" s="10">
        <v>-57.1</v>
      </c>
      <c r="C116">
        <f t="shared" si="1"/>
        <v>1100.0000000000005</v>
      </c>
    </row>
    <row r="117" spans="1:3" x14ac:dyDescent="0.2">
      <c r="A117">
        <v>116</v>
      </c>
      <c r="B117" s="10">
        <v>7.2</v>
      </c>
      <c r="C117">
        <f t="shared" si="1"/>
        <v>1107.2000000000005</v>
      </c>
    </row>
    <row r="118" spans="1:3" x14ac:dyDescent="0.2">
      <c r="A118">
        <v>117</v>
      </c>
      <c r="B118" s="10">
        <v>13.9</v>
      </c>
      <c r="C118">
        <f t="shared" si="1"/>
        <v>1121.1000000000006</v>
      </c>
    </row>
    <row r="119" spans="1:3" x14ac:dyDescent="0.2">
      <c r="A119">
        <v>118</v>
      </c>
      <c r="B119" s="10">
        <v>23.9</v>
      </c>
      <c r="C119">
        <f t="shared" si="1"/>
        <v>1145.0000000000007</v>
      </c>
    </row>
    <row r="120" spans="1:3" x14ac:dyDescent="0.2">
      <c r="A120">
        <v>119</v>
      </c>
      <c r="B120" s="10">
        <v>12</v>
      </c>
      <c r="C120">
        <f t="shared" si="1"/>
        <v>1157.0000000000007</v>
      </c>
    </row>
    <row r="121" spans="1:3" x14ac:dyDescent="0.2">
      <c r="A121">
        <v>120</v>
      </c>
      <c r="B121" s="10">
        <v>13.3</v>
      </c>
      <c r="C121">
        <f t="shared" si="1"/>
        <v>1170.3000000000006</v>
      </c>
    </row>
    <row r="122" spans="1:3" x14ac:dyDescent="0.2">
      <c r="A122">
        <v>121</v>
      </c>
      <c r="B122" s="10">
        <v>0.9</v>
      </c>
      <c r="C122">
        <f t="shared" si="1"/>
        <v>1171.2000000000007</v>
      </c>
    </row>
    <row r="123" spans="1:3" x14ac:dyDescent="0.2">
      <c r="A123">
        <v>122</v>
      </c>
      <c r="B123" s="10">
        <v>-2.7</v>
      </c>
      <c r="C123">
        <f t="shared" si="1"/>
        <v>1168.5000000000007</v>
      </c>
    </row>
    <row r="124" spans="1:3" x14ac:dyDescent="0.2">
      <c r="A124">
        <v>123</v>
      </c>
      <c r="B124" s="10">
        <v>-37.4</v>
      </c>
      <c r="C124">
        <f t="shared" si="1"/>
        <v>1131.1000000000006</v>
      </c>
    </row>
    <row r="125" spans="1:3" x14ac:dyDescent="0.2">
      <c r="A125">
        <v>124</v>
      </c>
      <c r="B125" s="10">
        <v>12.4</v>
      </c>
      <c r="C125">
        <f t="shared" si="1"/>
        <v>1143.5000000000007</v>
      </c>
    </row>
    <row r="126" spans="1:3" x14ac:dyDescent="0.2">
      <c r="A126">
        <v>125</v>
      </c>
      <c r="B126" s="10">
        <v>10</v>
      </c>
      <c r="C126">
        <f t="shared" si="1"/>
        <v>1153.5000000000007</v>
      </c>
    </row>
    <row r="127" spans="1:3" x14ac:dyDescent="0.2">
      <c r="A127">
        <v>126</v>
      </c>
      <c r="B127" s="10">
        <v>7</v>
      </c>
      <c r="C127">
        <f t="shared" si="1"/>
        <v>1160.5000000000007</v>
      </c>
    </row>
    <row r="128" spans="1:3" x14ac:dyDescent="0.2">
      <c r="A128">
        <v>127</v>
      </c>
      <c r="B128" s="10">
        <v>5.6</v>
      </c>
      <c r="C128">
        <f t="shared" si="1"/>
        <v>1166.1000000000006</v>
      </c>
    </row>
    <row r="129" spans="1:3" x14ac:dyDescent="0.2">
      <c r="A129">
        <v>128</v>
      </c>
      <c r="B129" s="10">
        <v>21.7</v>
      </c>
      <c r="C129">
        <f t="shared" si="1"/>
        <v>1187.8000000000006</v>
      </c>
    </row>
    <row r="130" spans="1:3" x14ac:dyDescent="0.2">
      <c r="A130">
        <v>129</v>
      </c>
      <c r="B130" s="10">
        <v>21.5</v>
      </c>
      <c r="C130">
        <f t="shared" si="1"/>
        <v>1209.3000000000006</v>
      </c>
    </row>
    <row r="131" spans="1:3" x14ac:dyDescent="0.2">
      <c r="A131">
        <v>130</v>
      </c>
      <c r="B131" s="10">
        <v>10.7</v>
      </c>
      <c r="C131">
        <f t="shared" si="1"/>
        <v>1220.0000000000007</v>
      </c>
    </row>
    <row r="132" spans="1:3" x14ac:dyDescent="0.2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 x14ac:dyDescent="0.2">
      <c r="A133">
        <v>132</v>
      </c>
      <c r="B133" s="10">
        <v>9.6999999999999993</v>
      </c>
      <c r="C133">
        <f t="shared" si="2"/>
        <v>1220.0000000000007</v>
      </c>
    </row>
    <row r="134" spans="1:3" x14ac:dyDescent="0.2">
      <c r="A134">
        <v>133</v>
      </c>
      <c r="B134" s="10">
        <v>-2.6</v>
      </c>
      <c r="C134">
        <f t="shared" si="2"/>
        <v>1217.4000000000008</v>
      </c>
    </row>
    <row r="135" spans="1:3" x14ac:dyDescent="0.2">
      <c r="A135">
        <v>134</v>
      </c>
      <c r="B135" s="10">
        <v>30.7</v>
      </c>
      <c r="C135">
        <f t="shared" si="2"/>
        <v>1248.1000000000008</v>
      </c>
    </row>
    <row r="136" spans="1:3" x14ac:dyDescent="0.2">
      <c r="A136">
        <v>135</v>
      </c>
      <c r="B136" s="10">
        <v>6.6</v>
      </c>
      <c r="C136">
        <f t="shared" si="2"/>
        <v>1254.7000000000007</v>
      </c>
    </row>
    <row r="137" spans="1:3" x14ac:dyDescent="0.2">
      <c r="A137">
        <v>136</v>
      </c>
      <c r="B137" s="10">
        <v>21.3</v>
      </c>
      <c r="C137">
        <f t="shared" si="2"/>
        <v>1276.0000000000007</v>
      </c>
    </row>
    <row r="138" spans="1:3" x14ac:dyDescent="0.2">
      <c r="A138">
        <v>137</v>
      </c>
      <c r="B138" s="10">
        <v>12.9</v>
      </c>
      <c r="C138">
        <f t="shared" si="2"/>
        <v>1288.9000000000008</v>
      </c>
    </row>
    <row r="139" spans="1:3" x14ac:dyDescent="0.2">
      <c r="A139">
        <v>138</v>
      </c>
      <c r="B139" s="10">
        <v>13</v>
      </c>
      <c r="C139">
        <f t="shared" si="2"/>
        <v>1301.9000000000008</v>
      </c>
    </row>
    <row r="140" spans="1:3" x14ac:dyDescent="0.2">
      <c r="A140">
        <v>139</v>
      </c>
      <c r="B140" s="10">
        <v>-0.4</v>
      </c>
      <c r="C140">
        <f t="shared" si="2"/>
        <v>1301.5000000000007</v>
      </c>
    </row>
    <row r="141" spans="1:3" x14ac:dyDescent="0.2">
      <c r="A141">
        <v>140</v>
      </c>
      <c r="B141" s="10">
        <v>0.2</v>
      </c>
      <c r="C141">
        <f t="shared" si="2"/>
        <v>1301.7000000000007</v>
      </c>
    </row>
    <row r="142" spans="1:3" x14ac:dyDescent="0.2">
      <c r="A142">
        <v>141</v>
      </c>
      <c r="B142" s="10">
        <v>19.5</v>
      </c>
      <c r="C142">
        <f t="shared" si="2"/>
        <v>1321.2000000000007</v>
      </c>
    </row>
    <row r="143" spans="1:3" x14ac:dyDescent="0.2">
      <c r="A143">
        <v>142</v>
      </c>
      <c r="B143" s="10">
        <v>16.3</v>
      </c>
      <c r="C143">
        <f t="shared" si="2"/>
        <v>1337.5000000000007</v>
      </c>
    </row>
    <row r="144" spans="1:3" x14ac:dyDescent="0.2">
      <c r="A144">
        <v>143</v>
      </c>
      <c r="B144" s="10">
        <v>9.4</v>
      </c>
      <c r="C144">
        <f t="shared" si="2"/>
        <v>1346.9000000000008</v>
      </c>
    </row>
    <row r="145" spans="1:4" x14ac:dyDescent="0.2">
      <c r="A145">
        <v>144</v>
      </c>
      <c r="B145" s="10">
        <v>-1</v>
      </c>
      <c r="C145">
        <f t="shared" si="2"/>
        <v>1345.9000000000008</v>
      </c>
    </row>
    <row r="146" spans="1:4" x14ac:dyDescent="0.2">
      <c r="A146">
        <v>145</v>
      </c>
      <c r="B146" s="10">
        <v>13.4</v>
      </c>
      <c r="C146">
        <f t="shared" si="2"/>
        <v>1359.3000000000009</v>
      </c>
    </row>
    <row r="147" spans="1:4" x14ac:dyDescent="0.2">
      <c r="A147">
        <v>146</v>
      </c>
      <c r="B147" s="10">
        <v>9.4</v>
      </c>
      <c r="C147">
        <f t="shared" si="2"/>
        <v>1368.700000000001</v>
      </c>
    </row>
    <row r="148" spans="1:4" x14ac:dyDescent="0.2">
      <c r="A148">
        <v>147</v>
      </c>
      <c r="B148" s="10">
        <v>23.8</v>
      </c>
      <c r="C148">
        <f t="shared" si="2"/>
        <v>1392.5000000000009</v>
      </c>
    </row>
    <row r="149" spans="1:4" x14ac:dyDescent="0.2">
      <c r="A149">
        <v>148</v>
      </c>
      <c r="B149" s="10">
        <v>7.5</v>
      </c>
      <c r="C149">
        <f t="shared" si="2"/>
        <v>1400.0000000000009</v>
      </c>
    </row>
    <row r="150" spans="1:4" x14ac:dyDescent="0.2">
      <c r="A150">
        <v>149</v>
      </c>
      <c r="B150" s="10">
        <v>14.4</v>
      </c>
      <c r="C150">
        <f t="shared" si="2"/>
        <v>1414.400000000001</v>
      </c>
    </row>
    <row r="151" spans="1:4" x14ac:dyDescent="0.2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 x14ac:dyDescent="0.2">
      <c r="A152">
        <v>151</v>
      </c>
      <c r="C152">
        <f t="shared" si="2"/>
        <v>1423.400000000001</v>
      </c>
    </row>
    <row r="153" spans="1:4" x14ac:dyDescent="0.2">
      <c r="A153">
        <v>152</v>
      </c>
      <c r="C153">
        <f t="shared" si="2"/>
        <v>1423.400000000001</v>
      </c>
    </row>
    <row r="154" spans="1:4" x14ac:dyDescent="0.2">
      <c r="A154">
        <v>153</v>
      </c>
      <c r="C154">
        <f t="shared" si="2"/>
        <v>1423.400000000001</v>
      </c>
    </row>
    <row r="155" spans="1:4" x14ac:dyDescent="0.2">
      <c r="A155">
        <v>154</v>
      </c>
      <c r="C155">
        <f t="shared" si="2"/>
        <v>1423.400000000001</v>
      </c>
    </row>
    <row r="156" spans="1:4" x14ac:dyDescent="0.2">
      <c r="A156">
        <v>155</v>
      </c>
      <c r="C156">
        <f t="shared" si="2"/>
        <v>1423.400000000001</v>
      </c>
    </row>
    <row r="157" spans="1:4" x14ac:dyDescent="0.2">
      <c r="A157">
        <v>156</v>
      </c>
      <c r="C157">
        <f t="shared" si="2"/>
        <v>1423.400000000001</v>
      </c>
    </row>
    <row r="158" spans="1:4" x14ac:dyDescent="0.2">
      <c r="A158">
        <v>157</v>
      </c>
      <c r="C158">
        <f t="shared" si="2"/>
        <v>1423.400000000001</v>
      </c>
    </row>
    <row r="159" spans="1:4" x14ac:dyDescent="0.2">
      <c r="A159">
        <v>158</v>
      </c>
      <c r="C159">
        <f t="shared" si="2"/>
        <v>1423.400000000001</v>
      </c>
    </row>
    <row r="160" spans="1:4" x14ac:dyDescent="0.2">
      <c r="A160">
        <v>159</v>
      </c>
      <c r="C160">
        <f t="shared" si="2"/>
        <v>1423.400000000001</v>
      </c>
    </row>
    <row r="161" spans="1:3" x14ac:dyDescent="0.2">
      <c r="A161">
        <v>160</v>
      </c>
      <c r="C161">
        <f t="shared" si="2"/>
        <v>1423.400000000001</v>
      </c>
    </row>
    <row r="162" spans="1:3" x14ac:dyDescent="0.2">
      <c r="A162">
        <v>161</v>
      </c>
      <c r="C162">
        <f t="shared" si="2"/>
        <v>1423.400000000001</v>
      </c>
    </row>
    <row r="163" spans="1:3" x14ac:dyDescent="0.2">
      <c r="A163">
        <v>162</v>
      </c>
      <c r="C163">
        <f t="shared" si="2"/>
        <v>1423.400000000001</v>
      </c>
    </row>
    <row r="164" spans="1:3" x14ac:dyDescent="0.2">
      <c r="A164">
        <v>163</v>
      </c>
      <c r="C164">
        <f t="shared" si="2"/>
        <v>1423.400000000001</v>
      </c>
    </row>
    <row r="165" spans="1:3" x14ac:dyDescent="0.2">
      <c r="A165">
        <v>164</v>
      </c>
      <c r="C165">
        <f t="shared" si="2"/>
        <v>1423.400000000001</v>
      </c>
    </row>
    <row r="166" spans="1:3" x14ac:dyDescent="0.2">
      <c r="A166">
        <v>165</v>
      </c>
      <c r="C166">
        <f t="shared" si="2"/>
        <v>1423.400000000001</v>
      </c>
    </row>
    <row r="167" spans="1:3" x14ac:dyDescent="0.2">
      <c r="A167">
        <v>166</v>
      </c>
      <c r="C167">
        <f t="shared" si="2"/>
        <v>1423.400000000001</v>
      </c>
    </row>
    <row r="168" spans="1:3" x14ac:dyDescent="0.2">
      <c r="A168">
        <v>167</v>
      </c>
      <c r="C168">
        <f t="shared" si="2"/>
        <v>1423.400000000001</v>
      </c>
    </row>
    <row r="169" spans="1:3" x14ac:dyDescent="0.2">
      <c r="A169">
        <v>168</v>
      </c>
      <c r="C169">
        <f t="shared" si="2"/>
        <v>1423.400000000001</v>
      </c>
    </row>
    <row r="170" spans="1:3" x14ac:dyDescent="0.2">
      <c r="A170">
        <v>169</v>
      </c>
      <c r="C170">
        <f t="shared" si="2"/>
        <v>1423.400000000001</v>
      </c>
    </row>
    <row r="171" spans="1:3" x14ac:dyDescent="0.2">
      <c r="A171">
        <v>170</v>
      </c>
      <c r="C171">
        <f t="shared" si="2"/>
        <v>1423.400000000001</v>
      </c>
    </row>
    <row r="172" spans="1:3" x14ac:dyDescent="0.2">
      <c r="A172">
        <v>171</v>
      </c>
      <c r="C172">
        <f t="shared" si="2"/>
        <v>1423.400000000001</v>
      </c>
    </row>
    <row r="173" spans="1:3" x14ac:dyDescent="0.2">
      <c r="A173">
        <v>172</v>
      </c>
      <c r="C173">
        <f t="shared" si="2"/>
        <v>1423.400000000001</v>
      </c>
    </row>
    <row r="174" spans="1:3" x14ac:dyDescent="0.2">
      <c r="A174">
        <v>173</v>
      </c>
      <c r="C174">
        <f t="shared" si="2"/>
        <v>1423.400000000001</v>
      </c>
    </row>
    <row r="175" spans="1:3" x14ac:dyDescent="0.2">
      <c r="A175">
        <v>174</v>
      </c>
      <c r="C175">
        <f t="shared" si="2"/>
        <v>1423.400000000001</v>
      </c>
    </row>
    <row r="176" spans="1:3" x14ac:dyDescent="0.2">
      <c r="A176">
        <v>175</v>
      </c>
      <c r="C176">
        <f t="shared" si="2"/>
        <v>1423.400000000001</v>
      </c>
    </row>
    <row r="177" spans="1:3" x14ac:dyDescent="0.2">
      <c r="A177">
        <v>176</v>
      </c>
      <c r="C177">
        <f t="shared" si="2"/>
        <v>1423.400000000001</v>
      </c>
    </row>
    <row r="178" spans="1:3" x14ac:dyDescent="0.2">
      <c r="A178">
        <v>177</v>
      </c>
      <c r="C178">
        <f t="shared" si="2"/>
        <v>1423.400000000001</v>
      </c>
    </row>
    <row r="179" spans="1:3" x14ac:dyDescent="0.2">
      <c r="A179">
        <v>178</v>
      </c>
      <c r="C179">
        <f t="shared" si="2"/>
        <v>1423.400000000001</v>
      </c>
    </row>
    <row r="180" spans="1:3" x14ac:dyDescent="0.2">
      <c r="A180">
        <v>179</v>
      </c>
      <c r="C180">
        <f t="shared" si="2"/>
        <v>1423.400000000001</v>
      </c>
    </row>
    <row r="181" spans="1:3" x14ac:dyDescent="0.2">
      <c r="A181">
        <v>180</v>
      </c>
      <c r="C181">
        <f t="shared" si="2"/>
        <v>1423.400000000001</v>
      </c>
    </row>
    <row r="182" spans="1:3" x14ac:dyDescent="0.2">
      <c r="A182">
        <v>181</v>
      </c>
      <c r="C182">
        <f t="shared" si="2"/>
        <v>1423.400000000001</v>
      </c>
    </row>
    <row r="183" spans="1:3" x14ac:dyDescent="0.2">
      <c r="A183">
        <v>182</v>
      </c>
      <c r="C183">
        <f t="shared" si="2"/>
        <v>1423.400000000001</v>
      </c>
    </row>
    <row r="184" spans="1:3" x14ac:dyDescent="0.2">
      <c r="A184">
        <v>183</v>
      </c>
      <c r="C184">
        <f t="shared" si="2"/>
        <v>1423.400000000001</v>
      </c>
    </row>
    <row r="185" spans="1:3" x14ac:dyDescent="0.2">
      <c r="A185">
        <v>184</v>
      </c>
      <c r="C185">
        <f t="shared" si="2"/>
        <v>1423.400000000001</v>
      </c>
    </row>
    <row r="186" spans="1:3" x14ac:dyDescent="0.2">
      <c r="A186">
        <v>185</v>
      </c>
      <c r="C186">
        <f t="shared" si="2"/>
        <v>1423.400000000001</v>
      </c>
    </row>
    <row r="187" spans="1:3" x14ac:dyDescent="0.2">
      <c r="A187">
        <v>186</v>
      </c>
      <c r="C187">
        <f t="shared" si="2"/>
        <v>1423.400000000001</v>
      </c>
    </row>
    <row r="188" spans="1:3" x14ac:dyDescent="0.2">
      <c r="A188">
        <v>187</v>
      </c>
      <c r="C188">
        <f t="shared" si="2"/>
        <v>1423.400000000001</v>
      </c>
    </row>
    <row r="189" spans="1:3" x14ac:dyDescent="0.2">
      <c r="A189">
        <v>188</v>
      </c>
      <c r="C189">
        <f t="shared" si="2"/>
        <v>1423.400000000001</v>
      </c>
    </row>
    <row r="190" spans="1:3" x14ac:dyDescent="0.2">
      <c r="A190">
        <v>189</v>
      </c>
      <c r="C190">
        <f t="shared" si="2"/>
        <v>1423.400000000001</v>
      </c>
    </row>
    <row r="191" spans="1:3" x14ac:dyDescent="0.2">
      <c r="A191">
        <v>190</v>
      </c>
      <c r="C191">
        <f t="shared" si="2"/>
        <v>1423.400000000001</v>
      </c>
    </row>
    <row r="192" spans="1:3" x14ac:dyDescent="0.2">
      <c r="A192">
        <v>191</v>
      </c>
      <c r="C192">
        <f t="shared" si="2"/>
        <v>1423.400000000001</v>
      </c>
    </row>
    <row r="193" spans="1:3" x14ac:dyDescent="0.2">
      <c r="A193">
        <v>192</v>
      </c>
      <c r="C193">
        <f t="shared" si="2"/>
        <v>1423.400000000001</v>
      </c>
    </row>
    <row r="194" spans="1:3" x14ac:dyDescent="0.2">
      <c r="A194">
        <v>193</v>
      </c>
      <c r="C194">
        <f t="shared" si="2"/>
        <v>1423.400000000001</v>
      </c>
    </row>
    <row r="195" spans="1:3" x14ac:dyDescent="0.2">
      <c r="A195">
        <v>194</v>
      </c>
      <c r="C195">
        <f t="shared" si="2"/>
        <v>1423.400000000001</v>
      </c>
    </row>
    <row r="196" spans="1:3" x14ac:dyDescent="0.2">
      <c r="A196">
        <v>195</v>
      </c>
      <c r="C196">
        <f t="shared" ref="C196:C259" si="3">B196+C195</f>
        <v>1423.400000000001</v>
      </c>
    </row>
    <row r="197" spans="1:3" x14ac:dyDescent="0.2">
      <c r="A197">
        <v>196</v>
      </c>
      <c r="C197">
        <f t="shared" si="3"/>
        <v>1423.400000000001</v>
      </c>
    </row>
    <row r="198" spans="1:3" x14ac:dyDescent="0.2">
      <c r="A198">
        <v>197</v>
      </c>
      <c r="C198">
        <f t="shared" si="3"/>
        <v>1423.400000000001</v>
      </c>
    </row>
    <row r="199" spans="1:3" x14ac:dyDescent="0.2">
      <c r="A199">
        <v>198</v>
      </c>
      <c r="C199">
        <f t="shared" si="3"/>
        <v>1423.400000000001</v>
      </c>
    </row>
    <row r="200" spans="1:3" x14ac:dyDescent="0.2">
      <c r="A200">
        <v>199</v>
      </c>
      <c r="C200">
        <f t="shared" si="3"/>
        <v>1423.400000000001</v>
      </c>
    </row>
    <row r="201" spans="1:3" x14ac:dyDescent="0.2">
      <c r="A201">
        <v>200</v>
      </c>
      <c r="C201">
        <f t="shared" si="3"/>
        <v>1423.400000000001</v>
      </c>
    </row>
    <row r="202" spans="1:3" x14ac:dyDescent="0.2">
      <c r="A202">
        <v>201</v>
      </c>
      <c r="C202">
        <f t="shared" si="3"/>
        <v>1423.400000000001</v>
      </c>
    </row>
    <row r="203" spans="1:3" x14ac:dyDescent="0.2">
      <c r="A203">
        <v>202</v>
      </c>
      <c r="C203">
        <f t="shared" si="3"/>
        <v>1423.400000000001</v>
      </c>
    </row>
    <row r="204" spans="1:3" x14ac:dyDescent="0.2">
      <c r="A204">
        <v>203</v>
      </c>
      <c r="C204">
        <f t="shared" si="3"/>
        <v>1423.400000000001</v>
      </c>
    </row>
    <row r="205" spans="1:3" x14ac:dyDescent="0.2">
      <c r="A205">
        <v>204</v>
      </c>
      <c r="C205">
        <f t="shared" si="3"/>
        <v>1423.400000000001</v>
      </c>
    </row>
    <row r="206" spans="1:3" x14ac:dyDescent="0.2">
      <c r="A206">
        <v>205</v>
      </c>
      <c r="C206">
        <f t="shared" si="3"/>
        <v>1423.400000000001</v>
      </c>
    </row>
    <row r="207" spans="1:3" x14ac:dyDescent="0.2">
      <c r="A207">
        <v>206</v>
      </c>
      <c r="C207">
        <f t="shared" si="3"/>
        <v>1423.400000000001</v>
      </c>
    </row>
    <row r="208" spans="1:3" x14ac:dyDescent="0.2">
      <c r="A208">
        <v>207</v>
      </c>
      <c r="C208">
        <f t="shared" si="3"/>
        <v>1423.400000000001</v>
      </c>
    </row>
    <row r="209" spans="1:3" x14ac:dyDescent="0.2">
      <c r="A209">
        <v>208</v>
      </c>
      <c r="C209">
        <f t="shared" si="3"/>
        <v>1423.400000000001</v>
      </c>
    </row>
    <row r="210" spans="1:3" x14ac:dyDescent="0.2">
      <c r="A210">
        <v>209</v>
      </c>
      <c r="C210">
        <f t="shared" si="3"/>
        <v>1423.400000000001</v>
      </c>
    </row>
    <row r="211" spans="1:3" x14ac:dyDescent="0.2">
      <c r="A211">
        <v>210</v>
      </c>
      <c r="C211">
        <f t="shared" si="3"/>
        <v>1423.400000000001</v>
      </c>
    </row>
    <row r="212" spans="1:3" x14ac:dyDescent="0.2">
      <c r="A212">
        <v>211</v>
      </c>
      <c r="C212">
        <f t="shared" si="3"/>
        <v>1423.400000000001</v>
      </c>
    </row>
    <row r="213" spans="1:3" x14ac:dyDescent="0.2">
      <c r="A213">
        <v>212</v>
      </c>
      <c r="C213">
        <f t="shared" si="3"/>
        <v>1423.400000000001</v>
      </c>
    </row>
    <row r="214" spans="1:3" x14ac:dyDescent="0.2">
      <c r="A214">
        <v>213</v>
      </c>
      <c r="C214">
        <f t="shared" si="3"/>
        <v>1423.400000000001</v>
      </c>
    </row>
    <row r="215" spans="1:3" x14ac:dyDescent="0.2">
      <c r="A215">
        <v>214</v>
      </c>
      <c r="C215">
        <f t="shared" si="3"/>
        <v>1423.400000000001</v>
      </c>
    </row>
    <row r="216" spans="1:3" x14ac:dyDescent="0.2">
      <c r="A216">
        <v>215</v>
      </c>
      <c r="C216">
        <f t="shared" si="3"/>
        <v>1423.400000000001</v>
      </c>
    </row>
    <row r="217" spans="1:3" x14ac:dyDescent="0.2">
      <c r="A217">
        <v>216</v>
      </c>
      <c r="C217">
        <f t="shared" si="3"/>
        <v>1423.400000000001</v>
      </c>
    </row>
    <row r="218" spans="1:3" x14ac:dyDescent="0.2">
      <c r="A218">
        <v>217</v>
      </c>
      <c r="C218">
        <f t="shared" si="3"/>
        <v>1423.400000000001</v>
      </c>
    </row>
    <row r="219" spans="1:3" x14ac:dyDescent="0.2">
      <c r="A219">
        <v>218</v>
      </c>
      <c r="C219">
        <f t="shared" si="3"/>
        <v>1423.400000000001</v>
      </c>
    </row>
    <row r="220" spans="1:3" x14ac:dyDescent="0.2">
      <c r="A220">
        <v>219</v>
      </c>
      <c r="C220">
        <f t="shared" si="3"/>
        <v>1423.400000000001</v>
      </c>
    </row>
    <row r="221" spans="1:3" x14ac:dyDescent="0.2">
      <c r="A221">
        <v>220</v>
      </c>
      <c r="C221">
        <f t="shared" si="3"/>
        <v>1423.400000000001</v>
      </c>
    </row>
    <row r="222" spans="1:3" x14ac:dyDescent="0.2">
      <c r="A222">
        <v>221</v>
      </c>
      <c r="C222">
        <f t="shared" si="3"/>
        <v>1423.400000000001</v>
      </c>
    </row>
    <row r="223" spans="1:3" x14ac:dyDescent="0.2">
      <c r="A223">
        <v>222</v>
      </c>
      <c r="C223">
        <f t="shared" si="3"/>
        <v>1423.400000000001</v>
      </c>
    </row>
    <row r="224" spans="1:3" x14ac:dyDescent="0.2">
      <c r="A224">
        <v>223</v>
      </c>
      <c r="C224">
        <f t="shared" si="3"/>
        <v>1423.400000000001</v>
      </c>
    </row>
    <row r="225" spans="1:3" x14ac:dyDescent="0.2">
      <c r="A225">
        <v>224</v>
      </c>
      <c r="C225">
        <f t="shared" si="3"/>
        <v>1423.400000000001</v>
      </c>
    </row>
    <row r="226" spans="1:3" x14ac:dyDescent="0.2">
      <c r="A226">
        <v>225</v>
      </c>
      <c r="C226">
        <f t="shared" si="3"/>
        <v>1423.400000000001</v>
      </c>
    </row>
    <row r="227" spans="1:3" x14ac:dyDescent="0.2">
      <c r="A227">
        <v>226</v>
      </c>
      <c r="C227">
        <f t="shared" si="3"/>
        <v>1423.400000000001</v>
      </c>
    </row>
    <row r="228" spans="1:3" x14ac:dyDescent="0.2">
      <c r="A228">
        <v>227</v>
      </c>
      <c r="C228">
        <f t="shared" si="3"/>
        <v>1423.400000000001</v>
      </c>
    </row>
    <row r="229" spans="1:3" x14ac:dyDescent="0.2">
      <c r="A229">
        <v>228</v>
      </c>
      <c r="C229">
        <f t="shared" si="3"/>
        <v>1423.400000000001</v>
      </c>
    </row>
    <row r="230" spans="1:3" x14ac:dyDescent="0.2">
      <c r="A230">
        <v>229</v>
      </c>
      <c r="C230">
        <f t="shared" si="3"/>
        <v>1423.400000000001</v>
      </c>
    </row>
    <row r="231" spans="1:3" x14ac:dyDescent="0.2">
      <c r="A231">
        <v>230</v>
      </c>
      <c r="C231">
        <f t="shared" si="3"/>
        <v>1423.400000000001</v>
      </c>
    </row>
    <row r="232" spans="1:3" x14ac:dyDescent="0.2">
      <c r="A232">
        <v>231</v>
      </c>
      <c r="C232">
        <f t="shared" si="3"/>
        <v>1423.400000000001</v>
      </c>
    </row>
    <row r="233" spans="1:3" x14ac:dyDescent="0.2">
      <c r="A233">
        <v>232</v>
      </c>
      <c r="C233">
        <f t="shared" si="3"/>
        <v>1423.400000000001</v>
      </c>
    </row>
    <row r="234" spans="1:3" x14ac:dyDescent="0.2">
      <c r="A234">
        <v>233</v>
      </c>
      <c r="C234">
        <f t="shared" si="3"/>
        <v>1423.400000000001</v>
      </c>
    </row>
    <row r="235" spans="1:3" x14ac:dyDescent="0.2">
      <c r="A235">
        <v>234</v>
      </c>
      <c r="C235">
        <f t="shared" si="3"/>
        <v>1423.400000000001</v>
      </c>
    </row>
    <row r="236" spans="1:3" x14ac:dyDescent="0.2">
      <c r="A236">
        <v>235</v>
      </c>
      <c r="C236">
        <f t="shared" si="3"/>
        <v>1423.400000000001</v>
      </c>
    </row>
    <row r="237" spans="1:3" x14ac:dyDescent="0.2">
      <c r="A237">
        <v>236</v>
      </c>
      <c r="C237">
        <f t="shared" si="3"/>
        <v>1423.400000000001</v>
      </c>
    </row>
    <row r="238" spans="1:3" x14ac:dyDescent="0.2">
      <c r="A238">
        <v>237</v>
      </c>
      <c r="C238">
        <f t="shared" si="3"/>
        <v>1423.400000000001</v>
      </c>
    </row>
    <row r="239" spans="1:3" x14ac:dyDescent="0.2">
      <c r="A239">
        <v>238</v>
      </c>
      <c r="C239">
        <f t="shared" si="3"/>
        <v>1423.400000000001</v>
      </c>
    </row>
    <row r="240" spans="1:3" x14ac:dyDescent="0.2">
      <c r="A240">
        <v>239</v>
      </c>
      <c r="C240">
        <f t="shared" si="3"/>
        <v>1423.400000000001</v>
      </c>
    </row>
    <row r="241" spans="1:3" x14ac:dyDescent="0.2">
      <c r="A241">
        <v>240</v>
      </c>
      <c r="C241">
        <f t="shared" si="3"/>
        <v>1423.400000000001</v>
      </c>
    </row>
    <row r="242" spans="1:3" x14ac:dyDescent="0.2">
      <c r="A242">
        <v>241</v>
      </c>
      <c r="C242">
        <f t="shared" si="3"/>
        <v>1423.400000000001</v>
      </c>
    </row>
    <row r="243" spans="1:3" x14ac:dyDescent="0.2">
      <c r="A243">
        <v>242</v>
      </c>
      <c r="C243">
        <f t="shared" si="3"/>
        <v>1423.400000000001</v>
      </c>
    </row>
    <row r="244" spans="1:3" x14ac:dyDescent="0.2">
      <c r="A244">
        <v>243</v>
      </c>
      <c r="C244">
        <f t="shared" si="3"/>
        <v>1423.400000000001</v>
      </c>
    </row>
    <row r="245" spans="1:3" x14ac:dyDescent="0.2">
      <c r="A245">
        <v>244</v>
      </c>
      <c r="C245">
        <f t="shared" si="3"/>
        <v>1423.400000000001</v>
      </c>
    </row>
    <row r="246" spans="1:3" x14ac:dyDescent="0.2">
      <c r="A246">
        <v>245</v>
      </c>
      <c r="C246">
        <f t="shared" si="3"/>
        <v>1423.400000000001</v>
      </c>
    </row>
    <row r="247" spans="1:3" x14ac:dyDescent="0.2">
      <c r="A247">
        <v>246</v>
      </c>
      <c r="C247">
        <f t="shared" si="3"/>
        <v>1423.400000000001</v>
      </c>
    </row>
    <row r="248" spans="1:3" x14ac:dyDescent="0.2">
      <c r="A248">
        <v>247</v>
      </c>
      <c r="C248">
        <f t="shared" si="3"/>
        <v>1423.400000000001</v>
      </c>
    </row>
    <row r="249" spans="1:3" x14ac:dyDescent="0.2">
      <c r="A249">
        <v>248</v>
      </c>
      <c r="C249">
        <f t="shared" si="3"/>
        <v>1423.400000000001</v>
      </c>
    </row>
    <row r="250" spans="1:3" x14ac:dyDescent="0.2">
      <c r="A250">
        <v>249</v>
      </c>
      <c r="C250">
        <f t="shared" si="3"/>
        <v>1423.400000000001</v>
      </c>
    </row>
    <row r="251" spans="1:3" x14ac:dyDescent="0.2">
      <c r="A251">
        <v>250</v>
      </c>
      <c r="C251">
        <f t="shared" si="3"/>
        <v>1423.400000000001</v>
      </c>
    </row>
    <row r="252" spans="1:3" x14ac:dyDescent="0.2">
      <c r="A252">
        <v>251</v>
      </c>
      <c r="C252">
        <f t="shared" si="3"/>
        <v>1423.400000000001</v>
      </c>
    </row>
    <row r="253" spans="1:3" x14ac:dyDescent="0.2">
      <c r="A253">
        <v>252</v>
      </c>
      <c r="C253">
        <f t="shared" si="3"/>
        <v>1423.400000000001</v>
      </c>
    </row>
    <row r="254" spans="1:3" x14ac:dyDescent="0.2">
      <c r="A254">
        <v>253</v>
      </c>
      <c r="C254">
        <f t="shared" si="3"/>
        <v>1423.400000000001</v>
      </c>
    </row>
    <row r="255" spans="1:3" x14ac:dyDescent="0.2">
      <c r="A255">
        <v>254</v>
      </c>
      <c r="C255">
        <f t="shared" si="3"/>
        <v>1423.400000000001</v>
      </c>
    </row>
    <row r="256" spans="1:3" x14ac:dyDescent="0.2">
      <c r="A256">
        <v>255</v>
      </c>
      <c r="C256">
        <f t="shared" si="3"/>
        <v>1423.400000000001</v>
      </c>
    </row>
    <row r="257" spans="1:3" x14ac:dyDescent="0.2">
      <c r="A257">
        <v>256</v>
      </c>
      <c r="C257">
        <f t="shared" si="3"/>
        <v>1423.400000000001</v>
      </c>
    </row>
    <row r="258" spans="1:3" x14ac:dyDescent="0.2">
      <c r="A258">
        <v>257</v>
      </c>
      <c r="C258">
        <f t="shared" si="3"/>
        <v>1423.400000000001</v>
      </c>
    </row>
    <row r="259" spans="1:3" x14ac:dyDescent="0.2">
      <c r="A259">
        <v>258</v>
      </c>
      <c r="C259">
        <f t="shared" si="3"/>
        <v>1423.400000000001</v>
      </c>
    </row>
    <row r="260" spans="1:3" x14ac:dyDescent="0.2">
      <c r="A260">
        <v>259</v>
      </c>
      <c r="C260">
        <f t="shared" ref="C260:C323" si="4">B260+C259</f>
        <v>1423.400000000001</v>
      </c>
    </row>
    <row r="261" spans="1:3" x14ac:dyDescent="0.2">
      <c r="A261">
        <v>260</v>
      </c>
      <c r="C261">
        <f t="shared" si="4"/>
        <v>1423.400000000001</v>
      </c>
    </row>
    <row r="262" spans="1:3" x14ac:dyDescent="0.2">
      <c r="A262">
        <v>261</v>
      </c>
      <c r="C262">
        <f t="shared" si="4"/>
        <v>1423.400000000001</v>
      </c>
    </row>
    <row r="263" spans="1:3" x14ac:dyDescent="0.2">
      <c r="A263">
        <v>262</v>
      </c>
      <c r="C263">
        <f t="shared" si="4"/>
        <v>1423.400000000001</v>
      </c>
    </row>
    <row r="264" spans="1:3" x14ac:dyDescent="0.2">
      <c r="A264">
        <v>263</v>
      </c>
      <c r="C264">
        <f t="shared" si="4"/>
        <v>1423.400000000001</v>
      </c>
    </row>
    <row r="265" spans="1:3" x14ac:dyDescent="0.2">
      <c r="A265">
        <v>264</v>
      </c>
      <c r="C265">
        <f t="shared" si="4"/>
        <v>1423.400000000001</v>
      </c>
    </row>
    <row r="266" spans="1:3" x14ac:dyDescent="0.2">
      <c r="A266">
        <v>265</v>
      </c>
      <c r="C266">
        <f t="shared" si="4"/>
        <v>1423.400000000001</v>
      </c>
    </row>
    <row r="267" spans="1:3" x14ac:dyDescent="0.2">
      <c r="A267">
        <v>266</v>
      </c>
      <c r="C267">
        <f t="shared" si="4"/>
        <v>1423.400000000001</v>
      </c>
    </row>
    <row r="268" spans="1:3" x14ac:dyDescent="0.2">
      <c r="A268">
        <v>267</v>
      </c>
      <c r="C268">
        <f t="shared" si="4"/>
        <v>1423.400000000001</v>
      </c>
    </row>
    <row r="269" spans="1:3" x14ac:dyDescent="0.2">
      <c r="A269">
        <v>268</v>
      </c>
      <c r="C269">
        <f t="shared" si="4"/>
        <v>1423.400000000001</v>
      </c>
    </row>
    <row r="270" spans="1:3" x14ac:dyDescent="0.2">
      <c r="A270">
        <v>269</v>
      </c>
      <c r="C270">
        <f t="shared" si="4"/>
        <v>1423.400000000001</v>
      </c>
    </row>
    <row r="271" spans="1:3" x14ac:dyDescent="0.2">
      <c r="A271">
        <v>270</v>
      </c>
      <c r="C271">
        <f t="shared" si="4"/>
        <v>1423.400000000001</v>
      </c>
    </row>
    <row r="272" spans="1:3" x14ac:dyDescent="0.2">
      <c r="A272">
        <v>271</v>
      </c>
      <c r="C272">
        <f t="shared" si="4"/>
        <v>1423.400000000001</v>
      </c>
    </row>
    <row r="273" spans="1:3" x14ac:dyDescent="0.2">
      <c r="A273">
        <v>272</v>
      </c>
      <c r="C273">
        <f t="shared" si="4"/>
        <v>1423.400000000001</v>
      </c>
    </row>
    <row r="274" spans="1:3" x14ac:dyDescent="0.2">
      <c r="A274">
        <v>273</v>
      </c>
      <c r="C274">
        <f t="shared" si="4"/>
        <v>1423.400000000001</v>
      </c>
    </row>
    <row r="275" spans="1:3" x14ac:dyDescent="0.2">
      <c r="A275">
        <v>274</v>
      </c>
      <c r="C275">
        <f t="shared" si="4"/>
        <v>1423.400000000001</v>
      </c>
    </row>
    <row r="276" spans="1:3" x14ac:dyDescent="0.2">
      <c r="A276">
        <v>275</v>
      </c>
      <c r="C276">
        <f t="shared" si="4"/>
        <v>1423.400000000001</v>
      </c>
    </row>
    <row r="277" spans="1:3" x14ac:dyDescent="0.2">
      <c r="A277">
        <v>276</v>
      </c>
      <c r="C277">
        <f t="shared" si="4"/>
        <v>1423.400000000001</v>
      </c>
    </row>
    <row r="278" spans="1:3" x14ac:dyDescent="0.2">
      <c r="A278">
        <v>277</v>
      </c>
      <c r="C278">
        <f t="shared" si="4"/>
        <v>1423.400000000001</v>
      </c>
    </row>
    <row r="279" spans="1:3" x14ac:dyDescent="0.2">
      <c r="A279">
        <v>278</v>
      </c>
      <c r="C279">
        <f t="shared" si="4"/>
        <v>1423.400000000001</v>
      </c>
    </row>
    <row r="280" spans="1:3" x14ac:dyDescent="0.2">
      <c r="A280">
        <v>279</v>
      </c>
      <c r="C280">
        <f t="shared" si="4"/>
        <v>1423.400000000001</v>
      </c>
    </row>
    <row r="281" spans="1:3" x14ac:dyDescent="0.2">
      <c r="A281">
        <v>280</v>
      </c>
      <c r="C281">
        <f t="shared" si="4"/>
        <v>1423.400000000001</v>
      </c>
    </row>
    <row r="282" spans="1:3" x14ac:dyDescent="0.2">
      <c r="A282">
        <v>281</v>
      </c>
      <c r="C282">
        <f t="shared" si="4"/>
        <v>1423.400000000001</v>
      </c>
    </row>
    <row r="283" spans="1:3" x14ac:dyDescent="0.2">
      <c r="A283">
        <v>282</v>
      </c>
      <c r="C283">
        <f t="shared" si="4"/>
        <v>1423.400000000001</v>
      </c>
    </row>
    <row r="284" spans="1:3" x14ac:dyDescent="0.2">
      <c r="A284">
        <v>283</v>
      </c>
      <c r="C284">
        <f t="shared" si="4"/>
        <v>1423.400000000001</v>
      </c>
    </row>
    <row r="285" spans="1:3" x14ac:dyDescent="0.2">
      <c r="A285">
        <v>284</v>
      </c>
      <c r="C285">
        <f t="shared" si="4"/>
        <v>1423.400000000001</v>
      </c>
    </row>
    <row r="286" spans="1:3" x14ac:dyDescent="0.2">
      <c r="A286">
        <v>285</v>
      </c>
      <c r="C286">
        <f t="shared" si="4"/>
        <v>1423.400000000001</v>
      </c>
    </row>
    <row r="287" spans="1:3" x14ac:dyDescent="0.2">
      <c r="A287">
        <v>286</v>
      </c>
      <c r="C287">
        <f t="shared" si="4"/>
        <v>1423.400000000001</v>
      </c>
    </row>
    <row r="288" spans="1:3" x14ac:dyDescent="0.2">
      <c r="A288">
        <v>287</v>
      </c>
      <c r="C288">
        <f t="shared" si="4"/>
        <v>1423.400000000001</v>
      </c>
    </row>
    <row r="289" spans="1:3" x14ac:dyDescent="0.2">
      <c r="A289">
        <v>288</v>
      </c>
      <c r="C289">
        <f t="shared" si="4"/>
        <v>1423.400000000001</v>
      </c>
    </row>
    <row r="290" spans="1:3" x14ac:dyDescent="0.2">
      <c r="A290">
        <v>289</v>
      </c>
      <c r="C290">
        <f t="shared" si="4"/>
        <v>1423.400000000001</v>
      </c>
    </row>
    <row r="291" spans="1:3" x14ac:dyDescent="0.2">
      <c r="A291">
        <v>290</v>
      </c>
      <c r="C291">
        <f t="shared" si="4"/>
        <v>1423.400000000001</v>
      </c>
    </row>
    <row r="292" spans="1:3" x14ac:dyDescent="0.2">
      <c r="A292">
        <v>291</v>
      </c>
      <c r="C292">
        <f t="shared" si="4"/>
        <v>1423.400000000001</v>
      </c>
    </row>
    <row r="293" spans="1:3" x14ac:dyDescent="0.2">
      <c r="A293">
        <v>292</v>
      </c>
      <c r="C293">
        <f t="shared" si="4"/>
        <v>1423.400000000001</v>
      </c>
    </row>
    <row r="294" spans="1:3" x14ac:dyDescent="0.2">
      <c r="A294">
        <v>293</v>
      </c>
      <c r="C294">
        <f t="shared" si="4"/>
        <v>1423.400000000001</v>
      </c>
    </row>
    <row r="295" spans="1:3" x14ac:dyDescent="0.2">
      <c r="A295">
        <v>294</v>
      </c>
      <c r="C295">
        <f t="shared" si="4"/>
        <v>1423.400000000001</v>
      </c>
    </row>
    <row r="296" spans="1:3" x14ac:dyDescent="0.2">
      <c r="A296">
        <v>295</v>
      </c>
      <c r="C296">
        <f t="shared" si="4"/>
        <v>1423.400000000001</v>
      </c>
    </row>
    <row r="297" spans="1:3" x14ac:dyDescent="0.2">
      <c r="A297">
        <v>296</v>
      </c>
      <c r="C297">
        <f t="shared" si="4"/>
        <v>1423.400000000001</v>
      </c>
    </row>
    <row r="298" spans="1:3" x14ac:dyDescent="0.2">
      <c r="A298">
        <v>297</v>
      </c>
      <c r="C298">
        <f t="shared" si="4"/>
        <v>1423.400000000001</v>
      </c>
    </row>
    <row r="299" spans="1:3" x14ac:dyDescent="0.2">
      <c r="A299">
        <v>298</v>
      </c>
      <c r="C299">
        <f t="shared" si="4"/>
        <v>1423.400000000001</v>
      </c>
    </row>
    <row r="300" spans="1:3" x14ac:dyDescent="0.2">
      <c r="A300">
        <v>299</v>
      </c>
      <c r="C300">
        <f t="shared" si="4"/>
        <v>1423.400000000001</v>
      </c>
    </row>
    <row r="301" spans="1:3" x14ac:dyDescent="0.2">
      <c r="A301">
        <v>300</v>
      </c>
      <c r="C301">
        <f t="shared" si="4"/>
        <v>1423.400000000001</v>
      </c>
    </row>
    <row r="302" spans="1:3" x14ac:dyDescent="0.2">
      <c r="A302">
        <v>301</v>
      </c>
      <c r="C302">
        <f t="shared" si="4"/>
        <v>1423.400000000001</v>
      </c>
    </row>
    <row r="303" spans="1:3" x14ac:dyDescent="0.2">
      <c r="A303">
        <v>302</v>
      </c>
      <c r="C303">
        <f t="shared" si="4"/>
        <v>1423.400000000001</v>
      </c>
    </row>
    <row r="304" spans="1:3" x14ac:dyDescent="0.2">
      <c r="A304">
        <v>303</v>
      </c>
      <c r="C304">
        <f t="shared" si="4"/>
        <v>1423.400000000001</v>
      </c>
    </row>
    <row r="305" spans="1:3" x14ac:dyDescent="0.2">
      <c r="A305">
        <v>304</v>
      </c>
      <c r="C305">
        <f t="shared" si="4"/>
        <v>1423.400000000001</v>
      </c>
    </row>
    <row r="306" spans="1:3" x14ac:dyDescent="0.2">
      <c r="A306">
        <v>305</v>
      </c>
      <c r="C306">
        <f t="shared" si="4"/>
        <v>1423.400000000001</v>
      </c>
    </row>
    <row r="307" spans="1:3" x14ac:dyDescent="0.2">
      <c r="A307">
        <v>306</v>
      </c>
      <c r="C307">
        <f t="shared" si="4"/>
        <v>1423.400000000001</v>
      </c>
    </row>
    <row r="308" spans="1:3" x14ac:dyDescent="0.2">
      <c r="A308">
        <v>307</v>
      </c>
      <c r="C308">
        <f t="shared" si="4"/>
        <v>1423.400000000001</v>
      </c>
    </row>
    <row r="309" spans="1:3" x14ac:dyDescent="0.2">
      <c r="A309">
        <v>308</v>
      </c>
      <c r="C309">
        <f t="shared" si="4"/>
        <v>1423.400000000001</v>
      </c>
    </row>
    <row r="310" spans="1:3" x14ac:dyDescent="0.2">
      <c r="A310">
        <v>309</v>
      </c>
      <c r="C310">
        <f t="shared" si="4"/>
        <v>1423.400000000001</v>
      </c>
    </row>
    <row r="311" spans="1:3" x14ac:dyDescent="0.2">
      <c r="A311">
        <v>310</v>
      </c>
      <c r="C311">
        <f t="shared" si="4"/>
        <v>1423.400000000001</v>
      </c>
    </row>
    <row r="312" spans="1:3" x14ac:dyDescent="0.2">
      <c r="A312">
        <v>311</v>
      </c>
      <c r="C312">
        <f t="shared" si="4"/>
        <v>1423.400000000001</v>
      </c>
    </row>
    <row r="313" spans="1:3" x14ac:dyDescent="0.2">
      <c r="A313">
        <v>312</v>
      </c>
      <c r="C313">
        <f t="shared" si="4"/>
        <v>1423.400000000001</v>
      </c>
    </row>
    <row r="314" spans="1:3" x14ac:dyDescent="0.2">
      <c r="A314">
        <v>313</v>
      </c>
      <c r="C314">
        <f t="shared" si="4"/>
        <v>1423.400000000001</v>
      </c>
    </row>
    <row r="315" spans="1:3" x14ac:dyDescent="0.2">
      <c r="A315">
        <v>314</v>
      </c>
      <c r="C315">
        <f t="shared" si="4"/>
        <v>1423.400000000001</v>
      </c>
    </row>
    <row r="316" spans="1:3" x14ac:dyDescent="0.2">
      <c r="A316">
        <v>315</v>
      </c>
      <c r="C316">
        <f t="shared" si="4"/>
        <v>1423.400000000001</v>
      </c>
    </row>
    <row r="317" spans="1:3" x14ac:dyDescent="0.2">
      <c r="A317">
        <v>316</v>
      </c>
      <c r="C317">
        <f t="shared" si="4"/>
        <v>1423.400000000001</v>
      </c>
    </row>
    <row r="318" spans="1:3" x14ac:dyDescent="0.2">
      <c r="A318">
        <v>317</v>
      </c>
      <c r="C318">
        <f t="shared" si="4"/>
        <v>1423.400000000001</v>
      </c>
    </row>
    <row r="319" spans="1:3" x14ac:dyDescent="0.2">
      <c r="A319">
        <v>318</v>
      </c>
      <c r="C319">
        <f t="shared" si="4"/>
        <v>1423.400000000001</v>
      </c>
    </row>
    <row r="320" spans="1:3" x14ac:dyDescent="0.2">
      <c r="A320">
        <v>319</v>
      </c>
      <c r="C320">
        <f t="shared" si="4"/>
        <v>1423.400000000001</v>
      </c>
    </row>
    <row r="321" spans="1:3" x14ac:dyDescent="0.2">
      <c r="A321">
        <v>320</v>
      </c>
      <c r="C321">
        <f t="shared" si="4"/>
        <v>1423.400000000001</v>
      </c>
    </row>
    <row r="322" spans="1:3" x14ac:dyDescent="0.2">
      <c r="A322">
        <v>321</v>
      </c>
      <c r="C322">
        <f t="shared" si="4"/>
        <v>1423.400000000001</v>
      </c>
    </row>
    <row r="323" spans="1:3" x14ac:dyDescent="0.2">
      <c r="A323">
        <v>322</v>
      </c>
      <c r="C323">
        <f t="shared" si="4"/>
        <v>1423.400000000001</v>
      </c>
    </row>
    <row r="324" spans="1:3" x14ac:dyDescent="0.2">
      <c r="A324">
        <v>323</v>
      </c>
      <c r="C324">
        <f t="shared" ref="C324:C387" si="5">B324+C323</f>
        <v>1423.400000000001</v>
      </c>
    </row>
    <row r="325" spans="1:3" x14ac:dyDescent="0.2">
      <c r="A325">
        <v>324</v>
      </c>
      <c r="C325">
        <f t="shared" si="5"/>
        <v>1423.400000000001</v>
      </c>
    </row>
    <row r="326" spans="1:3" x14ac:dyDescent="0.2">
      <c r="A326">
        <v>325</v>
      </c>
      <c r="C326">
        <f t="shared" si="5"/>
        <v>1423.400000000001</v>
      </c>
    </row>
    <row r="327" spans="1:3" x14ac:dyDescent="0.2">
      <c r="A327">
        <v>326</v>
      </c>
      <c r="C327">
        <f t="shared" si="5"/>
        <v>1423.400000000001</v>
      </c>
    </row>
    <row r="328" spans="1:3" x14ac:dyDescent="0.2">
      <c r="A328">
        <v>327</v>
      </c>
      <c r="C328">
        <f t="shared" si="5"/>
        <v>1423.400000000001</v>
      </c>
    </row>
    <row r="329" spans="1:3" x14ac:dyDescent="0.2">
      <c r="A329">
        <v>328</v>
      </c>
      <c r="C329">
        <f t="shared" si="5"/>
        <v>1423.400000000001</v>
      </c>
    </row>
    <row r="330" spans="1:3" x14ac:dyDescent="0.2">
      <c r="A330">
        <v>329</v>
      </c>
      <c r="C330">
        <f t="shared" si="5"/>
        <v>1423.400000000001</v>
      </c>
    </row>
    <row r="331" spans="1:3" x14ac:dyDescent="0.2">
      <c r="A331">
        <v>330</v>
      </c>
      <c r="C331">
        <f t="shared" si="5"/>
        <v>1423.400000000001</v>
      </c>
    </row>
    <row r="332" spans="1:3" x14ac:dyDescent="0.2">
      <c r="A332">
        <v>331</v>
      </c>
      <c r="C332">
        <f t="shared" si="5"/>
        <v>1423.400000000001</v>
      </c>
    </row>
    <row r="333" spans="1:3" x14ac:dyDescent="0.2">
      <c r="A333">
        <v>332</v>
      </c>
      <c r="C333">
        <f t="shared" si="5"/>
        <v>1423.400000000001</v>
      </c>
    </row>
    <row r="334" spans="1:3" x14ac:dyDescent="0.2">
      <c r="A334">
        <v>333</v>
      </c>
      <c r="C334">
        <f t="shared" si="5"/>
        <v>1423.400000000001</v>
      </c>
    </row>
    <row r="335" spans="1:3" x14ac:dyDescent="0.2">
      <c r="A335">
        <v>334</v>
      </c>
      <c r="C335">
        <f t="shared" si="5"/>
        <v>1423.400000000001</v>
      </c>
    </row>
    <row r="336" spans="1:3" x14ac:dyDescent="0.2">
      <c r="A336">
        <v>335</v>
      </c>
      <c r="C336">
        <f t="shared" si="5"/>
        <v>1423.400000000001</v>
      </c>
    </row>
    <row r="337" spans="1:3" x14ac:dyDescent="0.2">
      <c r="A337">
        <v>336</v>
      </c>
      <c r="C337">
        <f t="shared" si="5"/>
        <v>1423.400000000001</v>
      </c>
    </row>
    <row r="338" spans="1:3" x14ac:dyDescent="0.2">
      <c r="A338">
        <v>337</v>
      </c>
      <c r="C338">
        <f t="shared" si="5"/>
        <v>1423.400000000001</v>
      </c>
    </row>
    <row r="339" spans="1:3" x14ac:dyDescent="0.2">
      <c r="A339">
        <v>338</v>
      </c>
      <c r="C339">
        <f t="shared" si="5"/>
        <v>1423.400000000001</v>
      </c>
    </row>
    <row r="340" spans="1:3" x14ac:dyDescent="0.2">
      <c r="A340">
        <v>339</v>
      </c>
      <c r="C340">
        <f t="shared" si="5"/>
        <v>1423.400000000001</v>
      </c>
    </row>
    <row r="341" spans="1:3" x14ac:dyDescent="0.2">
      <c r="A341">
        <v>340</v>
      </c>
      <c r="C341">
        <f t="shared" si="5"/>
        <v>1423.400000000001</v>
      </c>
    </row>
    <row r="342" spans="1:3" x14ac:dyDescent="0.2">
      <c r="A342">
        <v>341</v>
      </c>
      <c r="C342">
        <f t="shared" si="5"/>
        <v>1423.400000000001</v>
      </c>
    </row>
    <row r="343" spans="1:3" x14ac:dyDescent="0.2">
      <c r="A343">
        <v>342</v>
      </c>
      <c r="C343">
        <f t="shared" si="5"/>
        <v>1423.400000000001</v>
      </c>
    </row>
    <row r="344" spans="1:3" x14ac:dyDescent="0.2">
      <c r="A344">
        <v>343</v>
      </c>
      <c r="C344">
        <f t="shared" si="5"/>
        <v>1423.400000000001</v>
      </c>
    </row>
    <row r="345" spans="1:3" x14ac:dyDescent="0.2">
      <c r="A345">
        <v>344</v>
      </c>
      <c r="C345">
        <f t="shared" si="5"/>
        <v>1423.400000000001</v>
      </c>
    </row>
    <row r="346" spans="1:3" x14ac:dyDescent="0.2">
      <c r="A346">
        <v>345</v>
      </c>
      <c r="C346">
        <f t="shared" si="5"/>
        <v>1423.400000000001</v>
      </c>
    </row>
    <row r="347" spans="1:3" x14ac:dyDescent="0.2">
      <c r="A347">
        <v>346</v>
      </c>
      <c r="C347">
        <f t="shared" si="5"/>
        <v>1423.400000000001</v>
      </c>
    </row>
    <row r="348" spans="1:3" x14ac:dyDescent="0.2">
      <c r="A348">
        <v>347</v>
      </c>
      <c r="C348">
        <f t="shared" si="5"/>
        <v>1423.400000000001</v>
      </c>
    </row>
    <row r="349" spans="1:3" x14ac:dyDescent="0.2">
      <c r="A349">
        <v>348</v>
      </c>
      <c r="C349">
        <f t="shared" si="5"/>
        <v>1423.400000000001</v>
      </c>
    </row>
    <row r="350" spans="1:3" x14ac:dyDescent="0.2">
      <c r="A350">
        <v>349</v>
      </c>
      <c r="C350">
        <f t="shared" si="5"/>
        <v>1423.400000000001</v>
      </c>
    </row>
    <row r="351" spans="1:3" x14ac:dyDescent="0.2">
      <c r="A351">
        <v>350</v>
      </c>
      <c r="C351">
        <f t="shared" si="5"/>
        <v>1423.400000000001</v>
      </c>
    </row>
    <row r="352" spans="1:3" x14ac:dyDescent="0.2">
      <c r="A352">
        <v>351</v>
      </c>
      <c r="C352">
        <f t="shared" si="5"/>
        <v>1423.400000000001</v>
      </c>
    </row>
    <row r="353" spans="1:3" x14ac:dyDescent="0.2">
      <c r="A353">
        <v>352</v>
      </c>
      <c r="C353">
        <f t="shared" si="5"/>
        <v>1423.400000000001</v>
      </c>
    </row>
    <row r="354" spans="1:3" x14ac:dyDescent="0.2">
      <c r="A354">
        <v>353</v>
      </c>
      <c r="C354">
        <f t="shared" si="5"/>
        <v>1423.400000000001</v>
      </c>
    </row>
    <row r="355" spans="1:3" x14ac:dyDescent="0.2">
      <c r="A355">
        <v>354</v>
      </c>
      <c r="C355">
        <f t="shared" si="5"/>
        <v>1423.400000000001</v>
      </c>
    </row>
    <row r="356" spans="1:3" x14ac:dyDescent="0.2">
      <c r="A356">
        <v>355</v>
      </c>
      <c r="C356">
        <f t="shared" si="5"/>
        <v>1423.400000000001</v>
      </c>
    </row>
    <row r="357" spans="1:3" x14ac:dyDescent="0.2">
      <c r="A357">
        <v>356</v>
      </c>
      <c r="C357">
        <f t="shared" si="5"/>
        <v>1423.400000000001</v>
      </c>
    </row>
    <row r="358" spans="1:3" x14ac:dyDescent="0.2">
      <c r="A358">
        <v>357</v>
      </c>
      <c r="C358">
        <f t="shared" si="5"/>
        <v>1423.400000000001</v>
      </c>
    </row>
    <row r="359" spans="1:3" x14ac:dyDescent="0.2">
      <c r="A359">
        <v>358</v>
      </c>
      <c r="C359">
        <f t="shared" si="5"/>
        <v>1423.400000000001</v>
      </c>
    </row>
    <row r="360" spans="1:3" x14ac:dyDescent="0.2">
      <c r="A360">
        <v>359</v>
      </c>
      <c r="C360">
        <f t="shared" si="5"/>
        <v>1423.400000000001</v>
      </c>
    </row>
    <row r="361" spans="1:3" x14ac:dyDescent="0.2">
      <c r="A361">
        <v>360</v>
      </c>
      <c r="C361">
        <f t="shared" si="5"/>
        <v>1423.400000000001</v>
      </c>
    </row>
    <row r="362" spans="1:3" x14ac:dyDescent="0.2">
      <c r="A362">
        <v>361</v>
      </c>
      <c r="C362">
        <f t="shared" si="5"/>
        <v>1423.400000000001</v>
      </c>
    </row>
    <row r="363" spans="1:3" x14ac:dyDescent="0.2">
      <c r="A363">
        <v>362</v>
      </c>
      <c r="C363">
        <f t="shared" si="5"/>
        <v>1423.400000000001</v>
      </c>
    </row>
    <row r="364" spans="1:3" x14ac:dyDescent="0.2">
      <c r="A364">
        <v>363</v>
      </c>
      <c r="C364">
        <f t="shared" si="5"/>
        <v>1423.400000000001</v>
      </c>
    </row>
    <row r="365" spans="1:3" x14ac:dyDescent="0.2">
      <c r="A365">
        <v>364</v>
      </c>
      <c r="C365">
        <f t="shared" si="5"/>
        <v>1423.400000000001</v>
      </c>
    </row>
    <row r="366" spans="1:3" x14ac:dyDescent="0.2">
      <c r="A366">
        <v>365</v>
      </c>
      <c r="C366">
        <f t="shared" si="5"/>
        <v>1423.400000000001</v>
      </c>
    </row>
    <row r="367" spans="1:3" x14ac:dyDescent="0.2">
      <c r="A367">
        <v>366</v>
      </c>
      <c r="C367">
        <f t="shared" si="5"/>
        <v>1423.400000000001</v>
      </c>
    </row>
    <row r="368" spans="1:3" x14ac:dyDescent="0.2">
      <c r="A368">
        <v>367</v>
      </c>
      <c r="C368">
        <f t="shared" si="5"/>
        <v>1423.400000000001</v>
      </c>
    </row>
    <row r="369" spans="1:3" x14ac:dyDescent="0.2">
      <c r="A369">
        <v>368</v>
      </c>
      <c r="C369">
        <f t="shared" si="5"/>
        <v>1423.400000000001</v>
      </c>
    </row>
    <row r="370" spans="1:3" x14ac:dyDescent="0.2">
      <c r="A370">
        <v>369</v>
      </c>
      <c r="C370">
        <f t="shared" si="5"/>
        <v>1423.400000000001</v>
      </c>
    </row>
    <row r="371" spans="1:3" x14ac:dyDescent="0.2">
      <c r="A371">
        <v>370</v>
      </c>
      <c r="C371">
        <f t="shared" si="5"/>
        <v>1423.400000000001</v>
      </c>
    </row>
    <row r="372" spans="1:3" x14ac:dyDescent="0.2">
      <c r="A372">
        <v>371</v>
      </c>
      <c r="C372">
        <f t="shared" si="5"/>
        <v>1423.400000000001</v>
      </c>
    </row>
    <row r="373" spans="1:3" x14ac:dyDescent="0.2">
      <c r="A373">
        <v>372</v>
      </c>
      <c r="C373">
        <f t="shared" si="5"/>
        <v>1423.400000000001</v>
      </c>
    </row>
    <row r="374" spans="1:3" x14ac:dyDescent="0.2">
      <c r="A374">
        <v>373</v>
      </c>
      <c r="C374">
        <f t="shared" si="5"/>
        <v>1423.400000000001</v>
      </c>
    </row>
    <row r="375" spans="1:3" x14ac:dyDescent="0.2">
      <c r="A375">
        <v>374</v>
      </c>
      <c r="C375">
        <f t="shared" si="5"/>
        <v>1423.400000000001</v>
      </c>
    </row>
    <row r="376" spans="1:3" x14ac:dyDescent="0.2">
      <c r="A376">
        <v>375</v>
      </c>
      <c r="C376">
        <f t="shared" si="5"/>
        <v>1423.400000000001</v>
      </c>
    </row>
    <row r="377" spans="1:3" x14ac:dyDescent="0.2">
      <c r="A377">
        <v>376</v>
      </c>
      <c r="C377">
        <f t="shared" si="5"/>
        <v>1423.400000000001</v>
      </c>
    </row>
    <row r="378" spans="1:3" x14ac:dyDescent="0.2">
      <c r="A378">
        <v>377</v>
      </c>
      <c r="C378">
        <f t="shared" si="5"/>
        <v>1423.400000000001</v>
      </c>
    </row>
    <row r="379" spans="1:3" x14ac:dyDescent="0.2">
      <c r="A379">
        <v>378</v>
      </c>
      <c r="C379">
        <f t="shared" si="5"/>
        <v>1423.400000000001</v>
      </c>
    </row>
    <row r="380" spans="1:3" x14ac:dyDescent="0.2">
      <c r="A380">
        <v>379</v>
      </c>
      <c r="C380">
        <f t="shared" si="5"/>
        <v>1423.400000000001</v>
      </c>
    </row>
    <row r="381" spans="1:3" x14ac:dyDescent="0.2">
      <c r="A381">
        <v>380</v>
      </c>
      <c r="C381">
        <f t="shared" si="5"/>
        <v>1423.400000000001</v>
      </c>
    </row>
    <row r="382" spans="1:3" x14ac:dyDescent="0.2">
      <c r="A382">
        <v>381</v>
      </c>
      <c r="C382">
        <f t="shared" si="5"/>
        <v>1423.400000000001</v>
      </c>
    </row>
    <row r="383" spans="1:3" x14ac:dyDescent="0.2">
      <c r="A383">
        <v>382</v>
      </c>
      <c r="C383">
        <f t="shared" si="5"/>
        <v>1423.400000000001</v>
      </c>
    </row>
    <row r="384" spans="1:3" x14ac:dyDescent="0.2">
      <c r="A384">
        <v>383</v>
      </c>
      <c r="C384">
        <f t="shared" si="5"/>
        <v>1423.400000000001</v>
      </c>
    </row>
    <row r="385" spans="1:3" x14ac:dyDescent="0.2">
      <c r="A385">
        <v>384</v>
      </c>
      <c r="C385">
        <f t="shared" si="5"/>
        <v>1423.400000000001</v>
      </c>
    </row>
    <row r="386" spans="1:3" x14ac:dyDescent="0.2">
      <c r="A386">
        <v>385</v>
      </c>
      <c r="C386">
        <f t="shared" si="5"/>
        <v>1423.400000000001</v>
      </c>
    </row>
    <row r="387" spans="1:3" x14ac:dyDescent="0.2">
      <c r="A387">
        <v>386</v>
      </c>
      <c r="C387">
        <f t="shared" si="5"/>
        <v>1423.400000000001</v>
      </c>
    </row>
    <row r="388" spans="1:3" x14ac:dyDescent="0.2">
      <c r="A388">
        <v>387</v>
      </c>
      <c r="C388">
        <f t="shared" ref="C388:C451" si="6">B388+C387</f>
        <v>1423.400000000001</v>
      </c>
    </row>
    <row r="389" spans="1:3" x14ac:dyDescent="0.2">
      <c r="A389">
        <v>388</v>
      </c>
      <c r="C389">
        <f t="shared" si="6"/>
        <v>1423.400000000001</v>
      </c>
    </row>
    <row r="390" spans="1:3" x14ac:dyDescent="0.2">
      <c r="A390">
        <v>389</v>
      </c>
      <c r="C390">
        <f t="shared" si="6"/>
        <v>1423.400000000001</v>
      </c>
    </row>
    <row r="391" spans="1:3" x14ac:dyDescent="0.2">
      <c r="A391">
        <v>390</v>
      </c>
      <c r="C391">
        <f t="shared" si="6"/>
        <v>1423.400000000001</v>
      </c>
    </row>
    <row r="392" spans="1:3" x14ac:dyDescent="0.2">
      <c r="A392">
        <v>391</v>
      </c>
      <c r="C392">
        <f t="shared" si="6"/>
        <v>1423.400000000001</v>
      </c>
    </row>
    <row r="393" spans="1:3" x14ac:dyDescent="0.2">
      <c r="A393">
        <v>392</v>
      </c>
      <c r="C393">
        <f t="shared" si="6"/>
        <v>1423.400000000001</v>
      </c>
    </row>
    <row r="394" spans="1:3" x14ac:dyDescent="0.2">
      <c r="A394">
        <v>393</v>
      </c>
      <c r="C394">
        <f t="shared" si="6"/>
        <v>1423.400000000001</v>
      </c>
    </row>
    <row r="395" spans="1:3" x14ac:dyDescent="0.2">
      <c r="A395">
        <v>394</v>
      </c>
      <c r="C395">
        <f t="shared" si="6"/>
        <v>1423.400000000001</v>
      </c>
    </row>
    <row r="396" spans="1:3" x14ac:dyDescent="0.2">
      <c r="A396">
        <v>395</v>
      </c>
      <c r="C396">
        <f t="shared" si="6"/>
        <v>1423.400000000001</v>
      </c>
    </row>
    <row r="397" spans="1:3" x14ac:dyDescent="0.2">
      <c r="A397">
        <v>396</v>
      </c>
      <c r="C397">
        <f t="shared" si="6"/>
        <v>1423.400000000001</v>
      </c>
    </row>
    <row r="398" spans="1:3" x14ac:dyDescent="0.2">
      <c r="A398">
        <v>397</v>
      </c>
      <c r="C398">
        <f t="shared" si="6"/>
        <v>1423.400000000001</v>
      </c>
    </row>
    <row r="399" spans="1:3" x14ac:dyDescent="0.2">
      <c r="A399">
        <v>398</v>
      </c>
      <c r="C399">
        <f t="shared" si="6"/>
        <v>1423.400000000001</v>
      </c>
    </row>
    <row r="400" spans="1:3" x14ac:dyDescent="0.2">
      <c r="A400">
        <v>399</v>
      </c>
      <c r="C400">
        <f t="shared" si="6"/>
        <v>1423.400000000001</v>
      </c>
    </row>
    <row r="401" spans="1:3" x14ac:dyDescent="0.2">
      <c r="A401">
        <v>400</v>
      </c>
      <c r="C401">
        <f t="shared" si="6"/>
        <v>1423.400000000001</v>
      </c>
    </row>
    <row r="402" spans="1:3" x14ac:dyDescent="0.2">
      <c r="A402">
        <v>401</v>
      </c>
      <c r="C402">
        <f t="shared" si="6"/>
        <v>1423.400000000001</v>
      </c>
    </row>
    <row r="403" spans="1:3" x14ac:dyDescent="0.2">
      <c r="A403">
        <v>402</v>
      </c>
      <c r="C403">
        <f t="shared" si="6"/>
        <v>1423.400000000001</v>
      </c>
    </row>
    <row r="404" spans="1:3" x14ac:dyDescent="0.2">
      <c r="A404">
        <v>403</v>
      </c>
      <c r="C404">
        <f t="shared" si="6"/>
        <v>1423.400000000001</v>
      </c>
    </row>
    <row r="405" spans="1:3" x14ac:dyDescent="0.2">
      <c r="A405">
        <v>404</v>
      </c>
      <c r="C405">
        <f t="shared" si="6"/>
        <v>1423.400000000001</v>
      </c>
    </row>
    <row r="406" spans="1:3" x14ac:dyDescent="0.2">
      <c r="A406">
        <v>405</v>
      </c>
      <c r="C406">
        <f t="shared" si="6"/>
        <v>1423.400000000001</v>
      </c>
    </row>
    <row r="407" spans="1:3" x14ac:dyDescent="0.2">
      <c r="A407">
        <v>406</v>
      </c>
      <c r="C407">
        <f t="shared" si="6"/>
        <v>1423.400000000001</v>
      </c>
    </row>
    <row r="408" spans="1:3" x14ac:dyDescent="0.2">
      <c r="A408">
        <v>407</v>
      </c>
      <c r="C408">
        <f t="shared" si="6"/>
        <v>1423.400000000001</v>
      </c>
    </row>
    <row r="409" spans="1:3" x14ac:dyDescent="0.2">
      <c r="A409">
        <v>408</v>
      </c>
      <c r="C409">
        <f t="shared" si="6"/>
        <v>1423.400000000001</v>
      </c>
    </row>
    <row r="410" spans="1:3" x14ac:dyDescent="0.2">
      <c r="A410">
        <v>409</v>
      </c>
      <c r="C410">
        <f t="shared" si="6"/>
        <v>1423.400000000001</v>
      </c>
    </row>
    <row r="411" spans="1:3" x14ac:dyDescent="0.2">
      <c r="A411">
        <v>410</v>
      </c>
      <c r="C411">
        <f t="shared" si="6"/>
        <v>1423.400000000001</v>
      </c>
    </row>
    <row r="412" spans="1:3" x14ac:dyDescent="0.2">
      <c r="A412">
        <v>411</v>
      </c>
      <c r="C412">
        <f t="shared" si="6"/>
        <v>1423.400000000001</v>
      </c>
    </row>
    <row r="413" spans="1:3" x14ac:dyDescent="0.2">
      <c r="A413">
        <v>412</v>
      </c>
      <c r="C413">
        <f t="shared" si="6"/>
        <v>1423.400000000001</v>
      </c>
    </row>
    <row r="414" spans="1:3" x14ac:dyDescent="0.2">
      <c r="A414">
        <v>413</v>
      </c>
      <c r="C414">
        <f t="shared" si="6"/>
        <v>1423.400000000001</v>
      </c>
    </row>
    <row r="415" spans="1:3" x14ac:dyDescent="0.2">
      <c r="A415">
        <v>414</v>
      </c>
      <c r="C415">
        <f t="shared" si="6"/>
        <v>1423.400000000001</v>
      </c>
    </row>
    <row r="416" spans="1:3" x14ac:dyDescent="0.2">
      <c r="A416">
        <v>415</v>
      </c>
      <c r="C416">
        <f t="shared" si="6"/>
        <v>1423.400000000001</v>
      </c>
    </row>
    <row r="417" spans="1:3" x14ac:dyDescent="0.2">
      <c r="A417">
        <v>416</v>
      </c>
      <c r="C417">
        <f t="shared" si="6"/>
        <v>1423.400000000001</v>
      </c>
    </row>
    <row r="418" spans="1:3" x14ac:dyDescent="0.2">
      <c r="A418">
        <v>417</v>
      </c>
      <c r="C418">
        <f t="shared" si="6"/>
        <v>1423.400000000001</v>
      </c>
    </row>
    <row r="419" spans="1:3" x14ac:dyDescent="0.2">
      <c r="A419">
        <v>418</v>
      </c>
      <c r="C419">
        <f t="shared" si="6"/>
        <v>1423.400000000001</v>
      </c>
    </row>
    <row r="420" spans="1:3" x14ac:dyDescent="0.2">
      <c r="A420">
        <v>419</v>
      </c>
      <c r="C420">
        <f t="shared" si="6"/>
        <v>1423.400000000001</v>
      </c>
    </row>
    <row r="421" spans="1:3" x14ac:dyDescent="0.2">
      <c r="A421">
        <v>420</v>
      </c>
      <c r="C421">
        <f t="shared" si="6"/>
        <v>1423.400000000001</v>
      </c>
    </row>
    <row r="422" spans="1:3" x14ac:dyDescent="0.2">
      <c r="A422">
        <v>421</v>
      </c>
      <c r="C422">
        <f t="shared" si="6"/>
        <v>1423.400000000001</v>
      </c>
    </row>
    <row r="423" spans="1:3" x14ac:dyDescent="0.2">
      <c r="A423">
        <v>422</v>
      </c>
      <c r="C423">
        <f t="shared" si="6"/>
        <v>1423.400000000001</v>
      </c>
    </row>
    <row r="424" spans="1:3" x14ac:dyDescent="0.2">
      <c r="A424">
        <v>423</v>
      </c>
      <c r="C424">
        <f t="shared" si="6"/>
        <v>1423.400000000001</v>
      </c>
    </row>
    <row r="425" spans="1:3" x14ac:dyDescent="0.2">
      <c r="A425">
        <v>424</v>
      </c>
      <c r="C425">
        <f t="shared" si="6"/>
        <v>1423.400000000001</v>
      </c>
    </row>
    <row r="426" spans="1:3" x14ac:dyDescent="0.2">
      <c r="A426">
        <v>425</v>
      </c>
      <c r="C426">
        <f t="shared" si="6"/>
        <v>1423.400000000001</v>
      </c>
    </row>
    <row r="427" spans="1:3" x14ac:dyDescent="0.2">
      <c r="A427">
        <v>426</v>
      </c>
      <c r="C427">
        <f t="shared" si="6"/>
        <v>1423.400000000001</v>
      </c>
    </row>
    <row r="428" spans="1:3" x14ac:dyDescent="0.2">
      <c r="A428">
        <v>427</v>
      </c>
      <c r="C428">
        <f t="shared" si="6"/>
        <v>1423.400000000001</v>
      </c>
    </row>
    <row r="429" spans="1:3" x14ac:dyDescent="0.2">
      <c r="A429">
        <v>428</v>
      </c>
      <c r="C429">
        <f t="shared" si="6"/>
        <v>1423.400000000001</v>
      </c>
    </row>
    <row r="430" spans="1:3" x14ac:dyDescent="0.2">
      <c r="A430">
        <v>429</v>
      </c>
      <c r="C430">
        <f t="shared" si="6"/>
        <v>1423.400000000001</v>
      </c>
    </row>
    <row r="431" spans="1:3" x14ac:dyDescent="0.2">
      <c r="A431">
        <v>430</v>
      </c>
      <c r="C431">
        <f t="shared" si="6"/>
        <v>1423.400000000001</v>
      </c>
    </row>
    <row r="432" spans="1:3" x14ac:dyDescent="0.2">
      <c r="A432">
        <v>431</v>
      </c>
      <c r="C432">
        <f t="shared" si="6"/>
        <v>1423.400000000001</v>
      </c>
    </row>
    <row r="433" spans="1:3" x14ac:dyDescent="0.2">
      <c r="A433">
        <v>432</v>
      </c>
      <c r="C433">
        <f t="shared" si="6"/>
        <v>1423.400000000001</v>
      </c>
    </row>
    <row r="434" spans="1:3" x14ac:dyDescent="0.2">
      <c r="A434">
        <v>433</v>
      </c>
      <c r="C434">
        <f t="shared" si="6"/>
        <v>1423.400000000001</v>
      </c>
    </row>
    <row r="435" spans="1:3" x14ac:dyDescent="0.2">
      <c r="A435">
        <v>434</v>
      </c>
      <c r="C435">
        <f t="shared" si="6"/>
        <v>1423.400000000001</v>
      </c>
    </row>
    <row r="436" spans="1:3" x14ac:dyDescent="0.2">
      <c r="A436">
        <v>435</v>
      </c>
      <c r="C436">
        <f t="shared" si="6"/>
        <v>1423.400000000001</v>
      </c>
    </row>
    <row r="437" spans="1:3" x14ac:dyDescent="0.2">
      <c r="A437">
        <v>436</v>
      </c>
      <c r="C437">
        <f t="shared" si="6"/>
        <v>1423.400000000001</v>
      </c>
    </row>
    <row r="438" spans="1:3" x14ac:dyDescent="0.2">
      <c r="A438">
        <v>437</v>
      </c>
      <c r="C438">
        <f t="shared" si="6"/>
        <v>1423.400000000001</v>
      </c>
    </row>
    <row r="439" spans="1:3" x14ac:dyDescent="0.2">
      <c r="A439">
        <v>438</v>
      </c>
      <c r="C439">
        <f t="shared" si="6"/>
        <v>1423.400000000001</v>
      </c>
    </row>
    <row r="440" spans="1:3" x14ac:dyDescent="0.2">
      <c r="A440">
        <v>439</v>
      </c>
      <c r="C440">
        <f t="shared" si="6"/>
        <v>1423.400000000001</v>
      </c>
    </row>
    <row r="441" spans="1:3" x14ac:dyDescent="0.2">
      <c r="A441">
        <v>440</v>
      </c>
      <c r="C441">
        <f t="shared" si="6"/>
        <v>1423.400000000001</v>
      </c>
    </row>
    <row r="442" spans="1:3" x14ac:dyDescent="0.2">
      <c r="A442">
        <v>441</v>
      </c>
      <c r="C442">
        <f t="shared" si="6"/>
        <v>1423.400000000001</v>
      </c>
    </row>
    <row r="443" spans="1:3" x14ac:dyDescent="0.2">
      <c r="A443">
        <v>442</v>
      </c>
      <c r="C443">
        <f t="shared" si="6"/>
        <v>1423.400000000001</v>
      </c>
    </row>
    <row r="444" spans="1:3" x14ac:dyDescent="0.2">
      <c r="A444">
        <v>443</v>
      </c>
      <c r="C444">
        <f t="shared" si="6"/>
        <v>1423.400000000001</v>
      </c>
    </row>
    <row r="445" spans="1:3" x14ac:dyDescent="0.2">
      <c r="A445">
        <v>444</v>
      </c>
      <c r="C445">
        <f t="shared" si="6"/>
        <v>1423.400000000001</v>
      </c>
    </row>
    <row r="446" spans="1:3" x14ac:dyDescent="0.2">
      <c r="A446">
        <v>445</v>
      </c>
      <c r="C446">
        <f t="shared" si="6"/>
        <v>1423.400000000001</v>
      </c>
    </row>
    <row r="447" spans="1:3" x14ac:dyDescent="0.2">
      <c r="A447">
        <v>446</v>
      </c>
      <c r="C447">
        <f t="shared" si="6"/>
        <v>1423.400000000001</v>
      </c>
    </row>
    <row r="448" spans="1:3" x14ac:dyDescent="0.2">
      <c r="A448">
        <v>447</v>
      </c>
      <c r="C448">
        <f t="shared" si="6"/>
        <v>1423.400000000001</v>
      </c>
    </row>
    <row r="449" spans="1:3" x14ac:dyDescent="0.2">
      <c r="A449">
        <v>448</v>
      </c>
      <c r="C449">
        <f t="shared" si="6"/>
        <v>1423.400000000001</v>
      </c>
    </row>
    <row r="450" spans="1:3" x14ac:dyDescent="0.2">
      <c r="A450">
        <v>449</v>
      </c>
      <c r="C450">
        <f t="shared" si="6"/>
        <v>1423.400000000001</v>
      </c>
    </row>
    <row r="451" spans="1:3" x14ac:dyDescent="0.2">
      <c r="A451">
        <v>450</v>
      </c>
      <c r="C451">
        <f t="shared" si="6"/>
        <v>1423.400000000001</v>
      </c>
    </row>
    <row r="452" spans="1:3" x14ac:dyDescent="0.2">
      <c r="A452">
        <v>451</v>
      </c>
      <c r="C452">
        <f t="shared" ref="C452:C501" si="7">B452+C451</f>
        <v>1423.400000000001</v>
      </c>
    </row>
    <row r="453" spans="1:3" x14ac:dyDescent="0.2">
      <c r="A453">
        <v>452</v>
      </c>
      <c r="C453">
        <f t="shared" si="7"/>
        <v>1423.400000000001</v>
      </c>
    </row>
    <row r="454" spans="1:3" x14ac:dyDescent="0.2">
      <c r="A454">
        <v>453</v>
      </c>
      <c r="C454">
        <f t="shared" si="7"/>
        <v>1423.400000000001</v>
      </c>
    </row>
    <row r="455" spans="1:3" x14ac:dyDescent="0.2">
      <c r="A455">
        <v>454</v>
      </c>
      <c r="C455">
        <f t="shared" si="7"/>
        <v>1423.400000000001</v>
      </c>
    </row>
    <row r="456" spans="1:3" x14ac:dyDescent="0.2">
      <c r="A456">
        <v>455</v>
      </c>
      <c r="C456">
        <f t="shared" si="7"/>
        <v>1423.400000000001</v>
      </c>
    </row>
    <row r="457" spans="1:3" x14ac:dyDescent="0.2">
      <c r="A457">
        <v>456</v>
      </c>
      <c r="C457">
        <f t="shared" si="7"/>
        <v>1423.400000000001</v>
      </c>
    </row>
    <row r="458" spans="1:3" x14ac:dyDescent="0.2">
      <c r="A458">
        <v>457</v>
      </c>
      <c r="C458">
        <f t="shared" si="7"/>
        <v>1423.400000000001</v>
      </c>
    </row>
    <row r="459" spans="1:3" x14ac:dyDescent="0.2">
      <c r="A459">
        <v>458</v>
      </c>
      <c r="C459">
        <f t="shared" si="7"/>
        <v>1423.400000000001</v>
      </c>
    </row>
    <row r="460" spans="1:3" x14ac:dyDescent="0.2">
      <c r="A460">
        <v>459</v>
      </c>
      <c r="C460">
        <f t="shared" si="7"/>
        <v>1423.400000000001</v>
      </c>
    </row>
    <row r="461" spans="1:3" x14ac:dyDescent="0.2">
      <c r="A461">
        <v>460</v>
      </c>
      <c r="C461">
        <f t="shared" si="7"/>
        <v>1423.400000000001</v>
      </c>
    </row>
    <row r="462" spans="1:3" x14ac:dyDescent="0.2">
      <c r="A462">
        <v>461</v>
      </c>
      <c r="C462">
        <f t="shared" si="7"/>
        <v>1423.400000000001</v>
      </c>
    </row>
    <row r="463" spans="1:3" x14ac:dyDescent="0.2">
      <c r="A463">
        <v>462</v>
      </c>
      <c r="C463">
        <f t="shared" si="7"/>
        <v>1423.400000000001</v>
      </c>
    </row>
    <row r="464" spans="1:3" x14ac:dyDescent="0.2">
      <c r="A464">
        <v>463</v>
      </c>
      <c r="C464">
        <f t="shared" si="7"/>
        <v>1423.400000000001</v>
      </c>
    </row>
    <row r="465" spans="1:3" x14ac:dyDescent="0.2">
      <c r="A465">
        <v>464</v>
      </c>
      <c r="C465">
        <f t="shared" si="7"/>
        <v>1423.400000000001</v>
      </c>
    </row>
    <row r="466" spans="1:3" x14ac:dyDescent="0.2">
      <c r="A466">
        <v>465</v>
      </c>
      <c r="C466">
        <f t="shared" si="7"/>
        <v>1423.400000000001</v>
      </c>
    </row>
    <row r="467" spans="1:3" x14ac:dyDescent="0.2">
      <c r="A467">
        <v>466</v>
      </c>
      <c r="C467">
        <f t="shared" si="7"/>
        <v>1423.400000000001</v>
      </c>
    </row>
    <row r="468" spans="1:3" x14ac:dyDescent="0.2">
      <c r="A468">
        <v>467</v>
      </c>
      <c r="C468">
        <f t="shared" si="7"/>
        <v>1423.400000000001</v>
      </c>
    </row>
    <row r="469" spans="1:3" x14ac:dyDescent="0.2">
      <c r="A469">
        <v>468</v>
      </c>
      <c r="C469">
        <f t="shared" si="7"/>
        <v>1423.400000000001</v>
      </c>
    </row>
    <row r="470" spans="1:3" x14ac:dyDescent="0.2">
      <c r="A470">
        <v>469</v>
      </c>
      <c r="C470">
        <f t="shared" si="7"/>
        <v>1423.400000000001</v>
      </c>
    </row>
    <row r="471" spans="1:3" x14ac:dyDescent="0.2">
      <c r="A471">
        <v>470</v>
      </c>
      <c r="C471">
        <f t="shared" si="7"/>
        <v>1423.400000000001</v>
      </c>
    </row>
    <row r="472" spans="1:3" x14ac:dyDescent="0.2">
      <c r="A472">
        <v>471</v>
      </c>
      <c r="C472">
        <f t="shared" si="7"/>
        <v>1423.400000000001</v>
      </c>
    </row>
    <row r="473" spans="1:3" x14ac:dyDescent="0.2">
      <c r="A473">
        <v>472</v>
      </c>
      <c r="C473">
        <f t="shared" si="7"/>
        <v>1423.400000000001</v>
      </c>
    </row>
    <row r="474" spans="1:3" x14ac:dyDescent="0.2">
      <c r="A474">
        <v>473</v>
      </c>
      <c r="C474">
        <f t="shared" si="7"/>
        <v>1423.400000000001</v>
      </c>
    </row>
    <row r="475" spans="1:3" x14ac:dyDescent="0.2">
      <c r="A475">
        <v>474</v>
      </c>
      <c r="C475">
        <f t="shared" si="7"/>
        <v>1423.400000000001</v>
      </c>
    </row>
    <row r="476" spans="1:3" x14ac:dyDescent="0.2">
      <c r="A476">
        <v>475</v>
      </c>
      <c r="C476">
        <f t="shared" si="7"/>
        <v>1423.400000000001</v>
      </c>
    </row>
    <row r="477" spans="1:3" x14ac:dyDescent="0.2">
      <c r="A477">
        <v>476</v>
      </c>
      <c r="C477">
        <f t="shared" si="7"/>
        <v>1423.400000000001</v>
      </c>
    </row>
    <row r="478" spans="1:3" x14ac:dyDescent="0.2">
      <c r="A478">
        <v>477</v>
      </c>
      <c r="C478">
        <f t="shared" si="7"/>
        <v>1423.400000000001</v>
      </c>
    </row>
    <row r="479" spans="1:3" x14ac:dyDescent="0.2">
      <c r="A479">
        <v>478</v>
      </c>
      <c r="C479">
        <f t="shared" si="7"/>
        <v>1423.400000000001</v>
      </c>
    </row>
    <row r="480" spans="1:3" x14ac:dyDescent="0.2">
      <c r="A480">
        <v>479</v>
      </c>
      <c r="C480">
        <f t="shared" si="7"/>
        <v>1423.400000000001</v>
      </c>
    </row>
    <row r="481" spans="1:3" x14ac:dyDescent="0.2">
      <c r="A481">
        <v>480</v>
      </c>
      <c r="C481">
        <f t="shared" si="7"/>
        <v>1423.400000000001</v>
      </c>
    </row>
    <row r="482" spans="1:3" x14ac:dyDescent="0.2">
      <c r="A482">
        <v>481</v>
      </c>
      <c r="C482">
        <f t="shared" si="7"/>
        <v>1423.400000000001</v>
      </c>
    </row>
    <row r="483" spans="1:3" x14ac:dyDescent="0.2">
      <c r="A483">
        <v>482</v>
      </c>
      <c r="C483">
        <f t="shared" si="7"/>
        <v>1423.400000000001</v>
      </c>
    </row>
    <row r="484" spans="1:3" x14ac:dyDescent="0.2">
      <c r="A484">
        <v>483</v>
      </c>
      <c r="C484">
        <f t="shared" si="7"/>
        <v>1423.400000000001</v>
      </c>
    </row>
    <row r="485" spans="1:3" x14ac:dyDescent="0.2">
      <c r="A485">
        <v>484</v>
      </c>
      <c r="C485">
        <f t="shared" si="7"/>
        <v>1423.400000000001</v>
      </c>
    </row>
    <row r="486" spans="1:3" x14ac:dyDescent="0.2">
      <c r="A486">
        <v>485</v>
      </c>
      <c r="C486">
        <f t="shared" si="7"/>
        <v>1423.400000000001</v>
      </c>
    </row>
    <row r="487" spans="1:3" x14ac:dyDescent="0.2">
      <c r="A487">
        <v>486</v>
      </c>
      <c r="C487">
        <f t="shared" si="7"/>
        <v>1423.400000000001</v>
      </c>
    </row>
    <row r="488" spans="1:3" x14ac:dyDescent="0.2">
      <c r="A488">
        <v>487</v>
      </c>
      <c r="C488">
        <f t="shared" si="7"/>
        <v>1423.400000000001</v>
      </c>
    </row>
    <row r="489" spans="1:3" x14ac:dyDescent="0.2">
      <c r="A489">
        <v>488</v>
      </c>
      <c r="C489">
        <f t="shared" si="7"/>
        <v>1423.400000000001</v>
      </c>
    </row>
    <row r="490" spans="1:3" x14ac:dyDescent="0.2">
      <c r="A490">
        <v>489</v>
      </c>
      <c r="C490">
        <f t="shared" si="7"/>
        <v>1423.400000000001</v>
      </c>
    </row>
    <row r="491" spans="1:3" x14ac:dyDescent="0.2">
      <c r="A491">
        <v>490</v>
      </c>
      <c r="C491">
        <f t="shared" si="7"/>
        <v>1423.400000000001</v>
      </c>
    </row>
    <row r="492" spans="1:3" x14ac:dyDescent="0.2">
      <c r="A492">
        <v>491</v>
      </c>
      <c r="C492">
        <f t="shared" si="7"/>
        <v>1423.400000000001</v>
      </c>
    </row>
    <row r="493" spans="1:3" x14ac:dyDescent="0.2">
      <c r="A493">
        <v>492</v>
      </c>
      <c r="C493">
        <f t="shared" si="7"/>
        <v>1423.400000000001</v>
      </c>
    </row>
    <row r="494" spans="1:3" x14ac:dyDescent="0.2">
      <c r="A494">
        <v>493</v>
      </c>
      <c r="C494">
        <f t="shared" si="7"/>
        <v>1423.400000000001</v>
      </c>
    </row>
    <row r="495" spans="1:3" x14ac:dyDescent="0.2">
      <c r="A495">
        <v>494</v>
      </c>
      <c r="C495">
        <f t="shared" si="7"/>
        <v>1423.400000000001</v>
      </c>
    </row>
    <row r="496" spans="1:3" x14ac:dyDescent="0.2">
      <c r="A496">
        <v>495</v>
      </c>
      <c r="C496">
        <f t="shared" si="7"/>
        <v>1423.400000000001</v>
      </c>
    </row>
    <row r="497" spans="1:3" x14ac:dyDescent="0.2">
      <c r="A497">
        <v>496</v>
      </c>
      <c r="C497">
        <f t="shared" si="7"/>
        <v>1423.400000000001</v>
      </c>
    </row>
    <row r="498" spans="1:3" x14ac:dyDescent="0.2">
      <c r="A498">
        <v>497</v>
      </c>
      <c r="C498">
        <f t="shared" si="7"/>
        <v>1423.400000000001</v>
      </c>
    </row>
    <row r="499" spans="1:3" x14ac:dyDescent="0.2">
      <c r="A499">
        <v>498</v>
      </c>
      <c r="C499">
        <f t="shared" si="7"/>
        <v>1423.400000000001</v>
      </c>
    </row>
    <row r="500" spans="1:3" x14ac:dyDescent="0.2">
      <c r="A500">
        <v>499</v>
      </c>
      <c r="C500">
        <f t="shared" si="7"/>
        <v>1423.400000000001</v>
      </c>
    </row>
    <row r="501" spans="1:3" x14ac:dyDescent="0.2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 x14ac:dyDescent="0.2"/>
  <cols>
    <col min="4" max="4" width="15" bestFit="1" customWidth="1"/>
  </cols>
  <sheetData>
    <row r="1" spans="1:5" x14ac:dyDescent="0.2">
      <c r="A1" t="s">
        <v>39</v>
      </c>
      <c r="B1" t="s">
        <v>38</v>
      </c>
      <c r="C1" t="s">
        <v>40</v>
      </c>
    </row>
    <row r="2" spans="1:5" x14ac:dyDescent="0.2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 x14ac:dyDescent="0.2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 x14ac:dyDescent="0.2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 x14ac:dyDescent="0.2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 x14ac:dyDescent="0.2">
      <c r="A6">
        <v>5</v>
      </c>
      <c r="B6">
        <v>7049</v>
      </c>
      <c r="C6">
        <f t="shared" si="0"/>
        <v>36786</v>
      </c>
    </row>
    <row r="7" spans="1:5" x14ac:dyDescent="0.2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 x14ac:dyDescent="0.2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 x14ac:dyDescent="0.2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 x14ac:dyDescent="0.2">
      <c r="A10">
        <v>9</v>
      </c>
      <c r="B10">
        <v>-85944</v>
      </c>
      <c r="C10">
        <f t="shared" si="0"/>
        <v>-19020</v>
      </c>
    </row>
    <row r="11" spans="1:5" x14ac:dyDescent="0.2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 x14ac:dyDescent="0.2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 x14ac:dyDescent="0.2">
      <c r="A13">
        <v>12</v>
      </c>
      <c r="B13">
        <v>-7607</v>
      </c>
      <c r="C13">
        <f t="shared" si="0"/>
        <v>-7113</v>
      </c>
    </row>
    <row r="14" spans="1:5" x14ac:dyDescent="0.2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 x14ac:dyDescent="0.2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 x14ac:dyDescent="0.2">
      <c r="A16">
        <v>15</v>
      </c>
      <c r="C16">
        <f t="shared" si="0"/>
        <v>-31591</v>
      </c>
    </row>
    <row r="17" spans="1:3" x14ac:dyDescent="0.2">
      <c r="A17">
        <v>16</v>
      </c>
      <c r="C17">
        <f t="shared" si="0"/>
        <v>-31591</v>
      </c>
    </row>
    <row r="18" spans="1:3" x14ac:dyDescent="0.2">
      <c r="A18">
        <v>17</v>
      </c>
      <c r="C18">
        <f t="shared" si="0"/>
        <v>-31591</v>
      </c>
    </row>
    <row r="19" spans="1:3" x14ac:dyDescent="0.2">
      <c r="A19">
        <v>18</v>
      </c>
      <c r="C19">
        <f t="shared" si="0"/>
        <v>-31591</v>
      </c>
    </row>
    <row r="20" spans="1:3" x14ac:dyDescent="0.2">
      <c r="A20">
        <v>19</v>
      </c>
      <c r="C20">
        <f t="shared" si="0"/>
        <v>-31591</v>
      </c>
    </row>
    <row r="21" spans="1:3" x14ac:dyDescent="0.2">
      <c r="A21">
        <v>20</v>
      </c>
      <c r="C21">
        <f t="shared" si="0"/>
        <v>-31591</v>
      </c>
    </row>
    <row r="22" spans="1:3" x14ac:dyDescent="0.2">
      <c r="A22">
        <v>21</v>
      </c>
      <c r="B22" s="10"/>
      <c r="C22">
        <f t="shared" si="0"/>
        <v>-31591</v>
      </c>
    </row>
    <row r="23" spans="1:3" x14ac:dyDescent="0.2">
      <c r="A23">
        <v>22</v>
      </c>
      <c r="B23" s="10"/>
      <c r="C23">
        <f t="shared" si="0"/>
        <v>-31591</v>
      </c>
    </row>
    <row r="24" spans="1:3" x14ac:dyDescent="0.2">
      <c r="A24">
        <v>23</v>
      </c>
      <c r="B24" s="10"/>
      <c r="C24">
        <f t="shared" si="0"/>
        <v>-31591</v>
      </c>
    </row>
    <row r="25" spans="1:3" x14ac:dyDescent="0.2">
      <c r="A25">
        <v>24</v>
      </c>
      <c r="B25" s="10"/>
      <c r="C25">
        <f t="shared" si="0"/>
        <v>-31591</v>
      </c>
    </row>
    <row r="26" spans="1:3" x14ac:dyDescent="0.2">
      <c r="A26">
        <v>25</v>
      </c>
      <c r="B26" s="10"/>
      <c r="C26">
        <f t="shared" si="0"/>
        <v>-31591</v>
      </c>
    </row>
    <row r="27" spans="1:3" x14ac:dyDescent="0.2">
      <c r="A27">
        <v>26</v>
      </c>
      <c r="B27" s="10"/>
      <c r="C27">
        <f t="shared" si="0"/>
        <v>-31591</v>
      </c>
    </row>
    <row r="28" spans="1:3" x14ac:dyDescent="0.2">
      <c r="A28">
        <v>27</v>
      </c>
      <c r="B28" s="10"/>
      <c r="C28">
        <f t="shared" si="0"/>
        <v>-31591</v>
      </c>
    </row>
    <row r="29" spans="1:3" x14ac:dyDescent="0.2">
      <c r="A29">
        <v>28</v>
      </c>
      <c r="B29" s="10"/>
      <c r="C29">
        <f t="shared" si="0"/>
        <v>-31591</v>
      </c>
    </row>
    <row r="30" spans="1:3" x14ac:dyDescent="0.2">
      <c r="A30">
        <v>29</v>
      </c>
      <c r="B30" s="10"/>
      <c r="C30">
        <f t="shared" si="0"/>
        <v>-31591</v>
      </c>
    </row>
    <row r="31" spans="1:3" x14ac:dyDescent="0.2">
      <c r="A31">
        <v>30</v>
      </c>
      <c r="B31" s="10"/>
      <c r="C31">
        <f t="shared" si="0"/>
        <v>-31591</v>
      </c>
    </row>
    <row r="32" spans="1:3" x14ac:dyDescent="0.2">
      <c r="A32">
        <v>31</v>
      </c>
      <c r="B32" s="10"/>
      <c r="C32">
        <f t="shared" si="0"/>
        <v>-31591</v>
      </c>
    </row>
    <row r="33" spans="1:3" x14ac:dyDescent="0.2">
      <c r="A33">
        <v>32</v>
      </c>
      <c r="B33" s="10"/>
      <c r="C33">
        <f t="shared" si="0"/>
        <v>-31591</v>
      </c>
    </row>
    <row r="34" spans="1:3" x14ac:dyDescent="0.2">
      <c r="A34">
        <v>33</v>
      </c>
      <c r="B34" s="10"/>
      <c r="C34">
        <f t="shared" si="0"/>
        <v>-31591</v>
      </c>
    </row>
    <row r="35" spans="1:3" x14ac:dyDescent="0.2">
      <c r="A35">
        <v>34</v>
      </c>
      <c r="B35" s="10"/>
      <c r="C35">
        <f t="shared" si="0"/>
        <v>-31591</v>
      </c>
    </row>
    <row r="36" spans="1:3" x14ac:dyDescent="0.2">
      <c r="A36">
        <v>35</v>
      </c>
      <c r="B36" s="10"/>
      <c r="C36">
        <f t="shared" si="0"/>
        <v>-31591</v>
      </c>
    </row>
    <row r="37" spans="1:3" x14ac:dyDescent="0.2">
      <c r="A37">
        <v>36</v>
      </c>
      <c r="B37" s="10"/>
      <c r="C37">
        <f t="shared" si="0"/>
        <v>-31591</v>
      </c>
    </row>
    <row r="38" spans="1:3" x14ac:dyDescent="0.2">
      <c r="A38">
        <v>37</v>
      </c>
      <c r="B38" s="10"/>
      <c r="C38">
        <f t="shared" si="0"/>
        <v>-31591</v>
      </c>
    </row>
    <row r="39" spans="1:3" x14ac:dyDescent="0.2">
      <c r="A39">
        <v>38</v>
      </c>
      <c r="B39" s="10"/>
      <c r="C39">
        <f t="shared" si="0"/>
        <v>-31591</v>
      </c>
    </row>
    <row r="40" spans="1:3" x14ac:dyDescent="0.2">
      <c r="A40">
        <v>39</v>
      </c>
      <c r="B40" s="10"/>
      <c r="C40">
        <f t="shared" si="0"/>
        <v>-31591</v>
      </c>
    </row>
    <row r="41" spans="1:3" x14ac:dyDescent="0.2">
      <c r="A41">
        <v>40</v>
      </c>
      <c r="B41" s="10"/>
      <c r="C41">
        <f t="shared" si="0"/>
        <v>-31591</v>
      </c>
    </row>
    <row r="42" spans="1:3" x14ac:dyDescent="0.2">
      <c r="A42">
        <v>41</v>
      </c>
      <c r="B42" s="10"/>
      <c r="C42">
        <f t="shared" si="0"/>
        <v>-31591</v>
      </c>
    </row>
    <row r="43" spans="1:3" x14ac:dyDescent="0.2">
      <c r="A43">
        <v>42</v>
      </c>
      <c r="B43" s="10"/>
      <c r="C43">
        <f t="shared" si="0"/>
        <v>-31591</v>
      </c>
    </row>
    <row r="44" spans="1:3" x14ac:dyDescent="0.2">
      <c r="A44">
        <v>43</v>
      </c>
      <c r="B44" s="10"/>
      <c r="C44">
        <f t="shared" si="0"/>
        <v>-31591</v>
      </c>
    </row>
    <row r="45" spans="1:3" x14ac:dyDescent="0.2">
      <c r="A45">
        <v>44</v>
      </c>
      <c r="B45" s="10"/>
      <c r="C45">
        <f t="shared" si="0"/>
        <v>-31591</v>
      </c>
    </row>
    <row r="46" spans="1:3" x14ac:dyDescent="0.2">
      <c r="A46">
        <v>45</v>
      </c>
      <c r="B46" s="10"/>
      <c r="C46">
        <f t="shared" si="0"/>
        <v>-31591</v>
      </c>
    </row>
    <row r="47" spans="1:3" x14ac:dyDescent="0.2">
      <c r="A47">
        <v>46</v>
      </c>
      <c r="B47" s="10"/>
      <c r="C47">
        <f t="shared" si="0"/>
        <v>-31591</v>
      </c>
    </row>
    <row r="48" spans="1:3" x14ac:dyDescent="0.2">
      <c r="A48">
        <v>47</v>
      </c>
      <c r="B48" s="10"/>
      <c r="C48">
        <f t="shared" si="0"/>
        <v>-31591</v>
      </c>
    </row>
    <row r="49" spans="1:3" x14ac:dyDescent="0.2">
      <c r="A49">
        <v>48</v>
      </c>
      <c r="B49" s="10"/>
      <c r="C49">
        <f t="shared" si="0"/>
        <v>-31591</v>
      </c>
    </row>
    <row r="50" spans="1:3" x14ac:dyDescent="0.2">
      <c r="A50">
        <v>49</v>
      </c>
      <c r="B50" s="10"/>
      <c r="C50">
        <f t="shared" si="0"/>
        <v>-31591</v>
      </c>
    </row>
    <row r="51" spans="1:3" x14ac:dyDescent="0.2">
      <c r="A51">
        <v>50</v>
      </c>
      <c r="B51" s="10"/>
      <c r="C51">
        <f t="shared" si="0"/>
        <v>-31591</v>
      </c>
    </row>
    <row r="52" spans="1:3" x14ac:dyDescent="0.2">
      <c r="A52">
        <v>51</v>
      </c>
      <c r="B52" s="10"/>
      <c r="C52">
        <f t="shared" si="0"/>
        <v>-31591</v>
      </c>
    </row>
    <row r="53" spans="1:3" x14ac:dyDescent="0.2">
      <c r="A53">
        <v>52</v>
      </c>
      <c r="C53">
        <f t="shared" si="0"/>
        <v>-31591</v>
      </c>
    </row>
    <row r="54" spans="1:3" x14ac:dyDescent="0.2">
      <c r="A54">
        <v>53</v>
      </c>
      <c r="B54" s="10"/>
      <c r="C54">
        <f t="shared" si="0"/>
        <v>-31591</v>
      </c>
    </row>
    <row r="55" spans="1:3" x14ac:dyDescent="0.2">
      <c r="A55">
        <v>54</v>
      </c>
      <c r="B55" s="10"/>
      <c r="C55">
        <f t="shared" si="0"/>
        <v>-31591</v>
      </c>
    </row>
    <row r="56" spans="1:3" x14ac:dyDescent="0.2">
      <c r="A56">
        <v>55</v>
      </c>
      <c r="B56" s="10"/>
      <c r="C56">
        <f t="shared" si="0"/>
        <v>-31591</v>
      </c>
    </row>
    <row r="57" spans="1:3" x14ac:dyDescent="0.2">
      <c r="A57">
        <v>56</v>
      </c>
      <c r="B57" s="10"/>
      <c r="C57">
        <f t="shared" si="0"/>
        <v>-31591</v>
      </c>
    </row>
    <row r="58" spans="1:3" x14ac:dyDescent="0.2">
      <c r="A58">
        <v>57</v>
      </c>
      <c r="B58" s="10"/>
      <c r="C58">
        <f t="shared" si="0"/>
        <v>-31591</v>
      </c>
    </row>
    <row r="59" spans="1:3" x14ac:dyDescent="0.2">
      <c r="A59">
        <v>58</v>
      </c>
      <c r="B59" s="10"/>
      <c r="C59">
        <f t="shared" si="0"/>
        <v>-31591</v>
      </c>
    </row>
    <row r="60" spans="1:3" x14ac:dyDescent="0.2">
      <c r="A60">
        <v>59</v>
      </c>
      <c r="B60" s="10"/>
      <c r="C60">
        <f t="shared" si="0"/>
        <v>-31591</v>
      </c>
    </row>
    <row r="61" spans="1:3" x14ac:dyDescent="0.2">
      <c r="A61">
        <v>60</v>
      </c>
      <c r="B61" s="10"/>
      <c r="C61">
        <f t="shared" si="0"/>
        <v>-31591</v>
      </c>
    </row>
    <row r="62" spans="1:3" x14ac:dyDescent="0.2">
      <c r="A62">
        <v>61</v>
      </c>
      <c r="B62" s="10"/>
      <c r="C62">
        <f t="shared" si="0"/>
        <v>-31591</v>
      </c>
    </row>
    <row r="63" spans="1:3" x14ac:dyDescent="0.2">
      <c r="A63">
        <v>62</v>
      </c>
      <c r="B63" s="10"/>
      <c r="C63">
        <f t="shared" si="0"/>
        <v>-31591</v>
      </c>
    </row>
    <row r="64" spans="1:3" x14ac:dyDescent="0.2">
      <c r="A64">
        <v>63</v>
      </c>
      <c r="B64" s="10"/>
      <c r="C64">
        <f t="shared" si="0"/>
        <v>-31591</v>
      </c>
    </row>
    <row r="65" spans="1:3" x14ac:dyDescent="0.2">
      <c r="A65">
        <v>64</v>
      </c>
      <c r="B65" s="10"/>
      <c r="C65">
        <f t="shared" si="0"/>
        <v>-31591</v>
      </c>
    </row>
    <row r="66" spans="1:3" x14ac:dyDescent="0.2">
      <c r="A66">
        <v>65</v>
      </c>
      <c r="B66" s="10"/>
      <c r="C66">
        <f t="shared" si="0"/>
        <v>-31591</v>
      </c>
    </row>
    <row r="67" spans="1:3" x14ac:dyDescent="0.2">
      <c r="A67">
        <v>66</v>
      </c>
      <c r="B67" s="10"/>
      <c r="C67">
        <f t="shared" si="0"/>
        <v>-31591</v>
      </c>
    </row>
    <row r="68" spans="1:3" x14ac:dyDescent="0.2">
      <c r="A68">
        <v>67</v>
      </c>
      <c r="B68" s="10"/>
      <c r="C68">
        <f t="shared" ref="C68:C131" si="1">B68+C67</f>
        <v>-31591</v>
      </c>
    </row>
    <row r="69" spans="1:3" x14ac:dyDescent="0.2">
      <c r="A69">
        <v>68</v>
      </c>
      <c r="B69" s="10"/>
      <c r="C69">
        <f t="shared" si="1"/>
        <v>-31591</v>
      </c>
    </row>
    <row r="70" spans="1:3" x14ac:dyDescent="0.2">
      <c r="A70">
        <v>69</v>
      </c>
      <c r="B70" s="10"/>
      <c r="C70">
        <f t="shared" si="1"/>
        <v>-31591</v>
      </c>
    </row>
    <row r="71" spans="1:3" x14ac:dyDescent="0.2">
      <c r="A71">
        <v>70</v>
      </c>
      <c r="B71" s="10"/>
      <c r="C71">
        <f t="shared" si="1"/>
        <v>-31591</v>
      </c>
    </row>
    <row r="72" spans="1:3" x14ac:dyDescent="0.2">
      <c r="A72">
        <v>71</v>
      </c>
      <c r="B72" s="10"/>
      <c r="C72">
        <f t="shared" si="1"/>
        <v>-31591</v>
      </c>
    </row>
    <row r="73" spans="1:3" x14ac:dyDescent="0.2">
      <c r="A73">
        <v>72</v>
      </c>
      <c r="B73" s="10"/>
      <c r="C73">
        <f t="shared" si="1"/>
        <v>-31591</v>
      </c>
    </row>
    <row r="74" spans="1:3" x14ac:dyDescent="0.2">
      <c r="A74">
        <v>73</v>
      </c>
      <c r="B74" s="10"/>
      <c r="C74">
        <f t="shared" si="1"/>
        <v>-31591</v>
      </c>
    </row>
    <row r="75" spans="1:3" x14ac:dyDescent="0.2">
      <c r="A75">
        <v>74</v>
      </c>
      <c r="B75" s="10"/>
      <c r="C75">
        <f t="shared" si="1"/>
        <v>-31591</v>
      </c>
    </row>
    <row r="76" spans="1:3" x14ac:dyDescent="0.2">
      <c r="A76">
        <v>75</v>
      </c>
      <c r="B76" s="10"/>
      <c r="C76">
        <f t="shared" si="1"/>
        <v>-31591</v>
      </c>
    </row>
    <row r="77" spans="1:3" x14ac:dyDescent="0.2">
      <c r="A77">
        <v>76</v>
      </c>
      <c r="B77" s="10"/>
      <c r="C77">
        <f t="shared" si="1"/>
        <v>-31591</v>
      </c>
    </row>
    <row r="78" spans="1:3" x14ac:dyDescent="0.2">
      <c r="A78">
        <v>77</v>
      </c>
      <c r="B78" s="10"/>
      <c r="C78">
        <f t="shared" si="1"/>
        <v>-31591</v>
      </c>
    </row>
    <row r="79" spans="1:3" x14ac:dyDescent="0.2">
      <c r="A79">
        <v>78</v>
      </c>
      <c r="B79" s="10"/>
      <c r="C79">
        <f t="shared" si="1"/>
        <v>-31591</v>
      </c>
    </row>
    <row r="80" spans="1:3" x14ac:dyDescent="0.2">
      <c r="A80">
        <v>79</v>
      </c>
      <c r="B80" s="10"/>
      <c r="C80">
        <f t="shared" si="1"/>
        <v>-31591</v>
      </c>
    </row>
    <row r="81" spans="1:3" x14ac:dyDescent="0.2">
      <c r="A81">
        <v>80</v>
      </c>
      <c r="B81" s="10"/>
      <c r="C81">
        <f t="shared" si="1"/>
        <v>-31591</v>
      </c>
    </row>
    <row r="82" spans="1:3" x14ac:dyDescent="0.2">
      <c r="A82">
        <v>81</v>
      </c>
      <c r="B82" s="10"/>
      <c r="C82">
        <f t="shared" si="1"/>
        <v>-31591</v>
      </c>
    </row>
    <row r="83" spans="1:3" x14ac:dyDescent="0.2">
      <c r="A83">
        <v>82</v>
      </c>
      <c r="B83" s="10"/>
      <c r="C83">
        <f t="shared" si="1"/>
        <v>-31591</v>
      </c>
    </row>
    <row r="84" spans="1:3" x14ac:dyDescent="0.2">
      <c r="A84">
        <v>83</v>
      </c>
      <c r="B84" s="10"/>
      <c r="C84">
        <f t="shared" si="1"/>
        <v>-31591</v>
      </c>
    </row>
    <row r="85" spans="1:3" x14ac:dyDescent="0.2">
      <c r="A85">
        <v>84</v>
      </c>
      <c r="B85" s="10"/>
      <c r="C85">
        <f t="shared" si="1"/>
        <v>-31591</v>
      </c>
    </row>
    <row r="86" spans="1:3" x14ac:dyDescent="0.2">
      <c r="A86">
        <v>85</v>
      </c>
      <c r="B86" s="10"/>
      <c r="C86">
        <f t="shared" si="1"/>
        <v>-31591</v>
      </c>
    </row>
    <row r="87" spans="1:3" x14ac:dyDescent="0.2">
      <c r="A87">
        <v>86</v>
      </c>
      <c r="C87">
        <f t="shared" si="1"/>
        <v>-31591</v>
      </c>
    </row>
    <row r="88" spans="1:3" x14ac:dyDescent="0.2">
      <c r="A88">
        <v>87</v>
      </c>
      <c r="B88" s="10"/>
      <c r="C88">
        <f t="shared" si="1"/>
        <v>-31591</v>
      </c>
    </row>
    <row r="89" spans="1:3" x14ac:dyDescent="0.2">
      <c r="A89">
        <v>88</v>
      </c>
      <c r="B89" s="10"/>
      <c r="C89">
        <f t="shared" si="1"/>
        <v>-31591</v>
      </c>
    </row>
    <row r="90" spans="1:3" x14ac:dyDescent="0.2">
      <c r="A90">
        <v>89</v>
      </c>
      <c r="B90" s="10"/>
      <c r="C90">
        <f t="shared" si="1"/>
        <v>-31591</v>
      </c>
    </row>
    <row r="91" spans="1:3" x14ac:dyDescent="0.2">
      <c r="A91">
        <v>90</v>
      </c>
      <c r="B91" s="10"/>
      <c r="C91">
        <f t="shared" si="1"/>
        <v>-31591</v>
      </c>
    </row>
    <row r="92" spans="1:3" x14ac:dyDescent="0.2">
      <c r="A92">
        <v>91</v>
      </c>
      <c r="B92" s="10"/>
      <c r="C92">
        <f t="shared" si="1"/>
        <v>-31591</v>
      </c>
    </row>
    <row r="93" spans="1:3" x14ac:dyDescent="0.2">
      <c r="A93">
        <v>92</v>
      </c>
      <c r="B93" s="10"/>
      <c r="C93">
        <f t="shared" si="1"/>
        <v>-31591</v>
      </c>
    </row>
    <row r="94" spans="1:3" x14ac:dyDescent="0.2">
      <c r="A94">
        <v>93</v>
      </c>
      <c r="B94" s="10"/>
      <c r="C94">
        <f t="shared" si="1"/>
        <v>-31591</v>
      </c>
    </row>
    <row r="95" spans="1:3" x14ac:dyDescent="0.2">
      <c r="A95">
        <v>94</v>
      </c>
      <c r="B95" s="10"/>
      <c r="C95">
        <f t="shared" si="1"/>
        <v>-31591</v>
      </c>
    </row>
    <row r="96" spans="1:3" x14ac:dyDescent="0.2">
      <c r="A96">
        <v>95</v>
      </c>
      <c r="B96" s="10"/>
      <c r="C96">
        <f t="shared" si="1"/>
        <v>-31591</v>
      </c>
    </row>
    <row r="97" spans="1:4" x14ac:dyDescent="0.2">
      <c r="A97">
        <v>96</v>
      </c>
      <c r="B97" s="10"/>
      <c r="C97">
        <f t="shared" si="1"/>
        <v>-31591</v>
      </c>
    </row>
    <row r="98" spans="1:4" x14ac:dyDescent="0.2">
      <c r="A98">
        <v>97</v>
      </c>
      <c r="B98" s="10"/>
      <c r="C98">
        <f t="shared" si="1"/>
        <v>-31591</v>
      </c>
    </row>
    <row r="99" spans="1:4" x14ac:dyDescent="0.2">
      <c r="A99">
        <v>98</v>
      </c>
      <c r="B99" s="10"/>
      <c r="C99">
        <f t="shared" si="1"/>
        <v>-31591</v>
      </c>
    </row>
    <row r="100" spans="1:4" x14ac:dyDescent="0.2">
      <c r="A100">
        <v>99</v>
      </c>
      <c r="B100" s="10"/>
      <c r="C100">
        <f t="shared" si="1"/>
        <v>-31591</v>
      </c>
    </row>
    <row r="101" spans="1:4" x14ac:dyDescent="0.2">
      <c r="A101">
        <v>100</v>
      </c>
      <c r="B101" s="10"/>
      <c r="C101">
        <f t="shared" si="1"/>
        <v>-31591</v>
      </c>
    </row>
    <row r="102" spans="1:4" x14ac:dyDescent="0.2">
      <c r="A102">
        <v>101</v>
      </c>
      <c r="B102" s="10"/>
      <c r="C102">
        <f t="shared" si="1"/>
        <v>-31591</v>
      </c>
    </row>
    <row r="103" spans="1:4" x14ac:dyDescent="0.2">
      <c r="A103">
        <v>102</v>
      </c>
      <c r="B103" s="10"/>
      <c r="C103">
        <f t="shared" si="1"/>
        <v>-31591</v>
      </c>
    </row>
    <row r="104" spans="1:4" x14ac:dyDescent="0.2">
      <c r="A104">
        <v>103</v>
      </c>
      <c r="B104" s="10"/>
      <c r="C104">
        <f t="shared" si="1"/>
        <v>-31591</v>
      </c>
      <c r="D104" s="10"/>
    </row>
    <row r="105" spans="1:4" x14ac:dyDescent="0.2">
      <c r="A105">
        <v>104</v>
      </c>
      <c r="B105" s="10"/>
      <c r="C105">
        <f t="shared" si="1"/>
        <v>-31591</v>
      </c>
      <c r="D105" s="10"/>
    </row>
    <row r="106" spans="1:4" x14ac:dyDescent="0.2">
      <c r="A106">
        <v>105</v>
      </c>
      <c r="B106" s="10"/>
      <c r="C106">
        <f t="shared" si="1"/>
        <v>-31591</v>
      </c>
      <c r="D106" s="10"/>
    </row>
    <row r="107" spans="1:4" x14ac:dyDescent="0.2">
      <c r="A107">
        <v>106</v>
      </c>
      <c r="B107" s="10"/>
      <c r="C107">
        <f t="shared" si="1"/>
        <v>-31591</v>
      </c>
      <c r="D107" s="10"/>
    </row>
    <row r="108" spans="1:4" x14ac:dyDescent="0.2">
      <c r="A108">
        <v>107</v>
      </c>
      <c r="B108" s="10"/>
      <c r="C108">
        <f t="shared" si="1"/>
        <v>-31591</v>
      </c>
      <c r="D108" s="10"/>
    </row>
    <row r="109" spans="1:4" x14ac:dyDescent="0.2">
      <c r="A109">
        <v>108</v>
      </c>
      <c r="B109" s="10"/>
      <c r="C109">
        <f t="shared" si="1"/>
        <v>-31591</v>
      </c>
      <c r="D109" s="10"/>
    </row>
    <row r="110" spans="1:4" x14ac:dyDescent="0.2">
      <c r="A110">
        <v>109</v>
      </c>
      <c r="B110" s="10"/>
      <c r="C110">
        <f t="shared" si="1"/>
        <v>-31591</v>
      </c>
    </row>
    <row r="111" spans="1:4" x14ac:dyDescent="0.2">
      <c r="A111">
        <v>110</v>
      </c>
      <c r="B111" s="10"/>
      <c r="C111">
        <f t="shared" si="1"/>
        <v>-31591</v>
      </c>
    </row>
    <row r="112" spans="1:4" x14ac:dyDescent="0.2">
      <c r="A112">
        <v>111</v>
      </c>
      <c r="B112" s="10"/>
      <c r="C112">
        <f t="shared" si="1"/>
        <v>-31591</v>
      </c>
    </row>
    <row r="113" spans="1:3" x14ac:dyDescent="0.2">
      <c r="A113">
        <v>112</v>
      </c>
      <c r="B113" s="10"/>
      <c r="C113">
        <f t="shared" si="1"/>
        <v>-31591</v>
      </c>
    </row>
    <row r="114" spans="1:3" x14ac:dyDescent="0.2">
      <c r="A114">
        <v>113</v>
      </c>
      <c r="B114" s="10"/>
      <c r="C114">
        <f t="shared" si="1"/>
        <v>-31591</v>
      </c>
    </row>
    <row r="115" spans="1:3" x14ac:dyDescent="0.2">
      <c r="A115">
        <v>114</v>
      </c>
      <c r="B115" s="10"/>
      <c r="C115">
        <f t="shared" si="1"/>
        <v>-31591</v>
      </c>
    </row>
    <row r="116" spans="1:3" x14ac:dyDescent="0.2">
      <c r="A116">
        <v>115</v>
      </c>
      <c r="B116" s="10"/>
      <c r="C116">
        <f t="shared" si="1"/>
        <v>-31591</v>
      </c>
    </row>
    <row r="117" spans="1:3" x14ac:dyDescent="0.2">
      <c r="A117">
        <v>116</v>
      </c>
      <c r="B117" s="10"/>
      <c r="C117">
        <f t="shared" si="1"/>
        <v>-31591</v>
      </c>
    </row>
    <row r="118" spans="1:3" x14ac:dyDescent="0.2">
      <c r="A118">
        <v>117</v>
      </c>
      <c r="B118" s="10"/>
      <c r="C118">
        <f t="shared" si="1"/>
        <v>-31591</v>
      </c>
    </row>
    <row r="119" spans="1:3" x14ac:dyDescent="0.2">
      <c r="A119">
        <v>118</v>
      </c>
      <c r="B119" s="10"/>
      <c r="C119">
        <f t="shared" si="1"/>
        <v>-31591</v>
      </c>
    </row>
    <row r="120" spans="1:3" x14ac:dyDescent="0.2">
      <c r="A120">
        <v>119</v>
      </c>
      <c r="B120" s="10"/>
      <c r="C120">
        <f t="shared" si="1"/>
        <v>-31591</v>
      </c>
    </row>
    <row r="121" spans="1:3" x14ac:dyDescent="0.2">
      <c r="A121">
        <v>120</v>
      </c>
      <c r="B121" s="10"/>
      <c r="C121">
        <f t="shared" si="1"/>
        <v>-31591</v>
      </c>
    </row>
    <row r="122" spans="1:3" x14ac:dyDescent="0.2">
      <c r="A122">
        <v>121</v>
      </c>
      <c r="B122" s="10"/>
      <c r="C122">
        <f t="shared" si="1"/>
        <v>-31591</v>
      </c>
    </row>
    <row r="123" spans="1:3" x14ac:dyDescent="0.2">
      <c r="A123">
        <v>122</v>
      </c>
      <c r="B123" s="10"/>
      <c r="C123">
        <f t="shared" si="1"/>
        <v>-31591</v>
      </c>
    </row>
    <row r="124" spans="1:3" x14ac:dyDescent="0.2">
      <c r="A124">
        <v>123</v>
      </c>
      <c r="B124" s="10"/>
      <c r="C124">
        <f t="shared" si="1"/>
        <v>-31591</v>
      </c>
    </row>
    <row r="125" spans="1:3" x14ac:dyDescent="0.2">
      <c r="A125">
        <v>124</v>
      </c>
      <c r="B125" s="10"/>
      <c r="C125">
        <f t="shared" si="1"/>
        <v>-31591</v>
      </c>
    </row>
    <row r="126" spans="1:3" x14ac:dyDescent="0.2">
      <c r="A126">
        <v>125</v>
      </c>
      <c r="B126" s="10"/>
      <c r="C126">
        <f t="shared" si="1"/>
        <v>-31591</v>
      </c>
    </row>
    <row r="127" spans="1:3" x14ac:dyDescent="0.2">
      <c r="A127">
        <v>126</v>
      </c>
      <c r="B127" s="10"/>
      <c r="C127">
        <f t="shared" si="1"/>
        <v>-31591</v>
      </c>
    </row>
    <row r="128" spans="1:3" x14ac:dyDescent="0.2">
      <c r="A128">
        <v>127</v>
      </c>
      <c r="B128" s="10"/>
      <c r="C128">
        <f t="shared" si="1"/>
        <v>-31591</v>
      </c>
    </row>
    <row r="129" spans="1:3" x14ac:dyDescent="0.2">
      <c r="A129">
        <v>128</v>
      </c>
      <c r="B129" s="10"/>
      <c r="C129">
        <f t="shared" si="1"/>
        <v>-31591</v>
      </c>
    </row>
    <row r="130" spans="1:3" x14ac:dyDescent="0.2">
      <c r="A130">
        <v>129</v>
      </c>
      <c r="B130" s="10"/>
      <c r="C130">
        <f t="shared" si="1"/>
        <v>-31591</v>
      </c>
    </row>
    <row r="131" spans="1:3" x14ac:dyDescent="0.2">
      <c r="A131">
        <v>130</v>
      </c>
      <c r="B131" s="10"/>
      <c r="C131">
        <f t="shared" si="1"/>
        <v>-31591</v>
      </c>
    </row>
    <row r="132" spans="1:3" x14ac:dyDescent="0.2">
      <c r="A132">
        <v>131</v>
      </c>
      <c r="B132" s="10"/>
      <c r="C132">
        <f t="shared" ref="C132:C195" si="2">B132+C131</f>
        <v>-31591</v>
      </c>
    </row>
    <row r="133" spans="1:3" x14ac:dyDescent="0.2">
      <c r="A133">
        <v>132</v>
      </c>
      <c r="B133" s="10"/>
      <c r="C133">
        <f t="shared" si="2"/>
        <v>-31591</v>
      </c>
    </row>
    <row r="134" spans="1:3" x14ac:dyDescent="0.2">
      <c r="A134">
        <v>133</v>
      </c>
      <c r="B134" s="10"/>
      <c r="C134">
        <f t="shared" si="2"/>
        <v>-31591</v>
      </c>
    </row>
    <row r="135" spans="1:3" x14ac:dyDescent="0.2">
      <c r="A135">
        <v>134</v>
      </c>
      <c r="B135" s="10"/>
      <c r="C135">
        <f t="shared" si="2"/>
        <v>-31591</v>
      </c>
    </row>
    <row r="136" spans="1:3" x14ac:dyDescent="0.2">
      <c r="A136">
        <v>135</v>
      </c>
      <c r="B136" s="10"/>
      <c r="C136">
        <f t="shared" si="2"/>
        <v>-31591</v>
      </c>
    </row>
    <row r="137" spans="1:3" x14ac:dyDescent="0.2">
      <c r="A137">
        <v>136</v>
      </c>
      <c r="B137" s="10"/>
      <c r="C137">
        <f t="shared" si="2"/>
        <v>-31591</v>
      </c>
    </row>
    <row r="138" spans="1:3" x14ac:dyDescent="0.2">
      <c r="A138">
        <v>137</v>
      </c>
      <c r="B138" s="10"/>
      <c r="C138">
        <f t="shared" si="2"/>
        <v>-31591</v>
      </c>
    </row>
    <row r="139" spans="1:3" x14ac:dyDescent="0.2">
      <c r="A139">
        <v>138</v>
      </c>
      <c r="B139" s="10"/>
      <c r="C139">
        <f t="shared" si="2"/>
        <v>-31591</v>
      </c>
    </row>
    <row r="140" spans="1:3" x14ac:dyDescent="0.2">
      <c r="A140">
        <v>139</v>
      </c>
      <c r="B140" s="10"/>
      <c r="C140">
        <f t="shared" si="2"/>
        <v>-31591</v>
      </c>
    </row>
    <row r="141" spans="1:3" x14ac:dyDescent="0.2">
      <c r="A141">
        <v>140</v>
      </c>
      <c r="B141" s="10"/>
      <c r="C141">
        <f t="shared" si="2"/>
        <v>-31591</v>
      </c>
    </row>
    <row r="142" spans="1:3" x14ac:dyDescent="0.2">
      <c r="A142">
        <v>141</v>
      </c>
      <c r="B142" s="10"/>
      <c r="C142">
        <f t="shared" si="2"/>
        <v>-31591</v>
      </c>
    </row>
    <row r="143" spans="1:3" x14ac:dyDescent="0.2">
      <c r="A143">
        <v>142</v>
      </c>
      <c r="B143" s="10"/>
      <c r="C143">
        <f t="shared" si="2"/>
        <v>-31591</v>
      </c>
    </row>
    <row r="144" spans="1:3" x14ac:dyDescent="0.2">
      <c r="A144">
        <v>143</v>
      </c>
      <c r="B144" s="10"/>
      <c r="C144">
        <f t="shared" si="2"/>
        <v>-31591</v>
      </c>
    </row>
    <row r="145" spans="1:4" x14ac:dyDescent="0.2">
      <c r="A145">
        <v>144</v>
      </c>
      <c r="B145" s="10"/>
      <c r="C145">
        <f t="shared" si="2"/>
        <v>-31591</v>
      </c>
    </row>
    <row r="146" spans="1:4" x14ac:dyDescent="0.2">
      <c r="A146">
        <v>145</v>
      </c>
      <c r="B146" s="10"/>
      <c r="C146">
        <f t="shared" si="2"/>
        <v>-31591</v>
      </c>
    </row>
    <row r="147" spans="1:4" x14ac:dyDescent="0.2">
      <c r="A147">
        <v>146</v>
      </c>
      <c r="B147" s="10"/>
      <c r="C147">
        <f t="shared" si="2"/>
        <v>-31591</v>
      </c>
    </row>
    <row r="148" spans="1:4" x14ac:dyDescent="0.2">
      <c r="A148">
        <v>147</v>
      </c>
      <c r="B148" s="10"/>
      <c r="C148">
        <f t="shared" si="2"/>
        <v>-31591</v>
      </c>
    </row>
    <row r="149" spans="1:4" x14ac:dyDescent="0.2">
      <c r="A149">
        <v>148</v>
      </c>
      <c r="B149" s="10"/>
      <c r="C149">
        <f t="shared" si="2"/>
        <v>-31591</v>
      </c>
    </row>
    <row r="150" spans="1:4" x14ac:dyDescent="0.2">
      <c r="A150">
        <v>149</v>
      </c>
      <c r="B150" s="10"/>
      <c r="C150">
        <f t="shared" si="2"/>
        <v>-31591</v>
      </c>
    </row>
    <row r="151" spans="1:4" x14ac:dyDescent="0.2">
      <c r="A151">
        <v>150</v>
      </c>
      <c r="B151" s="10"/>
      <c r="C151">
        <f t="shared" si="2"/>
        <v>-31591</v>
      </c>
      <c r="D151" t="s">
        <v>201</v>
      </c>
    </row>
    <row r="152" spans="1:4" x14ac:dyDescent="0.2">
      <c r="A152">
        <v>151</v>
      </c>
      <c r="C152">
        <f t="shared" si="2"/>
        <v>-31591</v>
      </c>
    </row>
    <row r="153" spans="1:4" x14ac:dyDescent="0.2">
      <c r="A153">
        <v>152</v>
      </c>
      <c r="C153">
        <f t="shared" si="2"/>
        <v>-31591</v>
      </c>
    </row>
    <row r="154" spans="1:4" x14ac:dyDescent="0.2">
      <c r="A154">
        <v>153</v>
      </c>
      <c r="C154">
        <f t="shared" si="2"/>
        <v>-31591</v>
      </c>
    </row>
    <row r="155" spans="1:4" x14ac:dyDescent="0.2">
      <c r="A155">
        <v>154</v>
      </c>
      <c r="C155">
        <f t="shared" si="2"/>
        <v>-31591</v>
      </c>
    </row>
    <row r="156" spans="1:4" x14ac:dyDescent="0.2">
      <c r="A156">
        <v>155</v>
      </c>
      <c r="C156">
        <f t="shared" si="2"/>
        <v>-31591</v>
      </c>
    </row>
    <row r="157" spans="1:4" x14ac:dyDescent="0.2">
      <c r="A157">
        <v>156</v>
      </c>
      <c r="C157">
        <f t="shared" si="2"/>
        <v>-31591</v>
      </c>
    </row>
    <row r="158" spans="1:4" x14ac:dyDescent="0.2">
      <c r="A158">
        <v>157</v>
      </c>
      <c r="C158">
        <f t="shared" si="2"/>
        <v>-31591</v>
      </c>
    </row>
    <row r="159" spans="1:4" x14ac:dyDescent="0.2">
      <c r="A159">
        <v>158</v>
      </c>
      <c r="C159">
        <f t="shared" si="2"/>
        <v>-31591</v>
      </c>
    </row>
    <row r="160" spans="1:4" x14ac:dyDescent="0.2">
      <c r="A160">
        <v>159</v>
      </c>
      <c r="C160">
        <f t="shared" si="2"/>
        <v>-31591</v>
      </c>
    </row>
    <row r="161" spans="1:3" x14ac:dyDescent="0.2">
      <c r="A161">
        <v>160</v>
      </c>
      <c r="C161">
        <f t="shared" si="2"/>
        <v>-31591</v>
      </c>
    </row>
    <row r="162" spans="1:3" x14ac:dyDescent="0.2">
      <c r="A162">
        <v>161</v>
      </c>
      <c r="C162">
        <f t="shared" si="2"/>
        <v>-31591</v>
      </c>
    </row>
    <row r="163" spans="1:3" x14ac:dyDescent="0.2">
      <c r="A163">
        <v>162</v>
      </c>
      <c r="C163">
        <f t="shared" si="2"/>
        <v>-31591</v>
      </c>
    </row>
    <row r="164" spans="1:3" x14ac:dyDescent="0.2">
      <c r="A164">
        <v>163</v>
      </c>
      <c r="C164">
        <f t="shared" si="2"/>
        <v>-31591</v>
      </c>
    </row>
    <row r="165" spans="1:3" x14ac:dyDescent="0.2">
      <c r="A165">
        <v>164</v>
      </c>
      <c r="C165">
        <f t="shared" si="2"/>
        <v>-31591</v>
      </c>
    </row>
    <row r="166" spans="1:3" x14ac:dyDescent="0.2">
      <c r="A166">
        <v>165</v>
      </c>
      <c r="C166">
        <f t="shared" si="2"/>
        <v>-31591</v>
      </c>
    </row>
    <row r="167" spans="1:3" x14ac:dyDescent="0.2">
      <c r="A167">
        <v>166</v>
      </c>
      <c r="C167">
        <f t="shared" si="2"/>
        <v>-31591</v>
      </c>
    </row>
    <row r="168" spans="1:3" x14ac:dyDescent="0.2">
      <c r="A168">
        <v>167</v>
      </c>
      <c r="C168">
        <f t="shared" si="2"/>
        <v>-31591</v>
      </c>
    </row>
    <row r="169" spans="1:3" x14ac:dyDescent="0.2">
      <c r="A169">
        <v>168</v>
      </c>
      <c r="C169">
        <f t="shared" si="2"/>
        <v>-31591</v>
      </c>
    </row>
    <row r="170" spans="1:3" x14ac:dyDescent="0.2">
      <c r="A170">
        <v>169</v>
      </c>
      <c r="C170">
        <f t="shared" si="2"/>
        <v>-31591</v>
      </c>
    </row>
    <row r="171" spans="1:3" x14ac:dyDescent="0.2">
      <c r="A171">
        <v>170</v>
      </c>
      <c r="C171">
        <f t="shared" si="2"/>
        <v>-31591</v>
      </c>
    </row>
    <row r="172" spans="1:3" x14ac:dyDescent="0.2">
      <c r="A172">
        <v>171</v>
      </c>
      <c r="C172">
        <f t="shared" si="2"/>
        <v>-31591</v>
      </c>
    </row>
    <row r="173" spans="1:3" x14ac:dyDescent="0.2">
      <c r="A173">
        <v>172</v>
      </c>
      <c r="C173">
        <f t="shared" si="2"/>
        <v>-31591</v>
      </c>
    </row>
    <row r="174" spans="1:3" x14ac:dyDescent="0.2">
      <c r="A174">
        <v>173</v>
      </c>
      <c r="C174">
        <f t="shared" si="2"/>
        <v>-31591</v>
      </c>
    </row>
    <row r="175" spans="1:3" x14ac:dyDescent="0.2">
      <c r="A175">
        <v>174</v>
      </c>
      <c r="C175">
        <f t="shared" si="2"/>
        <v>-31591</v>
      </c>
    </row>
    <row r="176" spans="1:3" x14ac:dyDescent="0.2">
      <c r="A176">
        <v>175</v>
      </c>
      <c r="C176">
        <f t="shared" si="2"/>
        <v>-31591</v>
      </c>
    </row>
    <row r="177" spans="1:3" x14ac:dyDescent="0.2">
      <c r="A177">
        <v>176</v>
      </c>
      <c r="C177">
        <f t="shared" si="2"/>
        <v>-31591</v>
      </c>
    </row>
    <row r="178" spans="1:3" x14ac:dyDescent="0.2">
      <c r="A178">
        <v>177</v>
      </c>
      <c r="C178">
        <f t="shared" si="2"/>
        <v>-31591</v>
      </c>
    </row>
    <row r="179" spans="1:3" x14ac:dyDescent="0.2">
      <c r="A179">
        <v>178</v>
      </c>
      <c r="C179">
        <f t="shared" si="2"/>
        <v>-31591</v>
      </c>
    </row>
    <row r="180" spans="1:3" x14ac:dyDescent="0.2">
      <c r="A180">
        <v>179</v>
      </c>
      <c r="C180">
        <f t="shared" si="2"/>
        <v>-31591</v>
      </c>
    </row>
    <row r="181" spans="1:3" x14ac:dyDescent="0.2">
      <c r="A181">
        <v>180</v>
      </c>
      <c r="C181">
        <f t="shared" si="2"/>
        <v>-31591</v>
      </c>
    </row>
    <row r="182" spans="1:3" x14ac:dyDescent="0.2">
      <c r="A182">
        <v>181</v>
      </c>
      <c r="C182">
        <f t="shared" si="2"/>
        <v>-31591</v>
      </c>
    </row>
    <row r="183" spans="1:3" x14ac:dyDescent="0.2">
      <c r="A183">
        <v>182</v>
      </c>
      <c r="C183">
        <f t="shared" si="2"/>
        <v>-31591</v>
      </c>
    </row>
    <row r="184" spans="1:3" x14ac:dyDescent="0.2">
      <c r="A184">
        <v>183</v>
      </c>
      <c r="C184">
        <f t="shared" si="2"/>
        <v>-31591</v>
      </c>
    </row>
    <row r="185" spans="1:3" x14ac:dyDescent="0.2">
      <c r="A185">
        <v>184</v>
      </c>
      <c r="C185">
        <f t="shared" si="2"/>
        <v>-31591</v>
      </c>
    </row>
    <row r="186" spans="1:3" x14ac:dyDescent="0.2">
      <c r="A186">
        <v>185</v>
      </c>
      <c r="C186">
        <f t="shared" si="2"/>
        <v>-31591</v>
      </c>
    </row>
    <row r="187" spans="1:3" x14ac:dyDescent="0.2">
      <c r="A187">
        <v>186</v>
      </c>
      <c r="C187">
        <f t="shared" si="2"/>
        <v>-31591</v>
      </c>
    </row>
    <row r="188" spans="1:3" x14ac:dyDescent="0.2">
      <c r="A188">
        <v>187</v>
      </c>
      <c r="C188">
        <f t="shared" si="2"/>
        <v>-31591</v>
      </c>
    </row>
    <row r="189" spans="1:3" x14ac:dyDescent="0.2">
      <c r="A189">
        <v>188</v>
      </c>
      <c r="C189">
        <f t="shared" si="2"/>
        <v>-31591</v>
      </c>
    </row>
    <row r="190" spans="1:3" x14ac:dyDescent="0.2">
      <c r="A190">
        <v>189</v>
      </c>
      <c r="C190">
        <f t="shared" si="2"/>
        <v>-31591</v>
      </c>
    </row>
    <row r="191" spans="1:3" x14ac:dyDescent="0.2">
      <c r="A191">
        <v>190</v>
      </c>
      <c r="C191">
        <f t="shared" si="2"/>
        <v>-31591</v>
      </c>
    </row>
    <row r="192" spans="1:3" x14ac:dyDescent="0.2">
      <c r="A192">
        <v>191</v>
      </c>
      <c r="C192">
        <f t="shared" si="2"/>
        <v>-31591</v>
      </c>
    </row>
    <row r="193" spans="1:3" x14ac:dyDescent="0.2">
      <c r="A193">
        <v>192</v>
      </c>
      <c r="C193">
        <f t="shared" si="2"/>
        <v>-31591</v>
      </c>
    </row>
    <row r="194" spans="1:3" x14ac:dyDescent="0.2">
      <c r="A194">
        <v>193</v>
      </c>
      <c r="C194">
        <f t="shared" si="2"/>
        <v>-31591</v>
      </c>
    </row>
    <row r="195" spans="1:3" x14ac:dyDescent="0.2">
      <c r="A195">
        <v>194</v>
      </c>
      <c r="C195">
        <f t="shared" si="2"/>
        <v>-31591</v>
      </c>
    </row>
    <row r="196" spans="1:3" x14ac:dyDescent="0.2">
      <c r="A196">
        <v>195</v>
      </c>
      <c r="C196">
        <f t="shared" ref="C196:C259" si="3">B196+C195</f>
        <v>-31591</v>
      </c>
    </row>
    <row r="197" spans="1:3" x14ac:dyDescent="0.2">
      <c r="A197">
        <v>196</v>
      </c>
      <c r="C197">
        <f t="shared" si="3"/>
        <v>-31591</v>
      </c>
    </row>
    <row r="198" spans="1:3" x14ac:dyDescent="0.2">
      <c r="A198">
        <v>197</v>
      </c>
      <c r="C198">
        <f t="shared" si="3"/>
        <v>-31591</v>
      </c>
    </row>
    <row r="199" spans="1:3" x14ac:dyDescent="0.2">
      <c r="A199">
        <v>198</v>
      </c>
      <c r="C199">
        <f t="shared" si="3"/>
        <v>-31591</v>
      </c>
    </row>
    <row r="200" spans="1:3" x14ac:dyDescent="0.2">
      <c r="A200">
        <v>199</v>
      </c>
      <c r="C200">
        <f t="shared" si="3"/>
        <v>-31591</v>
      </c>
    </row>
    <row r="201" spans="1:3" x14ac:dyDescent="0.2">
      <c r="A201">
        <v>200</v>
      </c>
      <c r="C201">
        <f t="shared" si="3"/>
        <v>-31591</v>
      </c>
    </row>
    <row r="202" spans="1:3" x14ac:dyDescent="0.2">
      <c r="A202">
        <v>201</v>
      </c>
      <c r="C202">
        <f t="shared" si="3"/>
        <v>-31591</v>
      </c>
    </row>
    <row r="203" spans="1:3" x14ac:dyDescent="0.2">
      <c r="A203">
        <v>202</v>
      </c>
      <c r="C203">
        <f t="shared" si="3"/>
        <v>-31591</v>
      </c>
    </row>
    <row r="204" spans="1:3" x14ac:dyDescent="0.2">
      <c r="A204">
        <v>203</v>
      </c>
      <c r="C204">
        <f t="shared" si="3"/>
        <v>-31591</v>
      </c>
    </row>
    <row r="205" spans="1:3" x14ac:dyDescent="0.2">
      <c r="A205">
        <v>204</v>
      </c>
      <c r="C205">
        <f t="shared" si="3"/>
        <v>-31591</v>
      </c>
    </row>
    <row r="206" spans="1:3" x14ac:dyDescent="0.2">
      <c r="A206">
        <v>205</v>
      </c>
      <c r="C206">
        <f t="shared" si="3"/>
        <v>-31591</v>
      </c>
    </row>
    <row r="207" spans="1:3" x14ac:dyDescent="0.2">
      <c r="A207">
        <v>206</v>
      </c>
      <c r="C207">
        <f t="shared" si="3"/>
        <v>-31591</v>
      </c>
    </row>
    <row r="208" spans="1:3" x14ac:dyDescent="0.2">
      <c r="A208">
        <v>207</v>
      </c>
      <c r="C208">
        <f t="shared" si="3"/>
        <v>-31591</v>
      </c>
    </row>
    <row r="209" spans="1:3" x14ac:dyDescent="0.2">
      <c r="A209">
        <v>208</v>
      </c>
      <c r="C209">
        <f t="shared" si="3"/>
        <v>-31591</v>
      </c>
    </row>
    <row r="210" spans="1:3" x14ac:dyDescent="0.2">
      <c r="A210">
        <v>209</v>
      </c>
      <c r="C210">
        <f t="shared" si="3"/>
        <v>-31591</v>
      </c>
    </row>
    <row r="211" spans="1:3" x14ac:dyDescent="0.2">
      <c r="A211">
        <v>210</v>
      </c>
      <c r="C211">
        <f t="shared" si="3"/>
        <v>-31591</v>
      </c>
    </row>
    <row r="212" spans="1:3" x14ac:dyDescent="0.2">
      <c r="A212">
        <v>211</v>
      </c>
      <c r="C212">
        <f t="shared" si="3"/>
        <v>-31591</v>
      </c>
    </row>
    <row r="213" spans="1:3" x14ac:dyDescent="0.2">
      <c r="A213">
        <v>212</v>
      </c>
      <c r="C213">
        <f t="shared" si="3"/>
        <v>-31591</v>
      </c>
    </row>
    <row r="214" spans="1:3" x14ac:dyDescent="0.2">
      <c r="A214">
        <v>213</v>
      </c>
      <c r="C214">
        <f t="shared" si="3"/>
        <v>-31591</v>
      </c>
    </row>
    <row r="215" spans="1:3" x14ac:dyDescent="0.2">
      <c r="A215">
        <v>214</v>
      </c>
      <c r="C215">
        <f t="shared" si="3"/>
        <v>-31591</v>
      </c>
    </row>
    <row r="216" spans="1:3" x14ac:dyDescent="0.2">
      <c r="A216">
        <v>215</v>
      </c>
      <c r="C216">
        <f t="shared" si="3"/>
        <v>-31591</v>
      </c>
    </row>
    <row r="217" spans="1:3" x14ac:dyDescent="0.2">
      <c r="A217">
        <v>216</v>
      </c>
      <c r="C217">
        <f t="shared" si="3"/>
        <v>-31591</v>
      </c>
    </row>
    <row r="218" spans="1:3" x14ac:dyDescent="0.2">
      <c r="A218">
        <v>217</v>
      </c>
      <c r="C218">
        <f t="shared" si="3"/>
        <v>-31591</v>
      </c>
    </row>
    <row r="219" spans="1:3" x14ac:dyDescent="0.2">
      <c r="A219">
        <v>218</v>
      </c>
      <c r="C219">
        <f t="shared" si="3"/>
        <v>-31591</v>
      </c>
    </row>
    <row r="220" spans="1:3" x14ac:dyDescent="0.2">
      <c r="A220">
        <v>219</v>
      </c>
      <c r="C220">
        <f t="shared" si="3"/>
        <v>-31591</v>
      </c>
    </row>
    <row r="221" spans="1:3" x14ac:dyDescent="0.2">
      <c r="A221">
        <v>220</v>
      </c>
      <c r="C221">
        <f t="shared" si="3"/>
        <v>-31591</v>
      </c>
    </row>
    <row r="222" spans="1:3" x14ac:dyDescent="0.2">
      <c r="A222">
        <v>221</v>
      </c>
      <c r="C222">
        <f t="shared" si="3"/>
        <v>-31591</v>
      </c>
    </row>
    <row r="223" spans="1:3" x14ac:dyDescent="0.2">
      <c r="A223">
        <v>222</v>
      </c>
      <c r="C223">
        <f t="shared" si="3"/>
        <v>-31591</v>
      </c>
    </row>
    <row r="224" spans="1:3" x14ac:dyDescent="0.2">
      <c r="A224">
        <v>223</v>
      </c>
      <c r="C224">
        <f t="shared" si="3"/>
        <v>-31591</v>
      </c>
    </row>
    <row r="225" spans="1:3" x14ac:dyDescent="0.2">
      <c r="A225">
        <v>224</v>
      </c>
      <c r="C225">
        <f t="shared" si="3"/>
        <v>-31591</v>
      </c>
    </row>
    <row r="226" spans="1:3" x14ac:dyDescent="0.2">
      <c r="A226">
        <v>225</v>
      </c>
      <c r="C226">
        <f t="shared" si="3"/>
        <v>-31591</v>
      </c>
    </row>
    <row r="227" spans="1:3" x14ac:dyDescent="0.2">
      <c r="A227">
        <v>226</v>
      </c>
      <c r="C227">
        <f t="shared" si="3"/>
        <v>-31591</v>
      </c>
    </row>
    <row r="228" spans="1:3" x14ac:dyDescent="0.2">
      <c r="A228">
        <v>227</v>
      </c>
      <c r="C228">
        <f t="shared" si="3"/>
        <v>-31591</v>
      </c>
    </row>
    <row r="229" spans="1:3" x14ac:dyDescent="0.2">
      <c r="A229">
        <v>228</v>
      </c>
      <c r="C229">
        <f t="shared" si="3"/>
        <v>-31591</v>
      </c>
    </row>
    <row r="230" spans="1:3" x14ac:dyDescent="0.2">
      <c r="A230">
        <v>229</v>
      </c>
      <c r="C230">
        <f t="shared" si="3"/>
        <v>-31591</v>
      </c>
    </row>
    <row r="231" spans="1:3" x14ac:dyDescent="0.2">
      <c r="A231">
        <v>230</v>
      </c>
      <c r="C231">
        <f t="shared" si="3"/>
        <v>-31591</v>
      </c>
    </row>
    <row r="232" spans="1:3" x14ac:dyDescent="0.2">
      <c r="A232">
        <v>231</v>
      </c>
      <c r="C232">
        <f t="shared" si="3"/>
        <v>-31591</v>
      </c>
    </row>
    <row r="233" spans="1:3" x14ac:dyDescent="0.2">
      <c r="A233">
        <v>232</v>
      </c>
      <c r="C233">
        <f t="shared" si="3"/>
        <v>-31591</v>
      </c>
    </row>
    <row r="234" spans="1:3" x14ac:dyDescent="0.2">
      <c r="A234">
        <v>233</v>
      </c>
      <c r="C234">
        <f t="shared" si="3"/>
        <v>-31591</v>
      </c>
    </row>
    <row r="235" spans="1:3" x14ac:dyDescent="0.2">
      <c r="A235">
        <v>234</v>
      </c>
      <c r="C235">
        <f t="shared" si="3"/>
        <v>-31591</v>
      </c>
    </row>
    <row r="236" spans="1:3" x14ac:dyDescent="0.2">
      <c r="A236">
        <v>235</v>
      </c>
      <c r="C236">
        <f t="shared" si="3"/>
        <v>-31591</v>
      </c>
    </row>
    <row r="237" spans="1:3" x14ac:dyDescent="0.2">
      <c r="A237">
        <v>236</v>
      </c>
      <c r="C237">
        <f t="shared" si="3"/>
        <v>-31591</v>
      </c>
    </row>
    <row r="238" spans="1:3" x14ac:dyDescent="0.2">
      <c r="A238">
        <v>237</v>
      </c>
      <c r="C238">
        <f t="shared" si="3"/>
        <v>-31591</v>
      </c>
    </row>
    <row r="239" spans="1:3" x14ac:dyDescent="0.2">
      <c r="A239">
        <v>238</v>
      </c>
      <c r="C239">
        <f t="shared" si="3"/>
        <v>-31591</v>
      </c>
    </row>
    <row r="240" spans="1:3" x14ac:dyDescent="0.2">
      <c r="A240">
        <v>239</v>
      </c>
      <c r="C240">
        <f t="shared" si="3"/>
        <v>-31591</v>
      </c>
    </row>
    <row r="241" spans="1:3" x14ac:dyDescent="0.2">
      <c r="A241">
        <v>240</v>
      </c>
      <c r="C241">
        <f t="shared" si="3"/>
        <v>-31591</v>
      </c>
    </row>
    <row r="242" spans="1:3" x14ac:dyDescent="0.2">
      <c r="A242">
        <v>241</v>
      </c>
      <c r="C242">
        <f t="shared" si="3"/>
        <v>-31591</v>
      </c>
    </row>
    <row r="243" spans="1:3" x14ac:dyDescent="0.2">
      <c r="A243">
        <v>242</v>
      </c>
      <c r="C243">
        <f t="shared" si="3"/>
        <v>-31591</v>
      </c>
    </row>
    <row r="244" spans="1:3" x14ac:dyDescent="0.2">
      <c r="A244">
        <v>243</v>
      </c>
      <c r="C244">
        <f t="shared" si="3"/>
        <v>-31591</v>
      </c>
    </row>
    <row r="245" spans="1:3" x14ac:dyDescent="0.2">
      <c r="A245">
        <v>244</v>
      </c>
      <c r="C245">
        <f t="shared" si="3"/>
        <v>-31591</v>
      </c>
    </row>
    <row r="246" spans="1:3" x14ac:dyDescent="0.2">
      <c r="A246">
        <v>245</v>
      </c>
      <c r="C246">
        <f t="shared" si="3"/>
        <v>-31591</v>
      </c>
    </row>
    <row r="247" spans="1:3" x14ac:dyDescent="0.2">
      <c r="A247">
        <v>246</v>
      </c>
      <c r="C247">
        <f t="shared" si="3"/>
        <v>-31591</v>
      </c>
    </row>
    <row r="248" spans="1:3" x14ac:dyDescent="0.2">
      <c r="A248">
        <v>247</v>
      </c>
      <c r="C248">
        <f t="shared" si="3"/>
        <v>-31591</v>
      </c>
    </row>
    <row r="249" spans="1:3" x14ac:dyDescent="0.2">
      <c r="A249">
        <v>248</v>
      </c>
      <c r="C249">
        <f t="shared" si="3"/>
        <v>-31591</v>
      </c>
    </row>
    <row r="250" spans="1:3" x14ac:dyDescent="0.2">
      <c r="A250">
        <v>249</v>
      </c>
      <c r="C250">
        <f t="shared" si="3"/>
        <v>-31591</v>
      </c>
    </row>
    <row r="251" spans="1:3" x14ac:dyDescent="0.2">
      <c r="A251">
        <v>250</v>
      </c>
      <c r="C251">
        <f t="shared" si="3"/>
        <v>-31591</v>
      </c>
    </row>
    <row r="252" spans="1:3" x14ac:dyDescent="0.2">
      <c r="A252">
        <v>251</v>
      </c>
      <c r="C252">
        <f t="shared" si="3"/>
        <v>-31591</v>
      </c>
    </row>
    <row r="253" spans="1:3" x14ac:dyDescent="0.2">
      <c r="A253">
        <v>252</v>
      </c>
      <c r="C253">
        <f t="shared" si="3"/>
        <v>-31591</v>
      </c>
    </row>
    <row r="254" spans="1:3" x14ac:dyDescent="0.2">
      <c r="A254">
        <v>253</v>
      </c>
      <c r="C254">
        <f t="shared" si="3"/>
        <v>-31591</v>
      </c>
    </row>
    <row r="255" spans="1:3" x14ac:dyDescent="0.2">
      <c r="A255">
        <v>254</v>
      </c>
      <c r="C255">
        <f t="shared" si="3"/>
        <v>-31591</v>
      </c>
    </row>
    <row r="256" spans="1:3" x14ac:dyDescent="0.2">
      <c r="A256">
        <v>255</v>
      </c>
      <c r="C256">
        <f t="shared" si="3"/>
        <v>-31591</v>
      </c>
    </row>
    <row r="257" spans="1:3" x14ac:dyDescent="0.2">
      <c r="A257">
        <v>256</v>
      </c>
      <c r="C257">
        <f t="shared" si="3"/>
        <v>-31591</v>
      </c>
    </row>
    <row r="258" spans="1:3" x14ac:dyDescent="0.2">
      <c r="A258">
        <v>257</v>
      </c>
      <c r="C258">
        <f t="shared" si="3"/>
        <v>-31591</v>
      </c>
    </row>
    <row r="259" spans="1:3" x14ac:dyDescent="0.2">
      <c r="A259">
        <v>258</v>
      </c>
      <c r="C259">
        <f t="shared" si="3"/>
        <v>-31591</v>
      </c>
    </row>
    <row r="260" spans="1:3" x14ac:dyDescent="0.2">
      <c r="A260">
        <v>259</v>
      </c>
      <c r="C260">
        <f t="shared" ref="C260:C323" si="4">B260+C259</f>
        <v>-31591</v>
      </c>
    </row>
    <row r="261" spans="1:3" x14ac:dyDescent="0.2">
      <c r="A261">
        <v>260</v>
      </c>
      <c r="C261">
        <f t="shared" si="4"/>
        <v>-31591</v>
      </c>
    </row>
    <row r="262" spans="1:3" x14ac:dyDescent="0.2">
      <c r="A262">
        <v>261</v>
      </c>
      <c r="C262">
        <f t="shared" si="4"/>
        <v>-31591</v>
      </c>
    </row>
    <row r="263" spans="1:3" x14ac:dyDescent="0.2">
      <c r="A263">
        <v>262</v>
      </c>
      <c r="C263">
        <f t="shared" si="4"/>
        <v>-31591</v>
      </c>
    </row>
    <row r="264" spans="1:3" x14ac:dyDescent="0.2">
      <c r="A264">
        <v>263</v>
      </c>
      <c r="C264">
        <f t="shared" si="4"/>
        <v>-31591</v>
      </c>
    </row>
    <row r="265" spans="1:3" x14ac:dyDescent="0.2">
      <c r="A265">
        <v>264</v>
      </c>
      <c r="C265">
        <f t="shared" si="4"/>
        <v>-31591</v>
      </c>
    </row>
    <row r="266" spans="1:3" x14ac:dyDescent="0.2">
      <c r="A266">
        <v>265</v>
      </c>
      <c r="C266">
        <f t="shared" si="4"/>
        <v>-31591</v>
      </c>
    </row>
    <row r="267" spans="1:3" x14ac:dyDescent="0.2">
      <c r="A267">
        <v>266</v>
      </c>
      <c r="C267">
        <f t="shared" si="4"/>
        <v>-31591</v>
      </c>
    </row>
    <row r="268" spans="1:3" x14ac:dyDescent="0.2">
      <c r="A268">
        <v>267</v>
      </c>
      <c r="C268">
        <f t="shared" si="4"/>
        <v>-31591</v>
      </c>
    </row>
    <row r="269" spans="1:3" x14ac:dyDescent="0.2">
      <c r="A269">
        <v>268</v>
      </c>
      <c r="C269">
        <f t="shared" si="4"/>
        <v>-31591</v>
      </c>
    </row>
    <row r="270" spans="1:3" x14ac:dyDescent="0.2">
      <c r="A270">
        <v>269</v>
      </c>
      <c r="C270">
        <f t="shared" si="4"/>
        <v>-31591</v>
      </c>
    </row>
    <row r="271" spans="1:3" x14ac:dyDescent="0.2">
      <c r="A271">
        <v>270</v>
      </c>
      <c r="C271">
        <f t="shared" si="4"/>
        <v>-31591</v>
      </c>
    </row>
    <row r="272" spans="1:3" x14ac:dyDescent="0.2">
      <c r="A272">
        <v>271</v>
      </c>
      <c r="C272">
        <f t="shared" si="4"/>
        <v>-31591</v>
      </c>
    </row>
    <row r="273" spans="1:3" x14ac:dyDescent="0.2">
      <c r="A273">
        <v>272</v>
      </c>
      <c r="C273">
        <f t="shared" si="4"/>
        <v>-31591</v>
      </c>
    </row>
    <row r="274" spans="1:3" x14ac:dyDescent="0.2">
      <c r="A274">
        <v>273</v>
      </c>
      <c r="C274">
        <f t="shared" si="4"/>
        <v>-31591</v>
      </c>
    </row>
    <row r="275" spans="1:3" x14ac:dyDescent="0.2">
      <c r="A275">
        <v>274</v>
      </c>
      <c r="C275">
        <f t="shared" si="4"/>
        <v>-31591</v>
      </c>
    </row>
    <row r="276" spans="1:3" x14ac:dyDescent="0.2">
      <c r="A276">
        <v>275</v>
      </c>
      <c r="C276">
        <f t="shared" si="4"/>
        <v>-31591</v>
      </c>
    </row>
    <row r="277" spans="1:3" x14ac:dyDescent="0.2">
      <c r="A277">
        <v>276</v>
      </c>
      <c r="C277">
        <f t="shared" si="4"/>
        <v>-31591</v>
      </c>
    </row>
    <row r="278" spans="1:3" x14ac:dyDescent="0.2">
      <c r="A278">
        <v>277</v>
      </c>
      <c r="C278">
        <f t="shared" si="4"/>
        <v>-31591</v>
      </c>
    </row>
    <row r="279" spans="1:3" x14ac:dyDescent="0.2">
      <c r="A279">
        <v>278</v>
      </c>
      <c r="C279">
        <f t="shared" si="4"/>
        <v>-31591</v>
      </c>
    </row>
    <row r="280" spans="1:3" x14ac:dyDescent="0.2">
      <c r="A280">
        <v>279</v>
      </c>
      <c r="C280">
        <f t="shared" si="4"/>
        <v>-31591</v>
      </c>
    </row>
    <row r="281" spans="1:3" x14ac:dyDescent="0.2">
      <c r="A281">
        <v>280</v>
      </c>
      <c r="C281">
        <f t="shared" si="4"/>
        <v>-31591</v>
      </c>
    </row>
    <row r="282" spans="1:3" x14ac:dyDescent="0.2">
      <c r="A282">
        <v>281</v>
      </c>
      <c r="C282">
        <f t="shared" si="4"/>
        <v>-31591</v>
      </c>
    </row>
    <row r="283" spans="1:3" x14ac:dyDescent="0.2">
      <c r="A283">
        <v>282</v>
      </c>
      <c r="C283">
        <f t="shared" si="4"/>
        <v>-31591</v>
      </c>
    </row>
    <row r="284" spans="1:3" x14ac:dyDescent="0.2">
      <c r="A284">
        <v>283</v>
      </c>
      <c r="C284">
        <f t="shared" si="4"/>
        <v>-31591</v>
      </c>
    </row>
    <row r="285" spans="1:3" x14ac:dyDescent="0.2">
      <c r="A285">
        <v>284</v>
      </c>
      <c r="C285">
        <f t="shared" si="4"/>
        <v>-31591</v>
      </c>
    </row>
    <row r="286" spans="1:3" x14ac:dyDescent="0.2">
      <c r="A286">
        <v>285</v>
      </c>
      <c r="C286">
        <f t="shared" si="4"/>
        <v>-31591</v>
      </c>
    </row>
    <row r="287" spans="1:3" x14ac:dyDescent="0.2">
      <c r="A287">
        <v>286</v>
      </c>
      <c r="C287">
        <f t="shared" si="4"/>
        <v>-31591</v>
      </c>
    </row>
    <row r="288" spans="1:3" x14ac:dyDescent="0.2">
      <c r="A288">
        <v>287</v>
      </c>
      <c r="C288">
        <f t="shared" si="4"/>
        <v>-31591</v>
      </c>
    </row>
    <row r="289" spans="1:3" x14ac:dyDescent="0.2">
      <c r="A289">
        <v>288</v>
      </c>
      <c r="C289">
        <f t="shared" si="4"/>
        <v>-31591</v>
      </c>
    </row>
    <row r="290" spans="1:3" x14ac:dyDescent="0.2">
      <c r="A290">
        <v>289</v>
      </c>
      <c r="C290">
        <f t="shared" si="4"/>
        <v>-31591</v>
      </c>
    </row>
    <row r="291" spans="1:3" x14ac:dyDescent="0.2">
      <c r="A291">
        <v>290</v>
      </c>
      <c r="C291">
        <f t="shared" si="4"/>
        <v>-31591</v>
      </c>
    </row>
    <row r="292" spans="1:3" x14ac:dyDescent="0.2">
      <c r="A292">
        <v>291</v>
      </c>
      <c r="C292">
        <f t="shared" si="4"/>
        <v>-31591</v>
      </c>
    </row>
    <row r="293" spans="1:3" x14ac:dyDescent="0.2">
      <c r="A293">
        <v>292</v>
      </c>
      <c r="C293">
        <f t="shared" si="4"/>
        <v>-31591</v>
      </c>
    </row>
    <row r="294" spans="1:3" x14ac:dyDescent="0.2">
      <c r="A294">
        <v>293</v>
      </c>
      <c r="C294">
        <f t="shared" si="4"/>
        <v>-31591</v>
      </c>
    </row>
    <row r="295" spans="1:3" x14ac:dyDescent="0.2">
      <c r="A295">
        <v>294</v>
      </c>
      <c r="C295">
        <f t="shared" si="4"/>
        <v>-31591</v>
      </c>
    </row>
    <row r="296" spans="1:3" x14ac:dyDescent="0.2">
      <c r="A296">
        <v>295</v>
      </c>
      <c r="C296">
        <f t="shared" si="4"/>
        <v>-31591</v>
      </c>
    </row>
    <row r="297" spans="1:3" x14ac:dyDescent="0.2">
      <c r="A297">
        <v>296</v>
      </c>
      <c r="C297">
        <f t="shared" si="4"/>
        <v>-31591</v>
      </c>
    </row>
    <row r="298" spans="1:3" x14ac:dyDescent="0.2">
      <c r="A298">
        <v>297</v>
      </c>
      <c r="C298">
        <f t="shared" si="4"/>
        <v>-31591</v>
      </c>
    </row>
    <row r="299" spans="1:3" x14ac:dyDescent="0.2">
      <c r="A299">
        <v>298</v>
      </c>
      <c r="C299">
        <f t="shared" si="4"/>
        <v>-31591</v>
      </c>
    </row>
    <row r="300" spans="1:3" x14ac:dyDescent="0.2">
      <c r="A300">
        <v>299</v>
      </c>
      <c r="C300">
        <f t="shared" si="4"/>
        <v>-31591</v>
      </c>
    </row>
    <row r="301" spans="1:3" x14ac:dyDescent="0.2">
      <c r="A301">
        <v>300</v>
      </c>
      <c r="C301">
        <f t="shared" si="4"/>
        <v>-31591</v>
      </c>
    </row>
    <row r="302" spans="1:3" x14ac:dyDescent="0.2">
      <c r="A302">
        <v>301</v>
      </c>
      <c r="C302">
        <f t="shared" si="4"/>
        <v>-31591</v>
      </c>
    </row>
    <row r="303" spans="1:3" x14ac:dyDescent="0.2">
      <c r="A303">
        <v>302</v>
      </c>
      <c r="C303">
        <f t="shared" si="4"/>
        <v>-31591</v>
      </c>
    </row>
    <row r="304" spans="1:3" x14ac:dyDescent="0.2">
      <c r="A304">
        <v>303</v>
      </c>
      <c r="C304">
        <f t="shared" si="4"/>
        <v>-31591</v>
      </c>
    </row>
    <row r="305" spans="1:3" x14ac:dyDescent="0.2">
      <c r="A305">
        <v>304</v>
      </c>
      <c r="C305">
        <f t="shared" si="4"/>
        <v>-31591</v>
      </c>
    </row>
    <row r="306" spans="1:3" x14ac:dyDescent="0.2">
      <c r="A306">
        <v>305</v>
      </c>
      <c r="C306">
        <f t="shared" si="4"/>
        <v>-31591</v>
      </c>
    </row>
    <row r="307" spans="1:3" x14ac:dyDescent="0.2">
      <c r="A307">
        <v>306</v>
      </c>
      <c r="C307">
        <f t="shared" si="4"/>
        <v>-31591</v>
      </c>
    </row>
    <row r="308" spans="1:3" x14ac:dyDescent="0.2">
      <c r="A308">
        <v>307</v>
      </c>
      <c r="C308">
        <f t="shared" si="4"/>
        <v>-31591</v>
      </c>
    </row>
    <row r="309" spans="1:3" x14ac:dyDescent="0.2">
      <c r="A309">
        <v>308</v>
      </c>
      <c r="C309">
        <f t="shared" si="4"/>
        <v>-31591</v>
      </c>
    </row>
    <row r="310" spans="1:3" x14ac:dyDescent="0.2">
      <c r="A310">
        <v>309</v>
      </c>
      <c r="C310">
        <f t="shared" si="4"/>
        <v>-31591</v>
      </c>
    </row>
    <row r="311" spans="1:3" x14ac:dyDescent="0.2">
      <c r="A311">
        <v>310</v>
      </c>
      <c r="C311">
        <f t="shared" si="4"/>
        <v>-31591</v>
      </c>
    </row>
    <row r="312" spans="1:3" x14ac:dyDescent="0.2">
      <c r="A312">
        <v>311</v>
      </c>
      <c r="C312">
        <f t="shared" si="4"/>
        <v>-31591</v>
      </c>
    </row>
    <row r="313" spans="1:3" x14ac:dyDescent="0.2">
      <c r="A313">
        <v>312</v>
      </c>
      <c r="C313">
        <f t="shared" si="4"/>
        <v>-31591</v>
      </c>
    </row>
    <row r="314" spans="1:3" x14ac:dyDescent="0.2">
      <c r="A314">
        <v>313</v>
      </c>
      <c r="C314">
        <f t="shared" si="4"/>
        <v>-31591</v>
      </c>
    </row>
    <row r="315" spans="1:3" x14ac:dyDescent="0.2">
      <c r="A315">
        <v>314</v>
      </c>
      <c r="C315">
        <f t="shared" si="4"/>
        <v>-31591</v>
      </c>
    </row>
    <row r="316" spans="1:3" x14ac:dyDescent="0.2">
      <c r="A316">
        <v>315</v>
      </c>
      <c r="C316">
        <f t="shared" si="4"/>
        <v>-31591</v>
      </c>
    </row>
    <row r="317" spans="1:3" x14ac:dyDescent="0.2">
      <c r="A317">
        <v>316</v>
      </c>
      <c r="C317">
        <f t="shared" si="4"/>
        <v>-31591</v>
      </c>
    </row>
    <row r="318" spans="1:3" x14ac:dyDescent="0.2">
      <c r="A318">
        <v>317</v>
      </c>
      <c r="C318">
        <f t="shared" si="4"/>
        <v>-31591</v>
      </c>
    </row>
    <row r="319" spans="1:3" x14ac:dyDescent="0.2">
      <c r="A319">
        <v>318</v>
      </c>
      <c r="C319">
        <f t="shared" si="4"/>
        <v>-31591</v>
      </c>
    </row>
    <row r="320" spans="1:3" x14ac:dyDescent="0.2">
      <c r="A320">
        <v>319</v>
      </c>
      <c r="C320">
        <f t="shared" si="4"/>
        <v>-31591</v>
      </c>
    </row>
    <row r="321" spans="1:3" x14ac:dyDescent="0.2">
      <c r="A321">
        <v>320</v>
      </c>
      <c r="C321">
        <f t="shared" si="4"/>
        <v>-31591</v>
      </c>
    </row>
    <row r="322" spans="1:3" x14ac:dyDescent="0.2">
      <c r="A322">
        <v>321</v>
      </c>
      <c r="C322">
        <f t="shared" si="4"/>
        <v>-31591</v>
      </c>
    </row>
    <row r="323" spans="1:3" x14ac:dyDescent="0.2">
      <c r="A323">
        <v>322</v>
      </c>
      <c r="C323">
        <f t="shared" si="4"/>
        <v>-31591</v>
      </c>
    </row>
    <row r="324" spans="1:3" x14ac:dyDescent="0.2">
      <c r="A324">
        <v>323</v>
      </c>
      <c r="C324">
        <f t="shared" ref="C324:C387" si="5">B324+C323</f>
        <v>-31591</v>
      </c>
    </row>
    <row r="325" spans="1:3" x14ac:dyDescent="0.2">
      <c r="A325">
        <v>324</v>
      </c>
      <c r="C325">
        <f t="shared" si="5"/>
        <v>-31591</v>
      </c>
    </row>
    <row r="326" spans="1:3" x14ac:dyDescent="0.2">
      <c r="A326">
        <v>325</v>
      </c>
      <c r="C326">
        <f t="shared" si="5"/>
        <v>-31591</v>
      </c>
    </row>
    <row r="327" spans="1:3" x14ac:dyDescent="0.2">
      <c r="A327">
        <v>326</v>
      </c>
      <c r="C327">
        <f t="shared" si="5"/>
        <v>-31591</v>
      </c>
    </row>
    <row r="328" spans="1:3" x14ac:dyDescent="0.2">
      <c r="A328">
        <v>327</v>
      </c>
      <c r="C328">
        <f t="shared" si="5"/>
        <v>-31591</v>
      </c>
    </row>
    <row r="329" spans="1:3" x14ac:dyDescent="0.2">
      <c r="A329">
        <v>328</v>
      </c>
      <c r="C329">
        <f t="shared" si="5"/>
        <v>-31591</v>
      </c>
    </row>
    <row r="330" spans="1:3" x14ac:dyDescent="0.2">
      <c r="A330">
        <v>329</v>
      </c>
      <c r="C330">
        <f t="shared" si="5"/>
        <v>-31591</v>
      </c>
    </row>
    <row r="331" spans="1:3" x14ac:dyDescent="0.2">
      <c r="A331">
        <v>330</v>
      </c>
      <c r="C331">
        <f t="shared" si="5"/>
        <v>-31591</v>
      </c>
    </row>
    <row r="332" spans="1:3" x14ac:dyDescent="0.2">
      <c r="A332">
        <v>331</v>
      </c>
      <c r="C332">
        <f t="shared" si="5"/>
        <v>-31591</v>
      </c>
    </row>
    <row r="333" spans="1:3" x14ac:dyDescent="0.2">
      <c r="A333">
        <v>332</v>
      </c>
      <c r="C333">
        <f t="shared" si="5"/>
        <v>-31591</v>
      </c>
    </row>
    <row r="334" spans="1:3" x14ac:dyDescent="0.2">
      <c r="A334">
        <v>333</v>
      </c>
      <c r="C334">
        <f t="shared" si="5"/>
        <v>-31591</v>
      </c>
    </row>
    <row r="335" spans="1:3" x14ac:dyDescent="0.2">
      <c r="A335">
        <v>334</v>
      </c>
      <c r="C335">
        <f t="shared" si="5"/>
        <v>-31591</v>
      </c>
    </row>
    <row r="336" spans="1:3" x14ac:dyDescent="0.2">
      <c r="A336">
        <v>335</v>
      </c>
      <c r="C336">
        <f t="shared" si="5"/>
        <v>-31591</v>
      </c>
    </row>
    <row r="337" spans="1:3" x14ac:dyDescent="0.2">
      <c r="A337">
        <v>336</v>
      </c>
      <c r="C337">
        <f t="shared" si="5"/>
        <v>-31591</v>
      </c>
    </row>
    <row r="338" spans="1:3" x14ac:dyDescent="0.2">
      <c r="A338">
        <v>337</v>
      </c>
      <c r="C338">
        <f t="shared" si="5"/>
        <v>-31591</v>
      </c>
    </row>
    <row r="339" spans="1:3" x14ac:dyDescent="0.2">
      <c r="A339">
        <v>338</v>
      </c>
      <c r="C339">
        <f t="shared" si="5"/>
        <v>-31591</v>
      </c>
    </row>
    <row r="340" spans="1:3" x14ac:dyDescent="0.2">
      <c r="A340">
        <v>339</v>
      </c>
      <c r="C340">
        <f t="shared" si="5"/>
        <v>-31591</v>
      </c>
    </row>
    <row r="341" spans="1:3" x14ac:dyDescent="0.2">
      <c r="A341">
        <v>340</v>
      </c>
      <c r="C341">
        <f t="shared" si="5"/>
        <v>-31591</v>
      </c>
    </row>
    <row r="342" spans="1:3" x14ac:dyDescent="0.2">
      <c r="A342">
        <v>341</v>
      </c>
      <c r="C342">
        <f t="shared" si="5"/>
        <v>-31591</v>
      </c>
    </row>
    <row r="343" spans="1:3" x14ac:dyDescent="0.2">
      <c r="A343">
        <v>342</v>
      </c>
      <c r="C343">
        <f t="shared" si="5"/>
        <v>-31591</v>
      </c>
    </row>
    <row r="344" spans="1:3" x14ac:dyDescent="0.2">
      <c r="A344">
        <v>343</v>
      </c>
      <c r="C344">
        <f t="shared" si="5"/>
        <v>-31591</v>
      </c>
    </row>
    <row r="345" spans="1:3" x14ac:dyDescent="0.2">
      <c r="A345">
        <v>344</v>
      </c>
      <c r="C345">
        <f t="shared" si="5"/>
        <v>-31591</v>
      </c>
    </row>
    <row r="346" spans="1:3" x14ac:dyDescent="0.2">
      <c r="A346">
        <v>345</v>
      </c>
      <c r="C346">
        <f t="shared" si="5"/>
        <v>-31591</v>
      </c>
    </row>
    <row r="347" spans="1:3" x14ac:dyDescent="0.2">
      <c r="A347">
        <v>346</v>
      </c>
      <c r="C347">
        <f t="shared" si="5"/>
        <v>-31591</v>
      </c>
    </row>
    <row r="348" spans="1:3" x14ac:dyDescent="0.2">
      <c r="A348">
        <v>347</v>
      </c>
      <c r="C348">
        <f t="shared" si="5"/>
        <v>-31591</v>
      </c>
    </row>
    <row r="349" spans="1:3" x14ac:dyDescent="0.2">
      <c r="A349">
        <v>348</v>
      </c>
      <c r="C349">
        <f t="shared" si="5"/>
        <v>-31591</v>
      </c>
    </row>
    <row r="350" spans="1:3" x14ac:dyDescent="0.2">
      <c r="A350">
        <v>349</v>
      </c>
      <c r="C350">
        <f t="shared" si="5"/>
        <v>-31591</v>
      </c>
    </row>
    <row r="351" spans="1:3" x14ac:dyDescent="0.2">
      <c r="A351">
        <v>350</v>
      </c>
      <c r="C351">
        <f t="shared" si="5"/>
        <v>-31591</v>
      </c>
    </row>
    <row r="352" spans="1:3" x14ac:dyDescent="0.2">
      <c r="A352">
        <v>351</v>
      </c>
      <c r="C352">
        <f t="shared" si="5"/>
        <v>-31591</v>
      </c>
    </row>
    <row r="353" spans="1:3" x14ac:dyDescent="0.2">
      <c r="A353">
        <v>352</v>
      </c>
      <c r="C353">
        <f t="shared" si="5"/>
        <v>-31591</v>
      </c>
    </row>
    <row r="354" spans="1:3" x14ac:dyDescent="0.2">
      <c r="A354">
        <v>353</v>
      </c>
      <c r="C354">
        <f t="shared" si="5"/>
        <v>-31591</v>
      </c>
    </row>
    <row r="355" spans="1:3" x14ac:dyDescent="0.2">
      <c r="A355">
        <v>354</v>
      </c>
      <c r="C355">
        <f t="shared" si="5"/>
        <v>-31591</v>
      </c>
    </row>
    <row r="356" spans="1:3" x14ac:dyDescent="0.2">
      <c r="A356">
        <v>355</v>
      </c>
      <c r="C356">
        <f t="shared" si="5"/>
        <v>-31591</v>
      </c>
    </row>
    <row r="357" spans="1:3" x14ac:dyDescent="0.2">
      <c r="A357">
        <v>356</v>
      </c>
      <c r="C357">
        <f t="shared" si="5"/>
        <v>-31591</v>
      </c>
    </row>
    <row r="358" spans="1:3" x14ac:dyDescent="0.2">
      <c r="A358">
        <v>357</v>
      </c>
      <c r="C358">
        <f t="shared" si="5"/>
        <v>-31591</v>
      </c>
    </row>
    <row r="359" spans="1:3" x14ac:dyDescent="0.2">
      <c r="A359">
        <v>358</v>
      </c>
      <c r="C359">
        <f t="shared" si="5"/>
        <v>-31591</v>
      </c>
    </row>
    <row r="360" spans="1:3" x14ac:dyDescent="0.2">
      <c r="A360">
        <v>359</v>
      </c>
      <c r="C360">
        <f t="shared" si="5"/>
        <v>-31591</v>
      </c>
    </row>
    <row r="361" spans="1:3" x14ac:dyDescent="0.2">
      <c r="A361">
        <v>360</v>
      </c>
      <c r="C361">
        <f t="shared" si="5"/>
        <v>-31591</v>
      </c>
    </row>
    <row r="362" spans="1:3" x14ac:dyDescent="0.2">
      <c r="A362">
        <v>361</v>
      </c>
      <c r="C362">
        <f t="shared" si="5"/>
        <v>-31591</v>
      </c>
    </row>
    <row r="363" spans="1:3" x14ac:dyDescent="0.2">
      <c r="A363">
        <v>362</v>
      </c>
      <c r="C363">
        <f t="shared" si="5"/>
        <v>-31591</v>
      </c>
    </row>
    <row r="364" spans="1:3" x14ac:dyDescent="0.2">
      <c r="A364">
        <v>363</v>
      </c>
      <c r="C364">
        <f t="shared" si="5"/>
        <v>-31591</v>
      </c>
    </row>
    <row r="365" spans="1:3" x14ac:dyDescent="0.2">
      <c r="A365">
        <v>364</v>
      </c>
      <c r="C365">
        <f t="shared" si="5"/>
        <v>-31591</v>
      </c>
    </row>
    <row r="366" spans="1:3" x14ac:dyDescent="0.2">
      <c r="A366">
        <v>365</v>
      </c>
      <c r="C366">
        <f t="shared" si="5"/>
        <v>-31591</v>
      </c>
    </row>
    <row r="367" spans="1:3" x14ac:dyDescent="0.2">
      <c r="A367">
        <v>366</v>
      </c>
      <c r="C367">
        <f t="shared" si="5"/>
        <v>-31591</v>
      </c>
    </row>
    <row r="368" spans="1:3" x14ac:dyDescent="0.2">
      <c r="A368">
        <v>367</v>
      </c>
      <c r="C368">
        <f t="shared" si="5"/>
        <v>-31591</v>
      </c>
    </row>
    <row r="369" spans="1:3" x14ac:dyDescent="0.2">
      <c r="A369">
        <v>368</v>
      </c>
      <c r="C369">
        <f t="shared" si="5"/>
        <v>-31591</v>
      </c>
    </row>
    <row r="370" spans="1:3" x14ac:dyDescent="0.2">
      <c r="A370">
        <v>369</v>
      </c>
      <c r="C370">
        <f t="shared" si="5"/>
        <v>-31591</v>
      </c>
    </row>
    <row r="371" spans="1:3" x14ac:dyDescent="0.2">
      <c r="A371">
        <v>370</v>
      </c>
      <c r="C371">
        <f t="shared" si="5"/>
        <v>-31591</v>
      </c>
    </row>
    <row r="372" spans="1:3" x14ac:dyDescent="0.2">
      <c r="A372">
        <v>371</v>
      </c>
      <c r="C372">
        <f t="shared" si="5"/>
        <v>-31591</v>
      </c>
    </row>
    <row r="373" spans="1:3" x14ac:dyDescent="0.2">
      <c r="A373">
        <v>372</v>
      </c>
      <c r="C373">
        <f t="shared" si="5"/>
        <v>-31591</v>
      </c>
    </row>
    <row r="374" spans="1:3" x14ac:dyDescent="0.2">
      <c r="A374">
        <v>373</v>
      </c>
      <c r="C374">
        <f t="shared" si="5"/>
        <v>-31591</v>
      </c>
    </row>
    <row r="375" spans="1:3" x14ac:dyDescent="0.2">
      <c r="A375">
        <v>374</v>
      </c>
      <c r="C375">
        <f t="shared" si="5"/>
        <v>-31591</v>
      </c>
    </row>
    <row r="376" spans="1:3" x14ac:dyDescent="0.2">
      <c r="A376">
        <v>375</v>
      </c>
      <c r="C376">
        <f t="shared" si="5"/>
        <v>-31591</v>
      </c>
    </row>
    <row r="377" spans="1:3" x14ac:dyDescent="0.2">
      <c r="A377">
        <v>376</v>
      </c>
      <c r="C377">
        <f t="shared" si="5"/>
        <v>-31591</v>
      </c>
    </row>
    <row r="378" spans="1:3" x14ac:dyDescent="0.2">
      <c r="A378">
        <v>377</v>
      </c>
      <c r="C378">
        <f t="shared" si="5"/>
        <v>-31591</v>
      </c>
    </row>
    <row r="379" spans="1:3" x14ac:dyDescent="0.2">
      <c r="A379">
        <v>378</v>
      </c>
      <c r="C379">
        <f t="shared" si="5"/>
        <v>-31591</v>
      </c>
    </row>
    <row r="380" spans="1:3" x14ac:dyDescent="0.2">
      <c r="A380">
        <v>379</v>
      </c>
      <c r="C380">
        <f t="shared" si="5"/>
        <v>-31591</v>
      </c>
    </row>
    <row r="381" spans="1:3" x14ac:dyDescent="0.2">
      <c r="A381">
        <v>380</v>
      </c>
      <c r="C381">
        <f t="shared" si="5"/>
        <v>-31591</v>
      </c>
    </row>
    <row r="382" spans="1:3" x14ac:dyDescent="0.2">
      <c r="A382">
        <v>381</v>
      </c>
      <c r="C382">
        <f t="shared" si="5"/>
        <v>-31591</v>
      </c>
    </row>
    <row r="383" spans="1:3" x14ac:dyDescent="0.2">
      <c r="A383">
        <v>382</v>
      </c>
      <c r="C383">
        <f t="shared" si="5"/>
        <v>-31591</v>
      </c>
    </row>
    <row r="384" spans="1:3" x14ac:dyDescent="0.2">
      <c r="A384">
        <v>383</v>
      </c>
      <c r="C384">
        <f t="shared" si="5"/>
        <v>-31591</v>
      </c>
    </row>
    <row r="385" spans="1:3" x14ac:dyDescent="0.2">
      <c r="A385">
        <v>384</v>
      </c>
      <c r="C385">
        <f t="shared" si="5"/>
        <v>-31591</v>
      </c>
    </row>
    <row r="386" spans="1:3" x14ac:dyDescent="0.2">
      <c r="A386">
        <v>385</v>
      </c>
      <c r="C386">
        <f t="shared" si="5"/>
        <v>-31591</v>
      </c>
    </row>
    <row r="387" spans="1:3" x14ac:dyDescent="0.2">
      <c r="A387">
        <v>386</v>
      </c>
      <c r="C387">
        <f t="shared" si="5"/>
        <v>-31591</v>
      </c>
    </row>
    <row r="388" spans="1:3" x14ac:dyDescent="0.2">
      <c r="A388">
        <v>387</v>
      </c>
      <c r="C388">
        <f t="shared" ref="C388:C451" si="6">B388+C387</f>
        <v>-31591</v>
      </c>
    </row>
    <row r="389" spans="1:3" x14ac:dyDescent="0.2">
      <c r="A389">
        <v>388</v>
      </c>
      <c r="C389">
        <f t="shared" si="6"/>
        <v>-31591</v>
      </c>
    </row>
    <row r="390" spans="1:3" x14ac:dyDescent="0.2">
      <c r="A390">
        <v>389</v>
      </c>
      <c r="C390">
        <f t="shared" si="6"/>
        <v>-31591</v>
      </c>
    </row>
    <row r="391" spans="1:3" x14ac:dyDescent="0.2">
      <c r="A391">
        <v>390</v>
      </c>
      <c r="C391">
        <f t="shared" si="6"/>
        <v>-31591</v>
      </c>
    </row>
    <row r="392" spans="1:3" x14ac:dyDescent="0.2">
      <c r="A392">
        <v>391</v>
      </c>
      <c r="C392">
        <f t="shared" si="6"/>
        <v>-31591</v>
      </c>
    </row>
    <row r="393" spans="1:3" x14ac:dyDescent="0.2">
      <c r="A393">
        <v>392</v>
      </c>
      <c r="C393">
        <f t="shared" si="6"/>
        <v>-31591</v>
      </c>
    </row>
    <row r="394" spans="1:3" x14ac:dyDescent="0.2">
      <c r="A394">
        <v>393</v>
      </c>
      <c r="C394">
        <f t="shared" si="6"/>
        <v>-31591</v>
      </c>
    </row>
    <row r="395" spans="1:3" x14ac:dyDescent="0.2">
      <c r="A395">
        <v>394</v>
      </c>
      <c r="C395">
        <f t="shared" si="6"/>
        <v>-31591</v>
      </c>
    </row>
    <row r="396" spans="1:3" x14ac:dyDescent="0.2">
      <c r="A396">
        <v>395</v>
      </c>
      <c r="C396">
        <f t="shared" si="6"/>
        <v>-31591</v>
      </c>
    </row>
    <row r="397" spans="1:3" x14ac:dyDescent="0.2">
      <c r="A397">
        <v>396</v>
      </c>
      <c r="C397">
        <f t="shared" si="6"/>
        <v>-31591</v>
      </c>
    </row>
    <row r="398" spans="1:3" x14ac:dyDescent="0.2">
      <c r="A398">
        <v>397</v>
      </c>
      <c r="C398">
        <f t="shared" si="6"/>
        <v>-31591</v>
      </c>
    </row>
    <row r="399" spans="1:3" x14ac:dyDescent="0.2">
      <c r="A399">
        <v>398</v>
      </c>
      <c r="C399">
        <f t="shared" si="6"/>
        <v>-31591</v>
      </c>
    </row>
    <row r="400" spans="1:3" x14ac:dyDescent="0.2">
      <c r="A400">
        <v>399</v>
      </c>
      <c r="C400">
        <f t="shared" si="6"/>
        <v>-31591</v>
      </c>
    </row>
    <row r="401" spans="1:3" x14ac:dyDescent="0.2">
      <c r="A401">
        <v>400</v>
      </c>
      <c r="C401">
        <f t="shared" si="6"/>
        <v>-31591</v>
      </c>
    </row>
    <row r="402" spans="1:3" x14ac:dyDescent="0.2">
      <c r="A402">
        <v>401</v>
      </c>
      <c r="C402">
        <f t="shared" si="6"/>
        <v>-31591</v>
      </c>
    </row>
    <row r="403" spans="1:3" x14ac:dyDescent="0.2">
      <c r="A403">
        <v>402</v>
      </c>
      <c r="C403">
        <f t="shared" si="6"/>
        <v>-31591</v>
      </c>
    </row>
    <row r="404" spans="1:3" x14ac:dyDescent="0.2">
      <c r="A404">
        <v>403</v>
      </c>
      <c r="C404">
        <f t="shared" si="6"/>
        <v>-31591</v>
      </c>
    </row>
    <row r="405" spans="1:3" x14ac:dyDescent="0.2">
      <c r="A405">
        <v>404</v>
      </c>
      <c r="C405">
        <f t="shared" si="6"/>
        <v>-31591</v>
      </c>
    </row>
    <row r="406" spans="1:3" x14ac:dyDescent="0.2">
      <c r="A406">
        <v>405</v>
      </c>
      <c r="C406">
        <f t="shared" si="6"/>
        <v>-31591</v>
      </c>
    </row>
    <row r="407" spans="1:3" x14ac:dyDescent="0.2">
      <c r="A407">
        <v>406</v>
      </c>
      <c r="C407">
        <f t="shared" si="6"/>
        <v>-31591</v>
      </c>
    </row>
    <row r="408" spans="1:3" x14ac:dyDescent="0.2">
      <c r="A408">
        <v>407</v>
      </c>
      <c r="C408">
        <f t="shared" si="6"/>
        <v>-31591</v>
      </c>
    </row>
    <row r="409" spans="1:3" x14ac:dyDescent="0.2">
      <c r="A409">
        <v>408</v>
      </c>
      <c r="C409">
        <f t="shared" si="6"/>
        <v>-31591</v>
      </c>
    </row>
    <row r="410" spans="1:3" x14ac:dyDescent="0.2">
      <c r="A410">
        <v>409</v>
      </c>
      <c r="C410">
        <f t="shared" si="6"/>
        <v>-31591</v>
      </c>
    </row>
    <row r="411" spans="1:3" x14ac:dyDescent="0.2">
      <c r="A411">
        <v>410</v>
      </c>
      <c r="C411">
        <f t="shared" si="6"/>
        <v>-31591</v>
      </c>
    </row>
    <row r="412" spans="1:3" x14ac:dyDescent="0.2">
      <c r="A412">
        <v>411</v>
      </c>
      <c r="C412">
        <f t="shared" si="6"/>
        <v>-31591</v>
      </c>
    </row>
    <row r="413" spans="1:3" x14ac:dyDescent="0.2">
      <c r="A413">
        <v>412</v>
      </c>
      <c r="C413">
        <f t="shared" si="6"/>
        <v>-31591</v>
      </c>
    </row>
    <row r="414" spans="1:3" x14ac:dyDescent="0.2">
      <c r="A414">
        <v>413</v>
      </c>
      <c r="C414">
        <f t="shared" si="6"/>
        <v>-31591</v>
      </c>
    </row>
    <row r="415" spans="1:3" x14ac:dyDescent="0.2">
      <c r="A415">
        <v>414</v>
      </c>
      <c r="C415">
        <f t="shared" si="6"/>
        <v>-31591</v>
      </c>
    </row>
    <row r="416" spans="1:3" x14ac:dyDescent="0.2">
      <c r="A416">
        <v>415</v>
      </c>
      <c r="C416">
        <f t="shared" si="6"/>
        <v>-31591</v>
      </c>
    </row>
    <row r="417" spans="1:3" x14ac:dyDescent="0.2">
      <c r="A417">
        <v>416</v>
      </c>
      <c r="C417">
        <f t="shared" si="6"/>
        <v>-31591</v>
      </c>
    </row>
    <row r="418" spans="1:3" x14ac:dyDescent="0.2">
      <c r="A418">
        <v>417</v>
      </c>
      <c r="C418">
        <f t="shared" si="6"/>
        <v>-31591</v>
      </c>
    </row>
    <row r="419" spans="1:3" x14ac:dyDescent="0.2">
      <c r="A419">
        <v>418</v>
      </c>
      <c r="C419">
        <f t="shared" si="6"/>
        <v>-31591</v>
      </c>
    </row>
    <row r="420" spans="1:3" x14ac:dyDescent="0.2">
      <c r="A420">
        <v>419</v>
      </c>
      <c r="C420">
        <f t="shared" si="6"/>
        <v>-31591</v>
      </c>
    </row>
    <row r="421" spans="1:3" x14ac:dyDescent="0.2">
      <c r="A421">
        <v>420</v>
      </c>
      <c r="C421">
        <f t="shared" si="6"/>
        <v>-31591</v>
      </c>
    </row>
    <row r="422" spans="1:3" x14ac:dyDescent="0.2">
      <c r="A422">
        <v>421</v>
      </c>
      <c r="C422">
        <f t="shared" si="6"/>
        <v>-31591</v>
      </c>
    </row>
    <row r="423" spans="1:3" x14ac:dyDescent="0.2">
      <c r="A423">
        <v>422</v>
      </c>
      <c r="C423">
        <f t="shared" si="6"/>
        <v>-31591</v>
      </c>
    </row>
    <row r="424" spans="1:3" x14ac:dyDescent="0.2">
      <c r="A424">
        <v>423</v>
      </c>
      <c r="C424">
        <f t="shared" si="6"/>
        <v>-31591</v>
      </c>
    </row>
    <row r="425" spans="1:3" x14ac:dyDescent="0.2">
      <c r="A425">
        <v>424</v>
      </c>
      <c r="C425">
        <f t="shared" si="6"/>
        <v>-31591</v>
      </c>
    </row>
    <row r="426" spans="1:3" x14ac:dyDescent="0.2">
      <c r="A426">
        <v>425</v>
      </c>
      <c r="C426">
        <f t="shared" si="6"/>
        <v>-31591</v>
      </c>
    </row>
    <row r="427" spans="1:3" x14ac:dyDescent="0.2">
      <c r="A427">
        <v>426</v>
      </c>
      <c r="C427">
        <f t="shared" si="6"/>
        <v>-31591</v>
      </c>
    </row>
    <row r="428" spans="1:3" x14ac:dyDescent="0.2">
      <c r="A428">
        <v>427</v>
      </c>
      <c r="C428">
        <f t="shared" si="6"/>
        <v>-31591</v>
      </c>
    </row>
    <row r="429" spans="1:3" x14ac:dyDescent="0.2">
      <c r="A429">
        <v>428</v>
      </c>
      <c r="C429">
        <f t="shared" si="6"/>
        <v>-31591</v>
      </c>
    </row>
    <row r="430" spans="1:3" x14ac:dyDescent="0.2">
      <c r="A430">
        <v>429</v>
      </c>
      <c r="C430">
        <f t="shared" si="6"/>
        <v>-31591</v>
      </c>
    </row>
    <row r="431" spans="1:3" x14ac:dyDescent="0.2">
      <c r="A431">
        <v>430</v>
      </c>
      <c r="C431">
        <f t="shared" si="6"/>
        <v>-31591</v>
      </c>
    </row>
    <row r="432" spans="1:3" x14ac:dyDescent="0.2">
      <c r="A432">
        <v>431</v>
      </c>
      <c r="C432">
        <f t="shared" si="6"/>
        <v>-31591</v>
      </c>
    </row>
    <row r="433" spans="1:3" x14ac:dyDescent="0.2">
      <c r="A433">
        <v>432</v>
      </c>
      <c r="C433">
        <f t="shared" si="6"/>
        <v>-31591</v>
      </c>
    </row>
    <row r="434" spans="1:3" x14ac:dyDescent="0.2">
      <c r="A434">
        <v>433</v>
      </c>
      <c r="C434">
        <f t="shared" si="6"/>
        <v>-31591</v>
      </c>
    </row>
    <row r="435" spans="1:3" x14ac:dyDescent="0.2">
      <c r="A435">
        <v>434</v>
      </c>
      <c r="C435">
        <f t="shared" si="6"/>
        <v>-31591</v>
      </c>
    </row>
    <row r="436" spans="1:3" x14ac:dyDescent="0.2">
      <c r="A436">
        <v>435</v>
      </c>
      <c r="C436">
        <f t="shared" si="6"/>
        <v>-31591</v>
      </c>
    </row>
    <row r="437" spans="1:3" x14ac:dyDescent="0.2">
      <c r="A437">
        <v>436</v>
      </c>
      <c r="C437">
        <f t="shared" si="6"/>
        <v>-31591</v>
      </c>
    </row>
    <row r="438" spans="1:3" x14ac:dyDescent="0.2">
      <c r="A438">
        <v>437</v>
      </c>
      <c r="C438">
        <f t="shared" si="6"/>
        <v>-31591</v>
      </c>
    </row>
    <row r="439" spans="1:3" x14ac:dyDescent="0.2">
      <c r="A439">
        <v>438</v>
      </c>
      <c r="C439">
        <f t="shared" si="6"/>
        <v>-31591</v>
      </c>
    </row>
    <row r="440" spans="1:3" x14ac:dyDescent="0.2">
      <c r="A440">
        <v>439</v>
      </c>
      <c r="C440">
        <f t="shared" si="6"/>
        <v>-31591</v>
      </c>
    </row>
    <row r="441" spans="1:3" x14ac:dyDescent="0.2">
      <c r="A441">
        <v>440</v>
      </c>
      <c r="C441">
        <f t="shared" si="6"/>
        <v>-31591</v>
      </c>
    </row>
    <row r="442" spans="1:3" x14ac:dyDescent="0.2">
      <c r="A442">
        <v>441</v>
      </c>
      <c r="C442">
        <f t="shared" si="6"/>
        <v>-31591</v>
      </c>
    </row>
    <row r="443" spans="1:3" x14ac:dyDescent="0.2">
      <c r="A443">
        <v>442</v>
      </c>
      <c r="C443">
        <f t="shared" si="6"/>
        <v>-31591</v>
      </c>
    </row>
    <row r="444" spans="1:3" x14ac:dyDescent="0.2">
      <c r="A444">
        <v>443</v>
      </c>
      <c r="C444">
        <f t="shared" si="6"/>
        <v>-31591</v>
      </c>
    </row>
    <row r="445" spans="1:3" x14ac:dyDescent="0.2">
      <c r="A445">
        <v>444</v>
      </c>
      <c r="C445">
        <f t="shared" si="6"/>
        <v>-31591</v>
      </c>
    </row>
    <row r="446" spans="1:3" x14ac:dyDescent="0.2">
      <c r="A446">
        <v>445</v>
      </c>
      <c r="C446">
        <f t="shared" si="6"/>
        <v>-31591</v>
      </c>
    </row>
    <row r="447" spans="1:3" x14ac:dyDescent="0.2">
      <c r="A447">
        <v>446</v>
      </c>
      <c r="C447">
        <f t="shared" si="6"/>
        <v>-31591</v>
      </c>
    </row>
    <row r="448" spans="1:3" x14ac:dyDescent="0.2">
      <c r="A448">
        <v>447</v>
      </c>
      <c r="C448">
        <f t="shared" si="6"/>
        <v>-31591</v>
      </c>
    </row>
    <row r="449" spans="1:3" x14ac:dyDescent="0.2">
      <c r="A449">
        <v>448</v>
      </c>
      <c r="C449">
        <f t="shared" si="6"/>
        <v>-31591</v>
      </c>
    </row>
    <row r="450" spans="1:3" x14ac:dyDescent="0.2">
      <c r="A450">
        <v>449</v>
      </c>
      <c r="C450">
        <f t="shared" si="6"/>
        <v>-31591</v>
      </c>
    </row>
    <row r="451" spans="1:3" x14ac:dyDescent="0.2">
      <c r="A451">
        <v>450</v>
      </c>
      <c r="C451">
        <f t="shared" si="6"/>
        <v>-31591</v>
      </c>
    </row>
    <row r="452" spans="1:3" x14ac:dyDescent="0.2">
      <c r="A452">
        <v>451</v>
      </c>
      <c r="C452">
        <f t="shared" ref="C452:C501" si="7">B452+C451</f>
        <v>-31591</v>
      </c>
    </row>
    <row r="453" spans="1:3" x14ac:dyDescent="0.2">
      <c r="A453">
        <v>452</v>
      </c>
      <c r="C453">
        <f t="shared" si="7"/>
        <v>-31591</v>
      </c>
    </row>
    <row r="454" spans="1:3" x14ac:dyDescent="0.2">
      <c r="A454">
        <v>453</v>
      </c>
      <c r="C454">
        <f t="shared" si="7"/>
        <v>-31591</v>
      </c>
    </row>
    <row r="455" spans="1:3" x14ac:dyDescent="0.2">
      <c r="A455">
        <v>454</v>
      </c>
      <c r="C455">
        <f t="shared" si="7"/>
        <v>-31591</v>
      </c>
    </row>
    <row r="456" spans="1:3" x14ac:dyDescent="0.2">
      <c r="A456">
        <v>455</v>
      </c>
      <c r="C456">
        <f t="shared" si="7"/>
        <v>-31591</v>
      </c>
    </row>
    <row r="457" spans="1:3" x14ac:dyDescent="0.2">
      <c r="A457">
        <v>456</v>
      </c>
      <c r="C457">
        <f t="shared" si="7"/>
        <v>-31591</v>
      </c>
    </row>
    <row r="458" spans="1:3" x14ac:dyDescent="0.2">
      <c r="A458">
        <v>457</v>
      </c>
      <c r="C458">
        <f t="shared" si="7"/>
        <v>-31591</v>
      </c>
    </row>
    <row r="459" spans="1:3" x14ac:dyDescent="0.2">
      <c r="A459">
        <v>458</v>
      </c>
      <c r="C459">
        <f t="shared" si="7"/>
        <v>-31591</v>
      </c>
    </row>
    <row r="460" spans="1:3" x14ac:dyDescent="0.2">
      <c r="A460">
        <v>459</v>
      </c>
      <c r="C460">
        <f t="shared" si="7"/>
        <v>-31591</v>
      </c>
    </row>
    <row r="461" spans="1:3" x14ac:dyDescent="0.2">
      <c r="A461">
        <v>460</v>
      </c>
      <c r="C461">
        <f t="shared" si="7"/>
        <v>-31591</v>
      </c>
    </row>
    <row r="462" spans="1:3" x14ac:dyDescent="0.2">
      <c r="A462">
        <v>461</v>
      </c>
      <c r="C462">
        <f t="shared" si="7"/>
        <v>-31591</v>
      </c>
    </row>
    <row r="463" spans="1:3" x14ac:dyDescent="0.2">
      <c r="A463">
        <v>462</v>
      </c>
      <c r="C463">
        <f t="shared" si="7"/>
        <v>-31591</v>
      </c>
    </row>
    <row r="464" spans="1:3" x14ac:dyDescent="0.2">
      <c r="A464">
        <v>463</v>
      </c>
      <c r="C464">
        <f t="shared" si="7"/>
        <v>-31591</v>
      </c>
    </row>
    <row r="465" spans="1:3" x14ac:dyDescent="0.2">
      <c r="A465">
        <v>464</v>
      </c>
      <c r="C465">
        <f t="shared" si="7"/>
        <v>-31591</v>
      </c>
    </row>
    <row r="466" spans="1:3" x14ac:dyDescent="0.2">
      <c r="A466">
        <v>465</v>
      </c>
      <c r="C466">
        <f t="shared" si="7"/>
        <v>-31591</v>
      </c>
    </row>
    <row r="467" spans="1:3" x14ac:dyDescent="0.2">
      <c r="A467">
        <v>466</v>
      </c>
      <c r="C467">
        <f t="shared" si="7"/>
        <v>-31591</v>
      </c>
    </row>
    <row r="468" spans="1:3" x14ac:dyDescent="0.2">
      <c r="A468">
        <v>467</v>
      </c>
      <c r="C468">
        <f t="shared" si="7"/>
        <v>-31591</v>
      </c>
    </row>
    <row r="469" spans="1:3" x14ac:dyDescent="0.2">
      <c r="A469">
        <v>468</v>
      </c>
      <c r="C469">
        <f t="shared" si="7"/>
        <v>-31591</v>
      </c>
    </row>
    <row r="470" spans="1:3" x14ac:dyDescent="0.2">
      <c r="A470">
        <v>469</v>
      </c>
      <c r="C470">
        <f t="shared" si="7"/>
        <v>-31591</v>
      </c>
    </row>
    <row r="471" spans="1:3" x14ac:dyDescent="0.2">
      <c r="A471">
        <v>470</v>
      </c>
      <c r="C471">
        <f t="shared" si="7"/>
        <v>-31591</v>
      </c>
    </row>
    <row r="472" spans="1:3" x14ac:dyDescent="0.2">
      <c r="A472">
        <v>471</v>
      </c>
      <c r="C472">
        <f t="shared" si="7"/>
        <v>-31591</v>
      </c>
    </row>
    <row r="473" spans="1:3" x14ac:dyDescent="0.2">
      <c r="A473">
        <v>472</v>
      </c>
      <c r="C473">
        <f t="shared" si="7"/>
        <v>-31591</v>
      </c>
    </row>
    <row r="474" spans="1:3" x14ac:dyDescent="0.2">
      <c r="A474">
        <v>473</v>
      </c>
      <c r="C474">
        <f t="shared" si="7"/>
        <v>-31591</v>
      </c>
    </row>
    <row r="475" spans="1:3" x14ac:dyDescent="0.2">
      <c r="A475">
        <v>474</v>
      </c>
      <c r="C475">
        <f t="shared" si="7"/>
        <v>-31591</v>
      </c>
    </row>
    <row r="476" spans="1:3" x14ac:dyDescent="0.2">
      <c r="A476">
        <v>475</v>
      </c>
      <c r="C476">
        <f t="shared" si="7"/>
        <v>-31591</v>
      </c>
    </row>
    <row r="477" spans="1:3" x14ac:dyDescent="0.2">
      <c r="A477">
        <v>476</v>
      </c>
      <c r="C477">
        <f t="shared" si="7"/>
        <v>-31591</v>
      </c>
    </row>
    <row r="478" spans="1:3" x14ac:dyDescent="0.2">
      <c r="A478">
        <v>477</v>
      </c>
      <c r="C478">
        <f t="shared" si="7"/>
        <v>-31591</v>
      </c>
    </row>
    <row r="479" spans="1:3" x14ac:dyDescent="0.2">
      <c r="A479">
        <v>478</v>
      </c>
      <c r="C479">
        <f t="shared" si="7"/>
        <v>-31591</v>
      </c>
    </row>
    <row r="480" spans="1:3" x14ac:dyDescent="0.2">
      <c r="A480">
        <v>479</v>
      </c>
      <c r="C480">
        <f t="shared" si="7"/>
        <v>-31591</v>
      </c>
    </row>
    <row r="481" spans="1:3" x14ac:dyDescent="0.2">
      <c r="A481">
        <v>480</v>
      </c>
      <c r="C481">
        <f t="shared" si="7"/>
        <v>-31591</v>
      </c>
    </row>
    <row r="482" spans="1:3" x14ac:dyDescent="0.2">
      <c r="A482">
        <v>481</v>
      </c>
      <c r="C482">
        <f t="shared" si="7"/>
        <v>-31591</v>
      </c>
    </row>
    <row r="483" spans="1:3" x14ac:dyDescent="0.2">
      <c r="A483">
        <v>482</v>
      </c>
      <c r="C483">
        <f t="shared" si="7"/>
        <v>-31591</v>
      </c>
    </row>
    <row r="484" spans="1:3" x14ac:dyDescent="0.2">
      <c r="A484">
        <v>483</v>
      </c>
      <c r="C484">
        <f t="shared" si="7"/>
        <v>-31591</v>
      </c>
    </row>
    <row r="485" spans="1:3" x14ac:dyDescent="0.2">
      <c r="A485">
        <v>484</v>
      </c>
      <c r="C485">
        <f t="shared" si="7"/>
        <v>-31591</v>
      </c>
    </row>
    <row r="486" spans="1:3" x14ac:dyDescent="0.2">
      <c r="A486">
        <v>485</v>
      </c>
      <c r="C486">
        <f t="shared" si="7"/>
        <v>-31591</v>
      </c>
    </row>
    <row r="487" spans="1:3" x14ac:dyDescent="0.2">
      <c r="A487">
        <v>486</v>
      </c>
      <c r="C487">
        <f t="shared" si="7"/>
        <v>-31591</v>
      </c>
    </row>
    <row r="488" spans="1:3" x14ac:dyDescent="0.2">
      <c r="A488">
        <v>487</v>
      </c>
      <c r="C488">
        <f t="shared" si="7"/>
        <v>-31591</v>
      </c>
    </row>
    <row r="489" spans="1:3" x14ac:dyDescent="0.2">
      <c r="A489">
        <v>488</v>
      </c>
      <c r="C489">
        <f t="shared" si="7"/>
        <v>-31591</v>
      </c>
    </row>
    <row r="490" spans="1:3" x14ac:dyDescent="0.2">
      <c r="A490">
        <v>489</v>
      </c>
      <c r="C490">
        <f t="shared" si="7"/>
        <v>-31591</v>
      </c>
    </row>
    <row r="491" spans="1:3" x14ac:dyDescent="0.2">
      <c r="A491">
        <v>490</v>
      </c>
      <c r="C491">
        <f t="shared" si="7"/>
        <v>-31591</v>
      </c>
    </row>
    <row r="492" spans="1:3" x14ac:dyDescent="0.2">
      <c r="A492">
        <v>491</v>
      </c>
      <c r="C492">
        <f t="shared" si="7"/>
        <v>-31591</v>
      </c>
    </row>
    <row r="493" spans="1:3" x14ac:dyDescent="0.2">
      <c r="A493">
        <v>492</v>
      </c>
      <c r="C493">
        <f t="shared" si="7"/>
        <v>-31591</v>
      </c>
    </row>
    <row r="494" spans="1:3" x14ac:dyDescent="0.2">
      <c r="A494">
        <v>493</v>
      </c>
      <c r="C494">
        <f t="shared" si="7"/>
        <v>-31591</v>
      </c>
    </row>
    <row r="495" spans="1:3" x14ac:dyDescent="0.2">
      <c r="A495">
        <v>494</v>
      </c>
      <c r="C495">
        <f t="shared" si="7"/>
        <v>-31591</v>
      </c>
    </row>
    <row r="496" spans="1:3" x14ac:dyDescent="0.2">
      <c r="A496">
        <v>495</v>
      </c>
      <c r="C496">
        <f t="shared" si="7"/>
        <v>-31591</v>
      </c>
    </row>
    <row r="497" spans="1:3" x14ac:dyDescent="0.2">
      <c r="A497">
        <v>496</v>
      </c>
      <c r="C497">
        <f t="shared" si="7"/>
        <v>-31591</v>
      </c>
    </row>
    <row r="498" spans="1:3" x14ac:dyDescent="0.2">
      <c r="A498">
        <v>497</v>
      </c>
      <c r="C498">
        <f t="shared" si="7"/>
        <v>-31591</v>
      </c>
    </row>
    <row r="499" spans="1:3" x14ac:dyDescent="0.2">
      <c r="A499">
        <v>498</v>
      </c>
      <c r="C499">
        <f t="shared" si="7"/>
        <v>-31591</v>
      </c>
    </row>
    <row r="500" spans="1:3" x14ac:dyDescent="0.2">
      <c r="A500">
        <v>499</v>
      </c>
      <c r="C500">
        <f t="shared" si="7"/>
        <v>-31591</v>
      </c>
    </row>
    <row r="501" spans="1:3" x14ac:dyDescent="0.2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total</vt:lpstr>
      <vt:lpstr>month wise 2024-25</vt:lpstr>
      <vt:lpstr>Sheet1 (2)</vt:lpstr>
      <vt:lpstr>Sheet1 (3)</vt:lpstr>
      <vt:lpstr>25Jan2025</vt:lpstr>
      <vt:lpstr>Sheet1</vt:lpstr>
      <vt:lpstr>Crypto</vt:lpstr>
      <vt:lpstr>Agreement</vt:lpstr>
      <vt:lpstr>Debt funds</vt:lpstr>
      <vt:lpstr>covered call</vt:lpstr>
      <vt:lpstr>covered call-old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Sheet6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2025-01-27T09:34:38Z</dcterms:modified>
</cp:coreProperties>
</file>