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strangle backtests/"/>
    </mc:Choice>
  </mc:AlternateContent>
  <xr:revisionPtr revIDLastSave="0" documentId="13_ncr:1_{33637820-0DA6-C747-A4CF-3CD0AF9DA083}" xr6:coauthVersionLast="47" xr6:coauthVersionMax="47" xr10:uidLastSave="{00000000-0000-0000-0000-000000000000}"/>
  <bookViews>
    <workbookView xWindow="0" yWindow="760" windowWidth="34560" windowHeight="20300" xr2:uid="{0BAA9281-11C9-BF4F-A98E-3F6D4B70F5CF}"/>
  </bookViews>
  <sheets>
    <sheet name="dte0" sheetId="1" r:id="rId1"/>
    <sheet name="dte1" sheetId="2" r:id="rId2"/>
    <sheet name="dte2" sheetId="3" r:id="rId3"/>
    <sheet name="dt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48" i="1"/>
  <c r="K45" i="1"/>
  <c r="K44" i="1"/>
  <c r="K40" i="1"/>
  <c r="K39" i="1"/>
  <c r="K46" i="1"/>
  <c r="K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K31" i="4"/>
  <c r="K30" i="4"/>
  <c r="K27" i="4"/>
  <c r="K26" i="4"/>
  <c r="K28" i="4" s="1"/>
  <c r="K22" i="4"/>
  <c r="K23" i="4" s="1"/>
  <c r="K21" i="4"/>
  <c r="K14" i="4"/>
  <c r="K13" i="4"/>
  <c r="K10" i="4"/>
  <c r="K11" i="4" s="1"/>
  <c r="K9" i="4"/>
  <c r="K6" i="4"/>
  <c r="K5" i="4"/>
  <c r="K4" i="4"/>
  <c r="K31" i="3"/>
  <c r="K30" i="3"/>
  <c r="K27" i="3"/>
  <c r="K26" i="3"/>
  <c r="K28" i="3" s="1"/>
  <c r="K22" i="3"/>
  <c r="K23" i="3" s="1"/>
  <c r="K21" i="3"/>
  <c r="K14" i="3"/>
  <c r="K13" i="3"/>
  <c r="K10" i="3"/>
  <c r="K9" i="3"/>
  <c r="K11" i="3" s="1"/>
  <c r="K17" i="3" s="1"/>
  <c r="K6" i="3"/>
  <c r="K7" i="3" s="1"/>
  <c r="K5" i="3"/>
  <c r="K4" i="3"/>
  <c r="K31" i="2"/>
  <c r="K30" i="2"/>
  <c r="K27" i="2"/>
  <c r="K26" i="2"/>
  <c r="K28" i="2" s="1"/>
  <c r="K23" i="2"/>
  <c r="K22" i="2"/>
  <c r="K21" i="2"/>
  <c r="K14" i="2"/>
  <c r="K13" i="2"/>
  <c r="K10" i="2"/>
  <c r="K9" i="2"/>
  <c r="K11" i="2" s="1"/>
  <c r="K5" i="2"/>
  <c r="K4" i="2"/>
  <c r="K6" i="2" s="1"/>
  <c r="K32" i="1"/>
  <c r="K31" i="1"/>
  <c r="K28" i="1"/>
  <c r="K29" i="1" s="1"/>
  <c r="K27" i="1"/>
  <c r="K23" i="1"/>
  <c r="K24" i="1" s="1"/>
  <c r="K22" i="1"/>
  <c r="K15" i="1"/>
  <c r="K14" i="1"/>
  <c r="K11" i="1"/>
  <c r="K12" i="1" s="1"/>
  <c r="K10" i="1"/>
  <c r="K6" i="1"/>
  <c r="K5" i="1"/>
  <c r="F67" i="4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F52" i="4" s="1"/>
  <c r="F51" i="4" s="1"/>
  <c r="F50" i="4" s="1"/>
  <c r="F49" i="4" s="1"/>
  <c r="F48" i="4" s="1"/>
  <c r="F47" i="4" s="1"/>
  <c r="F46" i="4" s="1"/>
  <c r="F45" i="4" s="1"/>
  <c r="F44" i="4" s="1"/>
  <c r="F43" i="4" s="1"/>
  <c r="F42" i="4" s="1"/>
  <c r="F41" i="4" s="1"/>
  <c r="F40" i="4" s="1"/>
  <c r="F39" i="4" s="1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H68" i="3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F68" i="3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F52" i="3" s="1"/>
  <c r="F51" i="3" s="1"/>
  <c r="F50" i="3" s="1"/>
  <c r="F49" i="3" s="1"/>
  <c r="F48" i="3" s="1"/>
  <c r="F47" i="3" s="1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2" i="3" s="1"/>
  <c r="H71" i="2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F71" i="2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H71" i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F71" i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H66" i="4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D68" i="3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B68" i="3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D71" i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B71" i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42" i="1" l="1"/>
  <c r="K51" i="1" s="1"/>
  <c r="K24" i="4"/>
  <c r="K33" i="4" s="1"/>
  <c r="K34" i="4"/>
  <c r="K7" i="4"/>
  <c r="K17" i="4" s="1"/>
  <c r="K24" i="3"/>
  <c r="K33" i="3" s="1"/>
  <c r="K34" i="3"/>
  <c r="K16" i="3"/>
  <c r="K7" i="2"/>
  <c r="K16" i="2"/>
  <c r="K17" i="2"/>
  <c r="K24" i="2"/>
  <c r="K33" i="2" s="1"/>
  <c r="K25" i="1"/>
  <c r="K34" i="1" s="1"/>
  <c r="K7" i="1"/>
  <c r="K8" i="1"/>
  <c r="K17" i="1" s="1"/>
  <c r="K52" i="1" l="1"/>
  <c r="K16" i="4"/>
  <c r="K34" i="2"/>
  <c r="K35" i="1"/>
  <c r="K18" i="1"/>
</calcChain>
</file>

<file path=xl/sharedStrings.xml><?xml version="1.0" encoding="utf-8"?>
<sst xmlns="http://schemas.openxmlformats.org/spreadsheetml/2006/main" count="141" uniqueCount="16">
  <si>
    <t>945 rollin no</t>
  </si>
  <si>
    <t>945 rollin yes</t>
  </si>
  <si>
    <t>1010 rollin yes</t>
  </si>
  <si>
    <t>1010 rollin no</t>
  </si>
  <si>
    <t>Sell 25 each side, Roll in other side when a side increases by 8, rollout a side if SL of 10 is hit, Rollout premium 10, SL 5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</si>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</sst>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dte0!$B$2:$B$71</c:f>
              <c:numCache>
                <c:formatCode>General</c:formatCode>
                <c:ptCount val="70"/>
                <c:pt idx="0">
                  <c:v>1388.3</c:v>
                </c:pt>
                <c:pt idx="1">
                  <c:v>1373.5</c:v>
                </c:pt>
                <c:pt idx="2">
                  <c:v>1340</c:v>
                </c:pt>
                <c:pt idx="3">
                  <c:v>1338.9</c:v>
                </c:pt>
                <c:pt idx="4">
                  <c:v>1314</c:v>
                </c:pt>
                <c:pt idx="5">
                  <c:v>1296.5999999999999</c:v>
                </c:pt>
                <c:pt idx="6">
                  <c:v>1315.8999999999999</c:v>
                </c:pt>
                <c:pt idx="7">
                  <c:v>1296.8999999999999</c:v>
                </c:pt>
                <c:pt idx="8">
                  <c:v>1291.5999999999999</c:v>
                </c:pt>
                <c:pt idx="9">
                  <c:v>1284.0999999999999</c:v>
                </c:pt>
                <c:pt idx="10">
                  <c:v>1303.5</c:v>
                </c:pt>
                <c:pt idx="11">
                  <c:v>1264.3</c:v>
                </c:pt>
                <c:pt idx="12">
                  <c:v>1210.0999999999999</c:v>
                </c:pt>
                <c:pt idx="13">
                  <c:v>1206.1999999999998</c:v>
                </c:pt>
                <c:pt idx="14">
                  <c:v>1172.1999999999998</c:v>
                </c:pt>
                <c:pt idx="15">
                  <c:v>1125.1999999999998</c:v>
                </c:pt>
                <c:pt idx="16">
                  <c:v>1076.9999999999998</c:v>
                </c:pt>
                <c:pt idx="17">
                  <c:v>1070.5999999999997</c:v>
                </c:pt>
                <c:pt idx="18">
                  <c:v>1031.2999999999997</c:v>
                </c:pt>
                <c:pt idx="19">
                  <c:v>1021.1999999999998</c:v>
                </c:pt>
                <c:pt idx="20">
                  <c:v>1013.6999999999998</c:v>
                </c:pt>
                <c:pt idx="21">
                  <c:v>1029.4999999999998</c:v>
                </c:pt>
                <c:pt idx="22">
                  <c:v>977.29999999999973</c:v>
                </c:pt>
                <c:pt idx="23">
                  <c:v>988.49999999999977</c:v>
                </c:pt>
                <c:pt idx="24">
                  <c:v>1004.0999999999998</c:v>
                </c:pt>
                <c:pt idx="25">
                  <c:v>987.69999999999982</c:v>
                </c:pt>
                <c:pt idx="26">
                  <c:v>941.39999999999986</c:v>
                </c:pt>
                <c:pt idx="27">
                  <c:v>887.59999999999991</c:v>
                </c:pt>
                <c:pt idx="28">
                  <c:v>851.69999999999993</c:v>
                </c:pt>
                <c:pt idx="29">
                  <c:v>807.9</c:v>
                </c:pt>
                <c:pt idx="30">
                  <c:v>763.6</c:v>
                </c:pt>
                <c:pt idx="31">
                  <c:v>728.7</c:v>
                </c:pt>
                <c:pt idx="32">
                  <c:v>706.1</c:v>
                </c:pt>
                <c:pt idx="33">
                  <c:v>688.2</c:v>
                </c:pt>
                <c:pt idx="34">
                  <c:v>694.2</c:v>
                </c:pt>
                <c:pt idx="35">
                  <c:v>681.1</c:v>
                </c:pt>
                <c:pt idx="36">
                  <c:v>651.6</c:v>
                </c:pt>
                <c:pt idx="37">
                  <c:v>614</c:v>
                </c:pt>
                <c:pt idx="38">
                  <c:v>590.29999999999995</c:v>
                </c:pt>
                <c:pt idx="39">
                  <c:v>559.79999999999995</c:v>
                </c:pt>
                <c:pt idx="40">
                  <c:v>539.29999999999995</c:v>
                </c:pt>
                <c:pt idx="41">
                  <c:v>502.59999999999991</c:v>
                </c:pt>
                <c:pt idx="42">
                  <c:v>504.69999999999993</c:v>
                </c:pt>
                <c:pt idx="43">
                  <c:v>467.69999999999993</c:v>
                </c:pt>
                <c:pt idx="44">
                  <c:v>437.39999999999992</c:v>
                </c:pt>
                <c:pt idx="45">
                  <c:v>416.2999999999999</c:v>
                </c:pt>
                <c:pt idx="46">
                  <c:v>388.09999999999991</c:v>
                </c:pt>
                <c:pt idx="47">
                  <c:v>355.7999999999999</c:v>
                </c:pt>
                <c:pt idx="48">
                  <c:v>340.09999999999991</c:v>
                </c:pt>
                <c:pt idx="49">
                  <c:v>335.7999999999999</c:v>
                </c:pt>
                <c:pt idx="50">
                  <c:v>299.59999999999991</c:v>
                </c:pt>
                <c:pt idx="51">
                  <c:v>262.19999999999993</c:v>
                </c:pt>
                <c:pt idx="52">
                  <c:v>322.79999999999995</c:v>
                </c:pt>
                <c:pt idx="53">
                  <c:v>291.89999999999998</c:v>
                </c:pt>
                <c:pt idx="54">
                  <c:v>241.79999999999998</c:v>
                </c:pt>
                <c:pt idx="55">
                  <c:v>246.2</c:v>
                </c:pt>
                <c:pt idx="56">
                  <c:v>259.5</c:v>
                </c:pt>
                <c:pt idx="57">
                  <c:v>217.89999999999998</c:v>
                </c:pt>
                <c:pt idx="58">
                  <c:v>228.49999999999997</c:v>
                </c:pt>
                <c:pt idx="59">
                  <c:v>199.89999999999998</c:v>
                </c:pt>
                <c:pt idx="60">
                  <c:v>145.69999999999999</c:v>
                </c:pt>
                <c:pt idx="61">
                  <c:v>120</c:v>
                </c:pt>
                <c:pt idx="62">
                  <c:v>90</c:v>
                </c:pt>
                <c:pt idx="63">
                  <c:v>111.4</c:v>
                </c:pt>
                <c:pt idx="64">
                  <c:v>100.60000000000001</c:v>
                </c:pt>
                <c:pt idx="65">
                  <c:v>69.400000000000006</c:v>
                </c:pt>
                <c:pt idx="66">
                  <c:v>20.399999999999999</c:v>
                </c:pt>
                <c:pt idx="67">
                  <c:v>31.799999999999997</c:v>
                </c:pt>
                <c:pt idx="68">
                  <c:v>14.9</c:v>
                </c:pt>
                <c:pt idx="69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7-BE43-8E5E-23B4D0C804A7}"/>
            </c:ext>
          </c:extLst>
        </c:ser>
        <c:ser>
          <c:idx val="1"/>
          <c:order val="1"/>
          <c:tx>
            <c:strRef>
              <c:f>dte0!$D$1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dte0!$D$2:$D$71</c:f>
              <c:numCache>
                <c:formatCode>General</c:formatCode>
                <c:ptCount val="70"/>
                <c:pt idx="0">
                  <c:v>2103.6</c:v>
                </c:pt>
                <c:pt idx="1">
                  <c:v>2182.4</c:v>
                </c:pt>
                <c:pt idx="2">
                  <c:v>2135.9</c:v>
                </c:pt>
                <c:pt idx="3">
                  <c:v>2114.6</c:v>
                </c:pt>
                <c:pt idx="4">
                  <c:v>2072.4</c:v>
                </c:pt>
                <c:pt idx="5">
                  <c:v>2028</c:v>
                </c:pt>
                <c:pt idx="6">
                  <c:v>2013.7</c:v>
                </c:pt>
                <c:pt idx="7">
                  <c:v>1974</c:v>
                </c:pt>
                <c:pt idx="8">
                  <c:v>1951.1</c:v>
                </c:pt>
                <c:pt idx="9">
                  <c:v>1930.5</c:v>
                </c:pt>
                <c:pt idx="10">
                  <c:v>1935.7</c:v>
                </c:pt>
                <c:pt idx="11">
                  <c:v>1898.8</c:v>
                </c:pt>
                <c:pt idx="12">
                  <c:v>1844.6</c:v>
                </c:pt>
                <c:pt idx="13">
                  <c:v>1846.3999999999999</c:v>
                </c:pt>
                <c:pt idx="14">
                  <c:v>1801.4999999999998</c:v>
                </c:pt>
                <c:pt idx="15">
                  <c:v>1754.4999999999998</c:v>
                </c:pt>
                <c:pt idx="16">
                  <c:v>1721.4999999999998</c:v>
                </c:pt>
                <c:pt idx="17">
                  <c:v>1695.1999999999998</c:v>
                </c:pt>
                <c:pt idx="18">
                  <c:v>1655.8999999999999</c:v>
                </c:pt>
                <c:pt idx="19">
                  <c:v>1626.6999999999998</c:v>
                </c:pt>
                <c:pt idx="20">
                  <c:v>1606.2999999999997</c:v>
                </c:pt>
                <c:pt idx="21">
                  <c:v>1603.3999999999996</c:v>
                </c:pt>
                <c:pt idx="22">
                  <c:v>1551.1999999999996</c:v>
                </c:pt>
                <c:pt idx="23">
                  <c:v>1547.5999999999997</c:v>
                </c:pt>
                <c:pt idx="24">
                  <c:v>1549.2999999999997</c:v>
                </c:pt>
                <c:pt idx="25">
                  <c:v>1504.6999999999998</c:v>
                </c:pt>
                <c:pt idx="26">
                  <c:v>1458.3999999999999</c:v>
                </c:pt>
                <c:pt idx="27">
                  <c:v>1404.6</c:v>
                </c:pt>
                <c:pt idx="28">
                  <c:v>1345.3</c:v>
                </c:pt>
                <c:pt idx="29">
                  <c:v>1301.5</c:v>
                </c:pt>
                <c:pt idx="30">
                  <c:v>1236.5</c:v>
                </c:pt>
                <c:pt idx="31">
                  <c:v>1168.7</c:v>
                </c:pt>
                <c:pt idx="32">
                  <c:v>1132.5</c:v>
                </c:pt>
                <c:pt idx="33">
                  <c:v>1099.0999999999999</c:v>
                </c:pt>
                <c:pt idx="34">
                  <c:v>1089.0999999999999</c:v>
                </c:pt>
                <c:pt idx="35">
                  <c:v>1064</c:v>
                </c:pt>
                <c:pt idx="36">
                  <c:v>1019.8</c:v>
                </c:pt>
                <c:pt idx="37">
                  <c:v>966.4</c:v>
                </c:pt>
                <c:pt idx="38">
                  <c:v>968.6</c:v>
                </c:pt>
                <c:pt idx="39">
                  <c:v>1012.1</c:v>
                </c:pt>
                <c:pt idx="40">
                  <c:v>958.80000000000007</c:v>
                </c:pt>
                <c:pt idx="41">
                  <c:v>915.30000000000007</c:v>
                </c:pt>
                <c:pt idx="42">
                  <c:v>899.00000000000011</c:v>
                </c:pt>
                <c:pt idx="43">
                  <c:v>846.40000000000009</c:v>
                </c:pt>
                <c:pt idx="44">
                  <c:v>799.90000000000009</c:v>
                </c:pt>
                <c:pt idx="45">
                  <c:v>758.2</c:v>
                </c:pt>
                <c:pt idx="46">
                  <c:v>708.6</c:v>
                </c:pt>
                <c:pt idx="47">
                  <c:v>655.6</c:v>
                </c:pt>
                <c:pt idx="48">
                  <c:v>618</c:v>
                </c:pt>
                <c:pt idx="49">
                  <c:v>590.1</c:v>
                </c:pt>
                <c:pt idx="50">
                  <c:v>595.9</c:v>
                </c:pt>
                <c:pt idx="51">
                  <c:v>533.29999999999995</c:v>
                </c:pt>
                <c:pt idx="52">
                  <c:v>533.79999999999995</c:v>
                </c:pt>
                <c:pt idx="53">
                  <c:v>490.29999999999995</c:v>
                </c:pt>
                <c:pt idx="54">
                  <c:v>419.89999999999992</c:v>
                </c:pt>
                <c:pt idx="55">
                  <c:v>417.49999999999994</c:v>
                </c:pt>
                <c:pt idx="56">
                  <c:v>413.59999999999997</c:v>
                </c:pt>
                <c:pt idx="57">
                  <c:v>352.9</c:v>
                </c:pt>
                <c:pt idx="58">
                  <c:v>349.7</c:v>
                </c:pt>
                <c:pt idx="59">
                  <c:v>305.7</c:v>
                </c:pt>
                <c:pt idx="60">
                  <c:v>251.49999999999997</c:v>
                </c:pt>
                <c:pt idx="61">
                  <c:v>243.89999999999998</c:v>
                </c:pt>
                <c:pt idx="62">
                  <c:v>203.69999999999996</c:v>
                </c:pt>
                <c:pt idx="63">
                  <c:v>188.49999999999997</c:v>
                </c:pt>
                <c:pt idx="64">
                  <c:v>172.39999999999998</c:v>
                </c:pt>
                <c:pt idx="65">
                  <c:v>138.39999999999998</c:v>
                </c:pt>
                <c:pt idx="66">
                  <c:v>89.399999999999991</c:v>
                </c:pt>
                <c:pt idx="67">
                  <c:v>86.1</c:v>
                </c:pt>
                <c:pt idx="68">
                  <c:v>55.1</c:v>
                </c:pt>
                <c:pt idx="6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7-BE43-8E5E-23B4D0C804A7}"/>
            </c:ext>
          </c:extLst>
        </c:ser>
        <c:ser>
          <c:idx val="2"/>
          <c:order val="2"/>
          <c:tx>
            <c:strRef>
              <c:f>dte0!$F$1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dte0!$F$2:$F$71</c:f>
              <c:numCache>
                <c:formatCode>General</c:formatCode>
                <c:ptCount val="70"/>
                <c:pt idx="0">
                  <c:v>1383.6000000000001</c:v>
                </c:pt>
                <c:pt idx="1">
                  <c:v>1353.2</c:v>
                </c:pt>
                <c:pt idx="2">
                  <c:v>1300.2</c:v>
                </c:pt>
                <c:pt idx="3">
                  <c:v>1296</c:v>
                </c:pt>
                <c:pt idx="4">
                  <c:v>1246</c:v>
                </c:pt>
                <c:pt idx="5">
                  <c:v>1223.5</c:v>
                </c:pt>
                <c:pt idx="6">
                  <c:v>1228.5999999999999</c:v>
                </c:pt>
                <c:pt idx="7">
                  <c:v>1185.0999999999999</c:v>
                </c:pt>
                <c:pt idx="8">
                  <c:v>1176.0999999999999</c:v>
                </c:pt>
                <c:pt idx="9">
                  <c:v>1172.0999999999999</c:v>
                </c:pt>
                <c:pt idx="10">
                  <c:v>1201.3</c:v>
                </c:pt>
                <c:pt idx="11">
                  <c:v>1189.5</c:v>
                </c:pt>
                <c:pt idx="12">
                  <c:v>1148.9000000000001</c:v>
                </c:pt>
                <c:pt idx="13">
                  <c:v>1101.9000000000001</c:v>
                </c:pt>
                <c:pt idx="14">
                  <c:v>1087</c:v>
                </c:pt>
                <c:pt idx="15">
                  <c:v>1043.0999999999999</c:v>
                </c:pt>
                <c:pt idx="16">
                  <c:v>992.29999999999984</c:v>
                </c:pt>
                <c:pt idx="17">
                  <c:v>985.29999999999984</c:v>
                </c:pt>
                <c:pt idx="18">
                  <c:v>944.29999999999984</c:v>
                </c:pt>
                <c:pt idx="19">
                  <c:v>932.0999999999998</c:v>
                </c:pt>
                <c:pt idx="20">
                  <c:v>931.29999999999984</c:v>
                </c:pt>
                <c:pt idx="21">
                  <c:v>937.39999999999986</c:v>
                </c:pt>
                <c:pt idx="22">
                  <c:v>907.79999999999984</c:v>
                </c:pt>
                <c:pt idx="23">
                  <c:v>908.79999999999984</c:v>
                </c:pt>
                <c:pt idx="24">
                  <c:v>879.19999999999982</c:v>
                </c:pt>
                <c:pt idx="25">
                  <c:v>883.89999999999986</c:v>
                </c:pt>
                <c:pt idx="26">
                  <c:v>843.99999999999989</c:v>
                </c:pt>
                <c:pt idx="27">
                  <c:v>800.69999999999993</c:v>
                </c:pt>
                <c:pt idx="28">
                  <c:v>773.49999999999989</c:v>
                </c:pt>
                <c:pt idx="29">
                  <c:v>731.59999999999991</c:v>
                </c:pt>
                <c:pt idx="30">
                  <c:v>687.59999999999991</c:v>
                </c:pt>
                <c:pt idx="31">
                  <c:v>651.49999999999989</c:v>
                </c:pt>
                <c:pt idx="32">
                  <c:v>627.99999999999989</c:v>
                </c:pt>
                <c:pt idx="33">
                  <c:v>570.99999999999989</c:v>
                </c:pt>
                <c:pt idx="34">
                  <c:v>561.89999999999986</c:v>
                </c:pt>
                <c:pt idx="35">
                  <c:v>558.99999999999989</c:v>
                </c:pt>
                <c:pt idx="36">
                  <c:v>520.29999999999984</c:v>
                </c:pt>
                <c:pt idx="37">
                  <c:v>498.59999999999985</c:v>
                </c:pt>
                <c:pt idx="38">
                  <c:v>484.89999999999986</c:v>
                </c:pt>
                <c:pt idx="39">
                  <c:v>457.99999999999989</c:v>
                </c:pt>
                <c:pt idx="40">
                  <c:v>447.99999999999989</c:v>
                </c:pt>
                <c:pt idx="41">
                  <c:v>393.59999999999991</c:v>
                </c:pt>
                <c:pt idx="42">
                  <c:v>391.7999999999999</c:v>
                </c:pt>
                <c:pt idx="43">
                  <c:v>334.39999999999992</c:v>
                </c:pt>
                <c:pt idx="44">
                  <c:v>300.19999999999993</c:v>
                </c:pt>
                <c:pt idx="45">
                  <c:v>314.19999999999993</c:v>
                </c:pt>
                <c:pt idx="46">
                  <c:v>295.59999999999991</c:v>
                </c:pt>
                <c:pt idx="47">
                  <c:v>288.19999999999993</c:v>
                </c:pt>
                <c:pt idx="48">
                  <c:v>279.99999999999994</c:v>
                </c:pt>
                <c:pt idx="49">
                  <c:v>279.29999999999995</c:v>
                </c:pt>
                <c:pt idx="50">
                  <c:v>273.99999999999994</c:v>
                </c:pt>
                <c:pt idx="51">
                  <c:v>231.69999999999993</c:v>
                </c:pt>
                <c:pt idx="52">
                  <c:v>261.39999999999992</c:v>
                </c:pt>
                <c:pt idx="53">
                  <c:v>220.59999999999994</c:v>
                </c:pt>
                <c:pt idx="54">
                  <c:v>198.89999999999995</c:v>
                </c:pt>
                <c:pt idx="55">
                  <c:v>215.39999999999995</c:v>
                </c:pt>
                <c:pt idx="56">
                  <c:v>230.99999999999994</c:v>
                </c:pt>
                <c:pt idx="57">
                  <c:v>245.79999999999995</c:v>
                </c:pt>
                <c:pt idx="58">
                  <c:v>214.59999999999997</c:v>
                </c:pt>
                <c:pt idx="59">
                  <c:v>205.19999999999996</c:v>
                </c:pt>
                <c:pt idx="60">
                  <c:v>161.19999999999996</c:v>
                </c:pt>
                <c:pt idx="61">
                  <c:v>156.59999999999997</c:v>
                </c:pt>
                <c:pt idx="62">
                  <c:v>105.09999999999998</c:v>
                </c:pt>
                <c:pt idx="63">
                  <c:v>146.39999999999998</c:v>
                </c:pt>
                <c:pt idx="64">
                  <c:v>95.699999999999989</c:v>
                </c:pt>
                <c:pt idx="65">
                  <c:v>58.699999999999996</c:v>
                </c:pt>
                <c:pt idx="66">
                  <c:v>22.9</c:v>
                </c:pt>
                <c:pt idx="67">
                  <c:v>50</c:v>
                </c:pt>
                <c:pt idx="68">
                  <c:v>39.6</c:v>
                </c:pt>
                <c:pt idx="69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7-BE43-8E5E-23B4D0C804A7}"/>
            </c:ext>
          </c:extLst>
        </c:ser>
        <c:ser>
          <c:idx val="3"/>
          <c:order val="3"/>
          <c:tx>
            <c:strRef>
              <c:f>dte0!$H$1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dte0!$H$2:$H$71</c:f>
              <c:numCache>
                <c:formatCode>General</c:formatCode>
                <c:ptCount val="70"/>
                <c:pt idx="0">
                  <c:v>2253.1</c:v>
                </c:pt>
                <c:pt idx="1">
                  <c:v>2264.1999999999998</c:v>
                </c:pt>
                <c:pt idx="2">
                  <c:v>2182.1999999999998</c:v>
                </c:pt>
                <c:pt idx="3">
                  <c:v>2151.6</c:v>
                </c:pt>
                <c:pt idx="4">
                  <c:v>2101.6</c:v>
                </c:pt>
                <c:pt idx="5">
                  <c:v>2042.4</c:v>
                </c:pt>
                <c:pt idx="6">
                  <c:v>2004.3000000000002</c:v>
                </c:pt>
                <c:pt idx="7">
                  <c:v>1938.0000000000002</c:v>
                </c:pt>
                <c:pt idx="8">
                  <c:v>1905.1000000000001</c:v>
                </c:pt>
                <c:pt idx="9">
                  <c:v>1892.2</c:v>
                </c:pt>
                <c:pt idx="10">
                  <c:v>1910.2</c:v>
                </c:pt>
                <c:pt idx="11">
                  <c:v>1905.2</c:v>
                </c:pt>
                <c:pt idx="12">
                  <c:v>1846.3</c:v>
                </c:pt>
                <c:pt idx="13">
                  <c:v>1781.1</c:v>
                </c:pt>
                <c:pt idx="14">
                  <c:v>1806.1</c:v>
                </c:pt>
                <c:pt idx="15">
                  <c:v>1762.1999999999998</c:v>
                </c:pt>
                <c:pt idx="16">
                  <c:v>1711.3999999999999</c:v>
                </c:pt>
                <c:pt idx="17">
                  <c:v>1689.3999999999999</c:v>
                </c:pt>
                <c:pt idx="18">
                  <c:v>1628.3</c:v>
                </c:pt>
                <c:pt idx="19">
                  <c:v>1601.8999999999999</c:v>
                </c:pt>
                <c:pt idx="20">
                  <c:v>1559.6</c:v>
                </c:pt>
                <c:pt idx="21">
                  <c:v>1550.8</c:v>
                </c:pt>
                <c:pt idx="22">
                  <c:v>1508.1</c:v>
                </c:pt>
                <c:pt idx="23">
                  <c:v>1482.1</c:v>
                </c:pt>
                <c:pt idx="24">
                  <c:v>1433.1</c:v>
                </c:pt>
                <c:pt idx="25">
                  <c:v>1423.3</c:v>
                </c:pt>
                <c:pt idx="26">
                  <c:v>1391.5</c:v>
                </c:pt>
                <c:pt idx="27">
                  <c:v>1348.2</c:v>
                </c:pt>
                <c:pt idx="28">
                  <c:v>1304.4000000000001</c:v>
                </c:pt>
                <c:pt idx="29">
                  <c:v>1251.7</c:v>
                </c:pt>
                <c:pt idx="30">
                  <c:v>1207.7</c:v>
                </c:pt>
                <c:pt idx="31">
                  <c:v>1157.5</c:v>
                </c:pt>
                <c:pt idx="32">
                  <c:v>1120.7</c:v>
                </c:pt>
                <c:pt idx="33">
                  <c:v>1047.2</c:v>
                </c:pt>
                <c:pt idx="34">
                  <c:v>1019.4</c:v>
                </c:pt>
                <c:pt idx="35">
                  <c:v>1006.4</c:v>
                </c:pt>
                <c:pt idx="36">
                  <c:v>942.4</c:v>
                </c:pt>
                <c:pt idx="37">
                  <c:v>909</c:v>
                </c:pt>
                <c:pt idx="38">
                  <c:v>875.9</c:v>
                </c:pt>
                <c:pt idx="39">
                  <c:v>924.69999999999993</c:v>
                </c:pt>
                <c:pt idx="40">
                  <c:v>894.09999999999991</c:v>
                </c:pt>
                <c:pt idx="41">
                  <c:v>839.69999999999993</c:v>
                </c:pt>
                <c:pt idx="42">
                  <c:v>816.69999999999993</c:v>
                </c:pt>
                <c:pt idx="43">
                  <c:v>741.4</c:v>
                </c:pt>
                <c:pt idx="44">
                  <c:v>686</c:v>
                </c:pt>
                <c:pt idx="45">
                  <c:v>683.9</c:v>
                </c:pt>
                <c:pt idx="46">
                  <c:v>652.1</c:v>
                </c:pt>
                <c:pt idx="47">
                  <c:v>616.30000000000007</c:v>
                </c:pt>
                <c:pt idx="48">
                  <c:v>589.20000000000005</c:v>
                </c:pt>
                <c:pt idx="49">
                  <c:v>568.90000000000009</c:v>
                </c:pt>
                <c:pt idx="50">
                  <c:v>579.70000000000005</c:v>
                </c:pt>
                <c:pt idx="51">
                  <c:v>537.40000000000009</c:v>
                </c:pt>
                <c:pt idx="52">
                  <c:v>525.40000000000009</c:v>
                </c:pt>
                <c:pt idx="53">
                  <c:v>468.40000000000003</c:v>
                </c:pt>
                <c:pt idx="54">
                  <c:v>436.00000000000006</c:v>
                </c:pt>
                <c:pt idx="55">
                  <c:v>455.00000000000006</c:v>
                </c:pt>
                <c:pt idx="56">
                  <c:v>461.90000000000003</c:v>
                </c:pt>
                <c:pt idx="57">
                  <c:v>461.8</c:v>
                </c:pt>
                <c:pt idx="58">
                  <c:v>417.2</c:v>
                </c:pt>
                <c:pt idx="59">
                  <c:v>393.2</c:v>
                </c:pt>
                <c:pt idx="60">
                  <c:v>349.2</c:v>
                </c:pt>
                <c:pt idx="61">
                  <c:v>324.7</c:v>
                </c:pt>
                <c:pt idx="62">
                  <c:v>273.2</c:v>
                </c:pt>
                <c:pt idx="63">
                  <c:v>260.2</c:v>
                </c:pt>
                <c:pt idx="64">
                  <c:v>209.5</c:v>
                </c:pt>
                <c:pt idx="65">
                  <c:v>165.9</c:v>
                </c:pt>
                <c:pt idx="66">
                  <c:v>112.7</c:v>
                </c:pt>
                <c:pt idx="67">
                  <c:v>112.8</c:v>
                </c:pt>
                <c:pt idx="68">
                  <c:v>84.5</c:v>
                </c:pt>
                <c:pt idx="6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7-BE43-8E5E-23B4D0C8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56783"/>
        <c:axId val="874484847"/>
      </c:lineChart>
      <c:catAx>
        <c:axId val="105665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4847"/>
        <c:crosses val="autoZero"/>
        <c:auto val="1"/>
        <c:lblAlgn val="ctr"/>
        <c:lblOffset val="100"/>
        <c:noMultiLvlLbl val="0"/>
      </c:catAx>
      <c:valAx>
        <c:axId val="8744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5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'dte1'!$B$2:$B$71</c:f>
              <c:numCache>
                <c:formatCode>General</c:formatCode>
                <c:ptCount val="70"/>
                <c:pt idx="0">
                  <c:v>395.5</c:v>
                </c:pt>
                <c:pt idx="1">
                  <c:v>378.2</c:v>
                </c:pt>
                <c:pt idx="2">
                  <c:v>400.6</c:v>
                </c:pt>
                <c:pt idx="3">
                  <c:v>399</c:v>
                </c:pt>
                <c:pt idx="4">
                  <c:v>395.3</c:v>
                </c:pt>
                <c:pt idx="5">
                  <c:v>392.8</c:v>
                </c:pt>
                <c:pt idx="6">
                  <c:v>388</c:v>
                </c:pt>
                <c:pt idx="7">
                  <c:v>387.6</c:v>
                </c:pt>
                <c:pt idx="8">
                  <c:v>356</c:v>
                </c:pt>
                <c:pt idx="9">
                  <c:v>340.5</c:v>
                </c:pt>
                <c:pt idx="10">
                  <c:v>338</c:v>
                </c:pt>
                <c:pt idx="11">
                  <c:v>345.4</c:v>
                </c:pt>
                <c:pt idx="12">
                  <c:v>327.8</c:v>
                </c:pt>
                <c:pt idx="13">
                  <c:v>328.4</c:v>
                </c:pt>
                <c:pt idx="14">
                  <c:v>335.2</c:v>
                </c:pt>
                <c:pt idx="15">
                  <c:v>305.60000000000002</c:v>
                </c:pt>
                <c:pt idx="16">
                  <c:v>330.1</c:v>
                </c:pt>
                <c:pt idx="17">
                  <c:v>316</c:v>
                </c:pt>
                <c:pt idx="18">
                  <c:v>297.3</c:v>
                </c:pt>
                <c:pt idx="19">
                  <c:v>271</c:v>
                </c:pt>
                <c:pt idx="20">
                  <c:v>281</c:v>
                </c:pt>
                <c:pt idx="21">
                  <c:v>272.89999999999998</c:v>
                </c:pt>
                <c:pt idx="22">
                  <c:v>284.39999999999998</c:v>
                </c:pt>
                <c:pt idx="23">
                  <c:v>270.2</c:v>
                </c:pt>
                <c:pt idx="24">
                  <c:v>249.9</c:v>
                </c:pt>
                <c:pt idx="25">
                  <c:v>253.3</c:v>
                </c:pt>
                <c:pt idx="26">
                  <c:v>258.89999999999998</c:v>
                </c:pt>
                <c:pt idx="27">
                  <c:v>264</c:v>
                </c:pt>
                <c:pt idx="28">
                  <c:v>234.2</c:v>
                </c:pt>
                <c:pt idx="29">
                  <c:v>227.6</c:v>
                </c:pt>
                <c:pt idx="30">
                  <c:v>214.3</c:v>
                </c:pt>
                <c:pt idx="31">
                  <c:v>214.3</c:v>
                </c:pt>
                <c:pt idx="32">
                  <c:v>211.7</c:v>
                </c:pt>
                <c:pt idx="33">
                  <c:v>185.7</c:v>
                </c:pt>
                <c:pt idx="34">
                  <c:v>184.8</c:v>
                </c:pt>
                <c:pt idx="35">
                  <c:v>198.7</c:v>
                </c:pt>
                <c:pt idx="36">
                  <c:v>207.6</c:v>
                </c:pt>
                <c:pt idx="37">
                  <c:v>175.6</c:v>
                </c:pt>
                <c:pt idx="38">
                  <c:v>192.2</c:v>
                </c:pt>
                <c:pt idx="39">
                  <c:v>200.6</c:v>
                </c:pt>
                <c:pt idx="40">
                  <c:v>187.8</c:v>
                </c:pt>
                <c:pt idx="41">
                  <c:v>167.8</c:v>
                </c:pt>
                <c:pt idx="42">
                  <c:v>139.1</c:v>
                </c:pt>
                <c:pt idx="43">
                  <c:v>142.69999999999999</c:v>
                </c:pt>
                <c:pt idx="44">
                  <c:v>118.8</c:v>
                </c:pt>
                <c:pt idx="45">
                  <c:v>117</c:v>
                </c:pt>
                <c:pt idx="46">
                  <c:v>120</c:v>
                </c:pt>
                <c:pt idx="47">
                  <c:v>113</c:v>
                </c:pt>
                <c:pt idx="48">
                  <c:v>103.1</c:v>
                </c:pt>
                <c:pt idx="49">
                  <c:v>104.2</c:v>
                </c:pt>
                <c:pt idx="50">
                  <c:v>75.400000000000006</c:v>
                </c:pt>
                <c:pt idx="51">
                  <c:v>80.400000000000006</c:v>
                </c:pt>
                <c:pt idx="52">
                  <c:v>70.2</c:v>
                </c:pt>
                <c:pt idx="53">
                  <c:v>75.400000000000006</c:v>
                </c:pt>
                <c:pt idx="54">
                  <c:v>71.599999999999994</c:v>
                </c:pt>
                <c:pt idx="55">
                  <c:v>76.900000000000006</c:v>
                </c:pt>
                <c:pt idx="56">
                  <c:v>90.5</c:v>
                </c:pt>
                <c:pt idx="57">
                  <c:v>91</c:v>
                </c:pt>
                <c:pt idx="58">
                  <c:v>89.7</c:v>
                </c:pt>
                <c:pt idx="59">
                  <c:v>68.5</c:v>
                </c:pt>
                <c:pt idx="60">
                  <c:v>55.3</c:v>
                </c:pt>
                <c:pt idx="61">
                  <c:v>74.3</c:v>
                </c:pt>
                <c:pt idx="62">
                  <c:v>61.6</c:v>
                </c:pt>
                <c:pt idx="63">
                  <c:v>68.2</c:v>
                </c:pt>
                <c:pt idx="64">
                  <c:v>62.3</c:v>
                </c:pt>
                <c:pt idx="65">
                  <c:v>40.799999999999997</c:v>
                </c:pt>
                <c:pt idx="66">
                  <c:v>68</c:v>
                </c:pt>
                <c:pt idx="67">
                  <c:v>34.6</c:v>
                </c:pt>
                <c:pt idx="68">
                  <c:v>17.8</c:v>
                </c:pt>
                <c:pt idx="69">
                  <c:v>-7.4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824C-87D3-CE4792A7B933}"/>
            </c:ext>
          </c:extLst>
        </c:ser>
        <c:ser>
          <c:idx val="1"/>
          <c:order val="1"/>
          <c:tx>
            <c:strRef>
              <c:f>'dte1'!$D$1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'dte1'!$D$2:$D$71</c:f>
              <c:numCache>
                <c:formatCode>General</c:formatCode>
                <c:ptCount val="70"/>
                <c:pt idx="0">
                  <c:v>977</c:v>
                </c:pt>
                <c:pt idx="1">
                  <c:v>946.7</c:v>
                </c:pt>
                <c:pt idx="2">
                  <c:v>956.7</c:v>
                </c:pt>
                <c:pt idx="3">
                  <c:v>951.4</c:v>
                </c:pt>
                <c:pt idx="4">
                  <c:v>936.8</c:v>
                </c:pt>
                <c:pt idx="5">
                  <c:v>920.9</c:v>
                </c:pt>
                <c:pt idx="6">
                  <c:v>916.1</c:v>
                </c:pt>
                <c:pt idx="7">
                  <c:v>902.3</c:v>
                </c:pt>
                <c:pt idx="8">
                  <c:v>870.7</c:v>
                </c:pt>
                <c:pt idx="9">
                  <c:v>855.2</c:v>
                </c:pt>
                <c:pt idx="10">
                  <c:v>836.6</c:v>
                </c:pt>
                <c:pt idx="11">
                  <c:v>829.6</c:v>
                </c:pt>
                <c:pt idx="12">
                  <c:v>799.8</c:v>
                </c:pt>
                <c:pt idx="13">
                  <c:v>792.5</c:v>
                </c:pt>
                <c:pt idx="14">
                  <c:v>787.4</c:v>
                </c:pt>
                <c:pt idx="15">
                  <c:v>757.8</c:v>
                </c:pt>
                <c:pt idx="16">
                  <c:v>737.6</c:v>
                </c:pt>
                <c:pt idx="17">
                  <c:v>708.2</c:v>
                </c:pt>
                <c:pt idx="18">
                  <c:v>679.9</c:v>
                </c:pt>
                <c:pt idx="19">
                  <c:v>631.79999999999995</c:v>
                </c:pt>
                <c:pt idx="20">
                  <c:v>632</c:v>
                </c:pt>
                <c:pt idx="21">
                  <c:v>615.1</c:v>
                </c:pt>
                <c:pt idx="22">
                  <c:v>617.70000000000005</c:v>
                </c:pt>
                <c:pt idx="23">
                  <c:v>603.5</c:v>
                </c:pt>
                <c:pt idx="24">
                  <c:v>569.1</c:v>
                </c:pt>
                <c:pt idx="25">
                  <c:v>552.9</c:v>
                </c:pt>
                <c:pt idx="26">
                  <c:v>551.79999999999995</c:v>
                </c:pt>
                <c:pt idx="27">
                  <c:v>551.29999999999995</c:v>
                </c:pt>
                <c:pt idx="28">
                  <c:v>494.8</c:v>
                </c:pt>
                <c:pt idx="29">
                  <c:v>473.2</c:v>
                </c:pt>
                <c:pt idx="30">
                  <c:v>447.5</c:v>
                </c:pt>
                <c:pt idx="31">
                  <c:v>431.7</c:v>
                </c:pt>
                <c:pt idx="32">
                  <c:v>427.2</c:v>
                </c:pt>
                <c:pt idx="33">
                  <c:v>401.2</c:v>
                </c:pt>
                <c:pt idx="34">
                  <c:v>396.8</c:v>
                </c:pt>
                <c:pt idx="35">
                  <c:v>407.2</c:v>
                </c:pt>
                <c:pt idx="36">
                  <c:v>413.2</c:v>
                </c:pt>
                <c:pt idx="37">
                  <c:v>381.2</c:v>
                </c:pt>
                <c:pt idx="38">
                  <c:v>390.9</c:v>
                </c:pt>
                <c:pt idx="39">
                  <c:v>388.5</c:v>
                </c:pt>
                <c:pt idx="40">
                  <c:v>375.7</c:v>
                </c:pt>
                <c:pt idx="41">
                  <c:v>350.5</c:v>
                </c:pt>
                <c:pt idx="42">
                  <c:v>321.8</c:v>
                </c:pt>
                <c:pt idx="43">
                  <c:v>317</c:v>
                </c:pt>
                <c:pt idx="44">
                  <c:v>293.10000000000002</c:v>
                </c:pt>
                <c:pt idx="45">
                  <c:v>278.39999999999998</c:v>
                </c:pt>
                <c:pt idx="46">
                  <c:v>273.5</c:v>
                </c:pt>
                <c:pt idx="47">
                  <c:v>266.5</c:v>
                </c:pt>
                <c:pt idx="48">
                  <c:v>252.7</c:v>
                </c:pt>
                <c:pt idx="49">
                  <c:v>245.8</c:v>
                </c:pt>
                <c:pt idx="50">
                  <c:v>200.1</c:v>
                </c:pt>
                <c:pt idx="51">
                  <c:v>198.7</c:v>
                </c:pt>
                <c:pt idx="52">
                  <c:v>174.5</c:v>
                </c:pt>
                <c:pt idx="53">
                  <c:v>167.2</c:v>
                </c:pt>
                <c:pt idx="54">
                  <c:v>161.9</c:v>
                </c:pt>
                <c:pt idx="55">
                  <c:v>160.69999999999999</c:v>
                </c:pt>
                <c:pt idx="56">
                  <c:v>167.5</c:v>
                </c:pt>
                <c:pt idx="57">
                  <c:v>165.6</c:v>
                </c:pt>
                <c:pt idx="58">
                  <c:v>149.30000000000001</c:v>
                </c:pt>
                <c:pt idx="59">
                  <c:v>128.1</c:v>
                </c:pt>
                <c:pt idx="60">
                  <c:v>108.5</c:v>
                </c:pt>
                <c:pt idx="61">
                  <c:v>96.5</c:v>
                </c:pt>
                <c:pt idx="62">
                  <c:v>83.8</c:v>
                </c:pt>
                <c:pt idx="63">
                  <c:v>82.6</c:v>
                </c:pt>
                <c:pt idx="64">
                  <c:v>67.8</c:v>
                </c:pt>
                <c:pt idx="65">
                  <c:v>46.3</c:v>
                </c:pt>
                <c:pt idx="66">
                  <c:v>72</c:v>
                </c:pt>
                <c:pt idx="67">
                  <c:v>38.6</c:v>
                </c:pt>
                <c:pt idx="68">
                  <c:v>21.4</c:v>
                </c:pt>
                <c:pt idx="6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B-824C-87D3-CE4792A7B933}"/>
            </c:ext>
          </c:extLst>
        </c:ser>
        <c:ser>
          <c:idx val="2"/>
          <c:order val="2"/>
          <c:tx>
            <c:strRef>
              <c:f>'dte1'!$F$1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'dte1'!$F$2:$F$71</c:f>
              <c:numCache>
                <c:formatCode>General</c:formatCode>
                <c:ptCount val="70"/>
                <c:pt idx="0">
                  <c:v>340.8</c:v>
                </c:pt>
                <c:pt idx="1">
                  <c:v>329.2</c:v>
                </c:pt>
                <c:pt idx="2">
                  <c:v>336</c:v>
                </c:pt>
                <c:pt idx="3">
                  <c:v>333.7</c:v>
                </c:pt>
                <c:pt idx="4">
                  <c:v>326.39999999999998</c:v>
                </c:pt>
                <c:pt idx="5">
                  <c:v>307.5</c:v>
                </c:pt>
                <c:pt idx="6">
                  <c:v>307.3</c:v>
                </c:pt>
                <c:pt idx="7">
                  <c:v>306.90000000000003</c:v>
                </c:pt>
                <c:pt idx="8">
                  <c:v>276.3</c:v>
                </c:pt>
                <c:pt idx="9">
                  <c:v>260.90000000000003</c:v>
                </c:pt>
                <c:pt idx="10">
                  <c:v>261.3</c:v>
                </c:pt>
                <c:pt idx="11">
                  <c:v>260.90000000000003</c:v>
                </c:pt>
                <c:pt idx="12">
                  <c:v>242.30000000000004</c:v>
                </c:pt>
                <c:pt idx="13">
                  <c:v>246.20000000000005</c:v>
                </c:pt>
                <c:pt idx="14">
                  <c:v>239.40000000000003</c:v>
                </c:pt>
                <c:pt idx="15">
                  <c:v>211.20000000000005</c:v>
                </c:pt>
                <c:pt idx="16">
                  <c:v>227.00000000000006</c:v>
                </c:pt>
                <c:pt idx="17">
                  <c:v>214.40000000000006</c:v>
                </c:pt>
                <c:pt idx="18">
                  <c:v>190.40000000000006</c:v>
                </c:pt>
                <c:pt idx="19">
                  <c:v>172.50000000000006</c:v>
                </c:pt>
                <c:pt idx="20">
                  <c:v>195.90000000000006</c:v>
                </c:pt>
                <c:pt idx="21">
                  <c:v>184.50000000000006</c:v>
                </c:pt>
                <c:pt idx="22">
                  <c:v>208.60000000000005</c:v>
                </c:pt>
                <c:pt idx="23">
                  <c:v>195.30000000000004</c:v>
                </c:pt>
                <c:pt idx="24">
                  <c:v>181.00000000000003</c:v>
                </c:pt>
                <c:pt idx="25">
                  <c:v>180.20000000000002</c:v>
                </c:pt>
                <c:pt idx="26">
                  <c:v>186.60000000000002</c:v>
                </c:pt>
                <c:pt idx="27">
                  <c:v>166.20000000000002</c:v>
                </c:pt>
                <c:pt idx="28">
                  <c:v>154.4</c:v>
                </c:pt>
                <c:pt idx="29">
                  <c:v>151</c:v>
                </c:pt>
                <c:pt idx="30">
                  <c:v>136.1</c:v>
                </c:pt>
                <c:pt idx="31">
                  <c:v>137.4</c:v>
                </c:pt>
                <c:pt idx="32">
                  <c:v>125</c:v>
                </c:pt>
                <c:pt idx="33">
                  <c:v>102.2</c:v>
                </c:pt>
                <c:pt idx="34">
                  <c:v>81</c:v>
                </c:pt>
                <c:pt idx="35">
                  <c:v>97.3</c:v>
                </c:pt>
                <c:pt idx="36">
                  <c:v>106.1</c:v>
                </c:pt>
                <c:pt idx="37">
                  <c:v>75.199999999999989</c:v>
                </c:pt>
                <c:pt idx="38">
                  <c:v>92.499999999999986</c:v>
                </c:pt>
                <c:pt idx="39">
                  <c:v>93.499999999999986</c:v>
                </c:pt>
                <c:pt idx="40">
                  <c:v>92.499999999999986</c:v>
                </c:pt>
                <c:pt idx="41">
                  <c:v>81.699999999999989</c:v>
                </c:pt>
                <c:pt idx="42">
                  <c:v>52.8</c:v>
                </c:pt>
                <c:pt idx="43">
                  <c:v>64</c:v>
                </c:pt>
                <c:pt idx="44">
                  <c:v>40.000000000000007</c:v>
                </c:pt>
                <c:pt idx="45">
                  <c:v>40.100000000000009</c:v>
                </c:pt>
                <c:pt idx="46">
                  <c:v>75.400000000000006</c:v>
                </c:pt>
                <c:pt idx="47">
                  <c:v>66.400000000000006</c:v>
                </c:pt>
                <c:pt idx="48">
                  <c:v>59.1</c:v>
                </c:pt>
                <c:pt idx="49">
                  <c:v>64.5</c:v>
                </c:pt>
                <c:pt idx="50">
                  <c:v>42.1</c:v>
                </c:pt>
                <c:pt idx="51">
                  <c:v>57.5</c:v>
                </c:pt>
                <c:pt idx="52">
                  <c:v>46.7</c:v>
                </c:pt>
                <c:pt idx="53">
                  <c:v>36.000000000000007</c:v>
                </c:pt>
                <c:pt idx="54">
                  <c:v>32.600000000000009</c:v>
                </c:pt>
                <c:pt idx="55">
                  <c:v>40.400000000000006</c:v>
                </c:pt>
                <c:pt idx="56">
                  <c:v>50.7</c:v>
                </c:pt>
                <c:pt idx="57">
                  <c:v>53.1</c:v>
                </c:pt>
                <c:pt idx="58">
                  <c:v>47.800000000000004</c:v>
                </c:pt>
                <c:pt idx="59">
                  <c:v>35.700000000000003</c:v>
                </c:pt>
                <c:pt idx="60">
                  <c:v>27.1</c:v>
                </c:pt>
                <c:pt idx="61">
                  <c:v>45.1</c:v>
                </c:pt>
                <c:pt idx="62">
                  <c:v>37.1</c:v>
                </c:pt>
                <c:pt idx="63">
                  <c:v>35.4</c:v>
                </c:pt>
                <c:pt idx="64">
                  <c:v>31.6</c:v>
                </c:pt>
                <c:pt idx="65">
                  <c:v>8.5</c:v>
                </c:pt>
                <c:pt idx="66">
                  <c:v>44.7</c:v>
                </c:pt>
                <c:pt idx="67">
                  <c:v>26.1</c:v>
                </c:pt>
                <c:pt idx="68">
                  <c:v>20</c:v>
                </c:pt>
                <c:pt idx="69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B-824C-87D3-CE4792A7B933}"/>
            </c:ext>
          </c:extLst>
        </c:ser>
        <c:ser>
          <c:idx val="3"/>
          <c:order val="3"/>
          <c:tx>
            <c:strRef>
              <c:f>'dte1'!$H$1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'dte1'!$H$2:$H$71</c:f>
              <c:numCache>
                <c:formatCode>General</c:formatCode>
                <c:ptCount val="70"/>
                <c:pt idx="0">
                  <c:v>828.60000000000014</c:v>
                </c:pt>
                <c:pt idx="1">
                  <c:v>803.60000000000014</c:v>
                </c:pt>
                <c:pt idx="2">
                  <c:v>797.70000000000016</c:v>
                </c:pt>
                <c:pt idx="3">
                  <c:v>792.50000000000011</c:v>
                </c:pt>
                <c:pt idx="4">
                  <c:v>773.90000000000009</c:v>
                </c:pt>
                <c:pt idx="5">
                  <c:v>755.00000000000011</c:v>
                </c:pt>
                <c:pt idx="6">
                  <c:v>744.40000000000009</c:v>
                </c:pt>
                <c:pt idx="7">
                  <c:v>732.7</c:v>
                </c:pt>
                <c:pt idx="8">
                  <c:v>702.1</c:v>
                </c:pt>
                <c:pt idx="9">
                  <c:v>686.7</c:v>
                </c:pt>
                <c:pt idx="10">
                  <c:v>671.5</c:v>
                </c:pt>
                <c:pt idx="11">
                  <c:v>656.5</c:v>
                </c:pt>
                <c:pt idx="12">
                  <c:v>637.9</c:v>
                </c:pt>
                <c:pt idx="13">
                  <c:v>635.19999999999993</c:v>
                </c:pt>
                <c:pt idx="14">
                  <c:v>620.19999999999993</c:v>
                </c:pt>
                <c:pt idx="15">
                  <c:v>591.99999999999989</c:v>
                </c:pt>
                <c:pt idx="16">
                  <c:v>578.19999999999993</c:v>
                </c:pt>
                <c:pt idx="17">
                  <c:v>552.4</c:v>
                </c:pt>
                <c:pt idx="18">
                  <c:v>528.4</c:v>
                </c:pt>
                <c:pt idx="19">
                  <c:v>500.79999999999995</c:v>
                </c:pt>
                <c:pt idx="20">
                  <c:v>516.29999999999995</c:v>
                </c:pt>
                <c:pt idx="21">
                  <c:v>501.8</c:v>
                </c:pt>
                <c:pt idx="22">
                  <c:v>518</c:v>
                </c:pt>
                <c:pt idx="23">
                  <c:v>504.7</c:v>
                </c:pt>
                <c:pt idx="24">
                  <c:v>481</c:v>
                </c:pt>
                <c:pt idx="25">
                  <c:v>474.9</c:v>
                </c:pt>
                <c:pt idx="26">
                  <c:v>475.29999999999995</c:v>
                </c:pt>
                <c:pt idx="27">
                  <c:v>453.79999999999995</c:v>
                </c:pt>
                <c:pt idx="28">
                  <c:v>431.09999999999997</c:v>
                </c:pt>
                <c:pt idx="29">
                  <c:v>415.2</c:v>
                </c:pt>
                <c:pt idx="30">
                  <c:v>391.2</c:v>
                </c:pt>
                <c:pt idx="31">
                  <c:v>378.5</c:v>
                </c:pt>
                <c:pt idx="32">
                  <c:v>350.2</c:v>
                </c:pt>
                <c:pt idx="33">
                  <c:v>327.39999999999998</c:v>
                </c:pt>
                <c:pt idx="34">
                  <c:v>306.2</c:v>
                </c:pt>
                <c:pt idx="35">
                  <c:v>320.39999999999998</c:v>
                </c:pt>
                <c:pt idx="36">
                  <c:v>326</c:v>
                </c:pt>
                <c:pt idx="37">
                  <c:v>295.10000000000002</c:v>
                </c:pt>
                <c:pt idx="38">
                  <c:v>305.3</c:v>
                </c:pt>
                <c:pt idx="39">
                  <c:v>302.90000000000003</c:v>
                </c:pt>
                <c:pt idx="40">
                  <c:v>291.40000000000003</c:v>
                </c:pt>
                <c:pt idx="41">
                  <c:v>275.90000000000003</c:v>
                </c:pt>
                <c:pt idx="42">
                  <c:v>247.00000000000006</c:v>
                </c:pt>
                <c:pt idx="43">
                  <c:v>252.20000000000005</c:v>
                </c:pt>
                <c:pt idx="44">
                  <c:v>228.20000000000005</c:v>
                </c:pt>
                <c:pt idx="45">
                  <c:v>216.50000000000006</c:v>
                </c:pt>
                <c:pt idx="46">
                  <c:v>249.10000000000005</c:v>
                </c:pt>
                <c:pt idx="47">
                  <c:v>229.30000000000004</c:v>
                </c:pt>
                <c:pt idx="48">
                  <c:v>208.50000000000003</c:v>
                </c:pt>
                <c:pt idx="49">
                  <c:v>206.90000000000003</c:v>
                </c:pt>
                <c:pt idx="50">
                  <c:v>172.20000000000002</c:v>
                </c:pt>
                <c:pt idx="51">
                  <c:v>167.4</c:v>
                </c:pt>
                <c:pt idx="52">
                  <c:v>141.9</c:v>
                </c:pt>
                <c:pt idx="53">
                  <c:v>116.70000000000002</c:v>
                </c:pt>
                <c:pt idx="54">
                  <c:v>112.60000000000002</c:v>
                </c:pt>
                <c:pt idx="55">
                  <c:v>115.40000000000002</c:v>
                </c:pt>
                <c:pt idx="56">
                  <c:v>120.50000000000001</c:v>
                </c:pt>
                <c:pt idx="57">
                  <c:v>119.60000000000001</c:v>
                </c:pt>
                <c:pt idx="58">
                  <c:v>98.4</c:v>
                </c:pt>
                <c:pt idx="59">
                  <c:v>77.400000000000006</c:v>
                </c:pt>
                <c:pt idx="60">
                  <c:v>63.70000000000001</c:v>
                </c:pt>
                <c:pt idx="61">
                  <c:v>73.600000000000009</c:v>
                </c:pt>
                <c:pt idx="62">
                  <c:v>65.600000000000009</c:v>
                </c:pt>
                <c:pt idx="63">
                  <c:v>56.2</c:v>
                </c:pt>
                <c:pt idx="64">
                  <c:v>35.6</c:v>
                </c:pt>
                <c:pt idx="65">
                  <c:v>12.5</c:v>
                </c:pt>
                <c:pt idx="66">
                  <c:v>52.2</c:v>
                </c:pt>
                <c:pt idx="67">
                  <c:v>33.6</c:v>
                </c:pt>
                <c:pt idx="68">
                  <c:v>30.4</c:v>
                </c:pt>
                <c:pt idx="6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B-824C-87D3-CE4792A7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54207"/>
        <c:axId val="891855935"/>
      </c:lineChart>
      <c:catAx>
        <c:axId val="89185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5935"/>
        <c:crosses val="autoZero"/>
        <c:auto val="1"/>
        <c:lblAlgn val="ctr"/>
        <c:lblOffset val="100"/>
        <c:noMultiLvlLbl val="0"/>
      </c:catAx>
      <c:valAx>
        <c:axId val="8918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'dte2'!$B$2:$B$68</c:f>
              <c:numCache>
                <c:formatCode>General</c:formatCode>
                <c:ptCount val="67"/>
                <c:pt idx="0">
                  <c:v>341.9</c:v>
                </c:pt>
                <c:pt idx="1">
                  <c:v>331.4</c:v>
                </c:pt>
                <c:pt idx="2">
                  <c:v>335.09999999999997</c:v>
                </c:pt>
                <c:pt idx="3">
                  <c:v>318.09999999999997</c:v>
                </c:pt>
                <c:pt idx="4">
                  <c:v>298.59999999999997</c:v>
                </c:pt>
                <c:pt idx="5">
                  <c:v>313.89999999999998</c:v>
                </c:pt>
                <c:pt idx="6">
                  <c:v>318.79999999999995</c:v>
                </c:pt>
                <c:pt idx="7">
                  <c:v>296.79999999999995</c:v>
                </c:pt>
                <c:pt idx="8">
                  <c:v>281.59999999999997</c:v>
                </c:pt>
                <c:pt idx="9">
                  <c:v>274.79999999999995</c:v>
                </c:pt>
                <c:pt idx="10">
                  <c:v>260.99999999999994</c:v>
                </c:pt>
                <c:pt idx="11">
                  <c:v>255.19999999999993</c:v>
                </c:pt>
                <c:pt idx="12">
                  <c:v>232.99999999999994</c:v>
                </c:pt>
                <c:pt idx="13">
                  <c:v>221.39999999999995</c:v>
                </c:pt>
                <c:pt idx="14">
                  <c:v>226.69999999999996</c:v>
                </c:pt>
                <c:pt idx="15">
                  <c:v>213.69999999999996</c:v>
                </c:pt>
                <c:pt idx="16">
                  <c:v>197.09999999999997</c:v>
                </c:pt>
                <c:pt idx="17">
                  <c:v>174.49999999999997</c:v>
                </c:pt>
                <c:pt idx="18">
                  <c:v>163.69999999999996</c:v>
                </c:pt>
                <c:pt idx="19">
                  <c:v>168.99999999999997</c:v>
                </c:pt>
                <c:pt idx="20">
                  <c:v>151.89999999999998</c:v>
                </c:pt>
                <c:pt idx="21">
                  <c:v>140.59999999999997</c:v>
                </c:pt>
                <c:pt idx="22">
                  <c:v>135.99999999999997</c:v>
                </c:pt>
                <c:pt idx="23">
                  <c:v>130.29999999999998</c:v>
                </c:pt>
                <c:pt idx="24">
                  <c:v>126.6</c:v>
                </c:pt>
                <c:pt idx="25">
                  <c:v>117.6</c:v>
                </c:pt>
                <c:pt idx="26">
                  <c:v>100.99999999999999</c:v>
                </c:pt>
                <c:pt idx="27">
                  <c:v>100.49999999999999</c:v>
                </c:pt>
                <c:pt idx="28">
                  <c:v>92.09999999999998</c:v>
                </c:pt>
                <c:pt idx="29">
                  <c:v>102.69999999999997</c:v>
                </c:pt>
                <c:pt idx="30">
                  <c:v>88.59999999999998</c:v>
                </c:pt>
                <c:pt idx="31">
                  <c:v>91.499999999999986</c:v>
                </c:pt>
                <c:pt idx="32">
                  <c:v>66.699999999999989</c:v>
                </c:pt>
                <c:pt idx="33">
                  <c:v>98.59999999999998</c:v>
                </c:pt>
                <c:pt idx="34">
                  <c:v>105.69999999999997</c:v>
                </c:pt>
                <c:pt idx="35">
                  <c:v>95.399999999999977</c:v>
                </c:pt>
                <c:pt idx="36">
                  <c:v>87.399999999999977</c:v>
                </c:pt>
                <c:pt idx="37">
                  <c:v>70.299999999999983</c:v>
                </c:pt>
                <c:pt idx="38">
                  <c:v>58.299999999999983</c:v>
                </c:pt>
                <c:pt idx="39">
                  <c:v>49.599999999999987</c:v>
                </c:pt>
                <c:pt idx="40">
                  <c:v>50.699999999999989</c:v>
                </c:pt>
                <c:pt idx="41">
                  <c:v>64.199999999999989</c:v>
                </c:pt>
                <c:pt idx="42">
                  <c:v>47.399999999999991</c:v>
                </c:pt>
                <c:pt idx="43">
                  <c:v>58.899999999999991</c:v>
                </c:pt>
                <c:pt idx="44">
                  <c:v>43.999999999999993</c:v>
                </c:pt>
                <c:pt idx="45">
                  <c:v>45.099999999999994</c:v>
                </c:pt>
                <c:pt idx="46">
                  <c:v>29.599999999999991</c:v>
                </c:pt>
                <c:pt idx="47">
                  <c:v>39.79999999999999</c:v>
                </c:pt>
                <c:pt idx="48">
                  <c:v>44.499999999999993</c:v>
                </c:pt>
                <c:pt idx="49">
                  <c:v>37.099999999999994</c:v>
                </c:pt>
                <c:pt idx="50">
                  <c:v>41.199999999999996</c:v>
                </c:pt>
                <c:pt idx="51">
                  <c:v>23.199999999999996</c:v>
                </c:pt>
                <c:pt idx="52">
                  <c:v>25.099999999999994</c:v>
                </c:pt>
                <c:pt idx="53">
                  <c:v>13.699999999999996</c:v>
                </c:pt>
                <c:pt idx="54">
                  <c:v>-8.7000000000000028</c:v>
                </c:pt>
                <c:pt idx="55">
                  <c:v>-25.200000000000003</c:v>
                </c:pt>
                <c:pt idx="56">
                  <c:v>4.8999999999999986</c:v>
                </c:pt>
                <c:pt idx="57">
                  <c:v>-15.100000000000001</c:v>
                </c:pt>
                <c:pt idx="58">
                  <c:v>-26.3</c:v>
                </c:pt>
                <c:pt idx="59">
                  <c:v>0.6999999999999984</c:v>
                </c:pt>
                <c:pt idx="60">
                  <c:v>-2.6000000000000014</c:v>
                </c:pt>
                <c:pt idx="61">
                  <c:v>5.3999999999999986</c:v>
                </c:pt>
                <c:pt idx="62">
                  <c:v>-18.400000000000002</c:v>
                </c:pt>
                <c:pt idx="63">
                  <c:v>-14.700000000000001</c:v>
                </c:pt>
                <c:pt idx="64">
                  <c:v>-6.8000000000000007</c:v>
                </c:pt>
                <c:pt idx="65">
                  <c:v>18.2</c:v>
                </c:pt>
                <c:pt idx="6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DD48-BFF5-158AEFF5B5AC}"/>
            </c:ext>
          </c:extLst>
        </c:ser>
        <c:ser>
          <c:idx val="1"/>
          <c:order val="1"/>
          <c:tx>
            <c:strRef>
              <c:f>'dte2'!$D$1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'dte2'!$D$2:$D$68</c:f>
              <c:numCache>
                <c:formatCode>General</c:formatCode>
                <c:ptCount val="67"/>
                <c:pt idx="0">
                  <c:v>755.10000000000025</c:v>
                </c:pt>
                <c:pt idx="1">
                  <c:v>738.70000000000027</c:v>
                </c:pt>
                <c:pt idx="2">
                  <c:v>728.20000000000027</c:v>
                </c:pt>
                <c:pt idx="3">
                  <c:v>711.20000000000027</c:v>
                </c:pt>
                <c:pt idx="4">
                  <c:v>678.40000000000032</c:v>
                </c:pt>
                <c:pt idx="5">
                  <c:v>690.90000000000032</c:v>
                </c:pt>
                <c:pt idx="6">
                  <c:v>689.40000000000032</c:v>
                </c:pt>
                <c:pt idx="7">
                  <c:v>667.40000000000032</c:v>
                </c:pt>
                <c:pt idx="8">
                  <c:v>630.70000000000027</c:v>
                </c:pt>
                <c:pt idx="9">
                  <c:v>608.70000000000027</c:v>
                </c:pt>
                <c:pt idx="10">
                  <c:v>576.3000000000003</c:v>
                </c:pt>
                <c:pt idx="11">
                  <c:v>562.50000000000034</c:v>
                </c:pt>
                <c:pt idx="12">
                  <c:v>540.3000000000003</c:v>
                </c:pt>
                <c:pt idx="13">
                  <c:v>519.60000000000025</c:v>
                </c:pt>
                <c:pt idx="14">
                  <c:v>508.80000000000024</c:v>
                </c:pt>
                <c:pt idx="15">
                  <c:v>479.50000000000023</c:v>
                </c:pt>
                <c:pt idx="16">
                  <c:v>462.9000000000002</c:v>
                </c:pt>
                <c:pt idx="17">
                  <c:v>438.00000000000023</c:v>
                </c:pt>
                <c:pt idx="18">
                  <c:v>405.9000000000002</c:v>
                </c:pt>
                <c:pt idx="19">
                  <c:v>406.30000000000018</c:v>
                </c:pt>
                <c:pt idx="20">
                  <c:v>376.10000000000019</c:v>
                </c:pt>
                <c:pt idx="21">
                  <c:v>364.80000000000018</c:v>
                </c:pt>
                <c:pt idx="22">
                  <c:v>362.20000000000016</c:v>
                </c:pt>
                <c:pt idx="23">
                  <c:v>356.50000000000017</c:v>
                </c:pt>
                <c:pt idx="24">
                  <c:v>352.80000000000018</c:v>
                </c:pt>
                <c:pt idx="25">
                  <c:v>343.80000000000018</c:v>
                </c:pt>
                <c:pt idx="26">
                  <c:v>327.20000000000016</c:v>
                </c:pt>
                <c:pt idx="27">
                  <c:v>318.90000000000015</c:v>
                </c:pt>
                <c:pt idx="28">
                  <c:v>305.80000000000013</c:v>
                </c:pt>
                <c:pt idx="29">
                  <c:v>315.50000000000011</c:v>
                </c:pt>
                <c:pt idx="30">
                  <c:v>301.40000000000009</c:v>
                </c:pt>
                <c:pt idx="31">
                  <c:v>297.90000000000009</c:v>
                </c:pt>
                <c:pt idx="32">
                  <c:v>273.10000000000008</c:v>
                </c:pt>
                <c:pt idx="33">
                  <c:v>298.90000000000009</c:v>
                </c:pt>
                <c:pt idx="34">
                  <c:v>301.10000000000008</c:v>
                </c:pt>
                <c:pt idx="35">
                  <c:v>290.80000000000007</c:v>
                </c:pt>
                <c:pt idx="36">
                  <c:v>269.20000000000005</c:v>
                </c:pt>
                <c:pt idx="37">
                  <c:v>252.10000000000002</c:v>
                </c:pt>
                <c:pt idx="38">
                  <c:v>240.10000000000002</c:v>
                </c:pt>
                <c:pt idx="39">
                  <c:v>221.8</c:v>
                </c:pt>
                <c:pt idx="40">
                  <c:v>217.3</c:v>
                </c:pt>
                <c:pt idx="41">
                  <c:v>228.3</c:v>
                </c:pt>
                <c:pt idx="42">
                  <c:v>211.5</c:v>
                </c:pt>
                <c:pt idx="43">
                  <c:v>216.5</c:v>
                </c:pt>
                <c:pt idx="44">
                  <c:v>201.6</c:v>
                </c:pt>
                <c:pt idx="45">
                  <c:v>191.29999999999998</c:v>
                </c:pt>
                <c:pt idx="46">
                  <c:v>175.79999999999998</c:v>
                </c:pt>
                <c:pt idx="47">
                  <c:v>180.2</c:v>
                </c:pt>
                <c:pt idx="48">
                  <c:v>179</c:v>
                </c:pt>
                <c:pt idx="49">
                  <c:v>169</c:v>
                </c:pt>
                <c:pt idx="50">
                  <c:v>161.6</c:v>
                </c:pt>
                <c:pt idx="51">
                  <c:v>143.6</c:v>
                </c:pt>
                <c:pt idx="52">
                  <c:v>135</c:v>
                </c:pt>
                <c:pt idx="53">
                  <c:v>117</c:v>
                </c:pt>
                <c:pt idx="54">
                  <c:v>94.600000000000009</c:v>
                </c:pt>
                <c:pt idx="55">
                  <c:v>67.300000000000011</c:v>
                </c:pt>
                <c:pt idx="56">
                  <c:v>88.600000000000009</c:v>
                </c:pt>
                <c:pt idx="57">
                  <c:v>63.20000000000001</c:v>
                </c:pt>
                <c:pt idx="58">
                  <c:v>26.500000000000007</c:v>
                </c:pt>
                <c:pt idx="59">
                  <c:v>51.400000000000006</c:v>
                </c:pt>
                <c:pt idx="60">
                  <c:v>33.100000000000009</c:v>
                </c:pt>
                <c:pt idx="61">
                  <c:v>35.400000000000006</c:v>
                </c:pt>
                <c:pt idx="62">
                  <c:v>11.600000000000001</c:v>
                </c:pt>
                <c:pt idx="63">
                  <c:v>4.1000000000000005</c:v>
                </c:pt>
                <c:pt idx="64">
                  <c:v>5.3000000000000007</c:v>
                </c:pt>
                <c:pt idx="65">
                  <c:v>22</c:v>
                </c:pt>
                <c:pt idx="6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DD48-BFF5-158AEFF5B5AC}"/>
            </c:ext>
          </c:extLst>
        </c:ser>
        <c:ser>
          <c:idx val="2"/>
          <c:order val="2"/>
          <c:tx>
            <c:strRef>
              <c:f>'dte2'!$F$1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'dte2'!$F$2:$F$68</c:f>
              <c:numCache>
                <c:formatCode>General</c:formatCode>
                <c:ptCount val="67"/>
                <c:pt idx="0">
                  <c:v>216.1</c:v>
                </c:pt>
                <c:pt idx="1">
                  <c:v>204.4</c:v>
                </c:pt>
                <c:pt idx="2">
                  <c:v>210.8</c:v>
                </c:pt>
                <c:pt idx="3">
                  <c:v>197</c:v>
                </c:pt>
                <c:pt idx="4">
                  <c:v>185.6</c:v>
                </c:pt>
                <c:pt idx="5">
                  <c:v>188.9</c:v>
                </c:pt>
                <c:pt idx="6">
                  <c:v>194.3</c:v>
                </c:pt>
                <c:pt idx="7">
                  <c:v>171.10000000000002</c:v>
                </c:pt>
                <c:pt idx="8">
                  <c:v>160.20000000000002</c:v>
                </c:pt>
                <c:pt idx="9">
                  <c:v>156.4</c:v>
                </c:pt>
                <c:pt idx="10">
                  <c:v>149.9</c:v>
                </c:pt>
                <c:pt idx="11">
                  <c:v>144.6</c:v>
                </c:pt>
                <c:pt idx="12">
                  <c:v>124.4</c:v>
                </c:pt>
                <c:pt idx="13">
                  <c:v>105.9</c:v>
                </c:pt>
                <c:pt idx="14">
                  <c:v>112.30000000000001</c:v>
                </c:pt>
                <c:pt idx="15">
                  <c:v>109.80000000000001</c:v>
                </c:pt>
                <c:pt idx="16">
                  <c:v>98.4</c:v>
                </c:pt>
                <c:pt idx="17">
                  <c:v>79.7</c:v>
                </c:pt>
                <c:pt idx="18">
                  <c:v>77.2</c:v>
                </c:pt>
                <c:pt idx="19">
                  <c:v>76</c:v>
                </c:pt>
                <c:pt idx="20">
                  <c:v>70</c:v>
                </c:pt>
                <c:pt idx="21">
                  <c:v>62.699999999999996</c:v>
                </c:pt>
                <c:pt idx="22">
                  <c:v>56.999999999999993</c:v>
                </c:pt>
                <c:pt idx="23">
                  <c:v>53.79999999999999</c:v>
                </c:pt>
                <c:pt idx="24">
                  <c:v>57.899999999999991</c:v>
                </c:pt>
                <c:pt idx="25">
                  <c:v>49.099999999999994</c:v>
                </c:pt>
                <c:pt idx="26">
                  <c:v>36.699999999999996</c:v>
                </c:pt>
                <c:pt idx="27">
                  <c:v>37.299999999999997</c:v>
                </c:pt>
                <c:pt idx="28">
                  <c:v>29.2</c:v>
                </c:pt>
                <c:pt idx="29">
                  <c:v>41.4</c:v>
                </c:pt>
                <c:pt idx="30">
                  <c:v>28.799999999999997</c:v>
                </c:pt>
                <c:pt idx="31">
                  <c:v>24.099999999999998</c:v>
                </c:pt>
                <c:pt idx="32">
                  <c:v>2.9999999999999964</c:v>
                </c:pt>
                <c:pt idx="33">
                  <c:v>21.499999999999996</c:v>
                </c:pt>
                <c:pt idx="34">
                  <c:v>27.699999999999996</c:v>
                </c:pt>
                <c:pt idx="35">
                  <c:v>20.599999999999994</c:v>
                </c:pt>
                <c:pt idx="36">
                  <c:v>1.3999999999999968</c:v>
                </c:pt>
                <c:pt idx="37">
                  <c:v>-13.700000000000003</c:v>
                </c:pt>
                <c:pt idx="38">
                  <c:v>-13.600000000000003</c:v>
                </c:pt>
                <c:pt idx="39">
                  <c:v>-18.200000000000003</c:v>
                </c:pt>
                <c:pt idx="40">
                  <c:v>-17.000000000000004</c:v>
                </c:pt>
                <c:pt idx="41">
                  <c:v>-5.7000000000000028</c:v>
                </c:pt>
                <c:pt idx="42">
                  <c:v>-23.400000000000002</c:v>
                </c:pt>
                <c:pt idx="43">
                  <c:v>6.7999999999999972</c:v>
                </c:pt>
                <c:pt idx="44">
                  <c:v>0.59999999999999676</c:v>
                </c:pt>
                <c:pt idx="45">
                  <c:v>-0.1000000000000032</c:v>
                </c:pt>
                <c:pt idx="46">
                  <c:v>-6.6000000000000032</c:v>
                </c:pt>
                <c:pt idx="47">
                  <c:v>1.0999999999999974</c:v>
                </c:pt>
                <c:pt idx="48">
                  <c:v>-1.8000000000000025</c:v>
                </c:pt>
                <c:pt idx="49">
                  <c:v>10.599999999999998</c:v>
                </c:pt>
                <c:pt idx="50">
                  <c:v>19.599999999999998</c:v>
                </c:pt>
                <c:pt idx="51">
                  <c:v>14.499999999999998</c:v>
                </c:pt>
                <c:pt idx="52">
                  <c:v>10.399999999999999</c:v>
                </c:pt>
                <c:pt idx="53">
                  <c:v>-5.3000000000000007</c:v>
                </c:pt>
                <c:pt idx="54">
                  <c:v>-23.3</c:v>
                </c:pt>
                <c:pt idx="55">
                  <c:v>-27.8</c:v>
                </c:pt>
                <c:pt idx="56">
                  <c:v>2.8999999999999986</c:v>
                </c:pt>
                <c:pt idx="57">
                  <c:v>-16.400000000000002</c:v>
                </c:pt>
                <c:pt idx="58">
                  <c:v>-18.700000000000003</c:v>
                </c:pt>
                <c:pt idx="59">
                  <c:v>-13.300000000000002</c:v>
                </c:pt>
                <c:pt idx="60">
                  <c:v>-13.500000000000002</c:v>
                </c:pt>
                <c:pt idx="61">
                  <c:v>-3.4000000000000021</c:v>
                </c:pt>
                <c:pt idx="62">
                  <c:v>-26.6</c:v>
                </c:pt>
                <c:pt idx="63">
                  <c:v>-26.6</c:v>
                </c:pt>
                <c:pt idx="64">
                  <c:v>-20.3</c:v>
                </c:pt>
                <c:pt idx="65">
                  <c:v>9.3000000000000007</c:v>
                </c:pt>
                <c:pt idx="6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F-DD48-BFF5-158AEFF5B5AC}"/>
            </c:ext>
          </c:extLst>
        </c:ser>
        <c:ser>
          <c:idx val="3"/>
          <c:order val="3"/>
          <c:tx>
            <c:strRef>
              <c:f>'dte2'!$H$1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'dte2'!$H$2:$H$68</c:f>
              <c:numCache>
                <c:formatCode>General</c:formatCode>
                <c:ptCount val="67"/>
                <c:pt idx="0">
                  <c:v>628.49999999999989</c:v>
                </c:pt>
                <c:pt idx="1">
                  <c:v>616.79999999999984</c:v>
                </c:pt>
                <c:pt idx="2">
                  <c:v>609.89999999999986</c:v>
                </c:pt>
                <c:pt idx="3">
                  <c:v>596.09999999999991</c:v>
                </c:pt>
                <c:pt idx="4">
                  <c:v>584.69999999999993</c:v>
                </c:pt>
                <c:pt idx="5">
                  <c:v>578.79999999999995</c:v>
                </c:pt>
                <c:pt idx="6">
                  <c:v>580</c:v>
                </c:pt>
                <c:pt idx="7">
                  <c:v>556.79999999999995</c:v>
                </c:pt>
                <c:pt idx="8">
                  <c:v>535.29999999999995</c:v>
                </c:pt>
                <c:pt idx="9">
                  <c:v>519.09999999999991</c:v>
                </c:pt>
                <c:pt idx="10">
                  <c:v>516.69999999999993</c:v>
                </c:pt>
                <c:pt idx="11">
                  <c:v>502.2999999999999</c:v>
                </c:pt>
                <c:pt idx="12">
                  <c:v>482.09999999999991</c:v>
                </c:pt>
                <c:pt idx="13">
                  <c:v>450.49999999999989</c:v>
                </c:pt>
                <c:pt idx="14">
                  <c:v>442.69999999999987</c:v>
                </c:pt>
                <c:pt idx="15">
                  <c:v>426.49999999999989</c:v>
                </c:pt>
                <c:pt idx="16">
                  <c:v>415.09999999999991</c:v>
                </c:pt>
                <c:pt idx="17">
                  <c:v>396.39999999999992</c:v>
                </c:pt>
                <c:pt idx="18">
                  <c:v>387.19999999999993</c:v>
                </c:pt>
                <c:pt idx="19">
                  <c:v>385.79999999999995</c:v>
                </c:pt>
                <c:pt idx="20">
                  <c:v>368.49999999999994</c:v>
                </c:pt>
                <c:pt idx="21">
                  <c:v>354.49999999999994</c:v>
                </c:pt>
                <c:pt idx="22">
                  <c:v>342.09999999999997</c:v>
                </c:pt>
                <c:pt idx="23">
                  <c:v>336.2</c:v>
                </c:pt>
                <c:pt idx="24">
                  <c:v>336.4</c:v>
                </c:pt>
                <c:pt idx="25">
                  <c:v>327.59999999999997</c:v>
                </c:pt>
                <c:pt idx="26">
                  <c:v>315.2</c:v>
                </c:pt>
                <c:pt idx="27">
                  <c:v>308.3</c:v>
                </c:pt>
                <c:pt idx="28">
                  <c:v>297.10000000000002</c:v>
                </c:pt>
                <c:pt idx="29">
                  <c:v>304.8</c:v>
                </c:pt>
                <c:pt idx="30">
                  <c:v>292.2</c:v>
                </c:pt>
                <c:pt idx="31">
                  <c:v>277.09999999999997</c:v>
                </c:pt>
                <c:pt idx="32">
                  <c:v>255.99999999999997</c:v>
                </c:pt>
                <c:pt idx="33">
                  <c:v>270.39999999999998</c:v>
                </c:pt>
                <c:pt idx="34">
                  <c:v>274.39999999999998</c:v>
                </c:pt>
                <c:pt idx="35">
                  <c:v>267.29999999999995</c:v>
                </c:pt>
                <c:pt idx="36">
                  <c:v>234.49999999999997</c:v>
                </c:pt>
                <c:pt idx="37">
                  <c:v>219.39999999999998</c:v>
                </c:pt>
                <c:pt idx="38">
                  <c:v>208.29999999999998</c:v>
                </c:pt>
                <c:pt idx="39">
                  <c:v>195.39999999999998</c:v>
                </c:pt>
                <c:pt idx="40">
                  <c:v>191.7</c:v>
                </c:pt>
                <c:pt idx="41">
                  <c:v>198.2</c:v>
                </c:pt>
                <c:pt idx="42">
                  <c:v>172.89999999999998</c:v>
                </c:pt>
                <c:pt idx="43">
                  <c:v>215.29999999999998</c:v>
                </c:pt>
                <c:pt idx="44">
                  <c:v>195.49999999999997</c:v>
                </c:pt>
                <c:pt idx="45">
                  <c:v>180.29999999999998</c:v>
                </c:pt>
                <c:pt idx="46">
                  <c:v>159.19999999999999</c:v>
                </c:pt>
                <c:pt idx="47">
                  <c:v>163</c:v>
                </c:pt>
                <c:pt idx="48">
                  <c:v>154.5</c:v>
                </c:pt>
                <c:pt idx="49">
                  <c:v>163</c:v>
                </c:pt>
                <c:pt idx="50">
                  <c:v>162.69999999999999</c:v>
                </c:pt>
                <c:pt idx="51">
                  <c:v>149.29999999999998</c:v>
                </c:pt>
                <c:pt idx="52">
                  <c:v>137.1</c:v>
                </c:pt>
                <c:pt idx="53">
                  <c:v>110.89999999999999</c:v>
                </c:pt>
                <c:pt idx="54">
                  <c:v>92.899999999999991</c:v>
                </c:pt>
                <c:pt idx="55">
                  <c:v>78.599999999999994</c:v>
                </c:pt>
                <c:pt idx="56">
                  <c:v>93.399999999999991</c:v>
                </c:pt>
                <c:pt idx="57">
                  <c:v>74.099999999999994</c:v>
                </c:pt>
                <c:pt idx="58">
                  <c:v>54.5</c:v>
                </c:pt>
                <c:pt idx="59">
                  <c:v>54.3</c:v>
                </c:pt>
                <c:pt idx="60">
                  <c:v>43.3</c:v>
                </c:pt>
                <c:pt idx="61">
                  <c:v>47.8</c:v>
                </c:pt>
                <c:pt idx="62">
                  <c:v>24.599999999999998</c:v>
                </c:pt>
                <c:pt idx="63">
                  <c:v>15.199999999999998</c:v>
                </c:pt>
                <c:pt idx="64">
                  <c:v>14.799999999999997</c:v>
                </c:pt>
                <c:pt idx="65">
                  <c:v>32.4</c:v>
                </c:pt>
                <c:pt idx="66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F-DD48-BFF5-158AEFF5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74591"/>
        <c:axId val="891677615"/>
      </c:lineChart>
      <c:catAx>
        <c:axId val="89167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615"/>
        <c:crosses val="autoZero"/>
        <c:auto val="1"/>
        <c:lblAlgn val="ctr"/>
        <c:lblOffset val="100"/>
        <c:noMultiLvlLbl val="0"/>
      </c:catAx>
      <c:valAx>
        <c:axId val="891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'dte3'!$B$2:$B$67</c:f>
              <c:numCache>
                <c:formatCode>General</c:formatCode>
                <c:ptCount val="66"/>
                <c:pt idx="0">
                  <c:v>302.8</c:v>
                </c:pt>
                <c:pt idx="1">
                  <c:v>306.3</c:v>
                </c:pt>
                <c:pt idx="2">
                  <c:v>291.7</c:v>
                </c:pt>
                <c:pt idx="3">
                  <c:v>285</c:v>
                </c:pt>
                <c:pt idx="4">
                  <c:v>293.10000000000002</c:v>
                </c:pt>
                <c:pt idx="5">
                  <c:v>292.10000000000002</c:v>
                </c:pt>
                <c:pt idx="6">
                  <c:v>278.39999999999998</c:v>
                </c:pt>
                <c:pt idx="7">
                  <c:v>265.3</c:v>
                </c:pt>
                <c:pt idx="8">
                  <c:v>257.39999999999998</c:v>
                </c:pt>
                <c:pt idx="9">
                  <c:v>249.4</c:v>
                </c:pt>
                <c:pt idx="10">
                  <c:v>267</c:v>
                </c:pt>
                <c:pt idx="11">
                  <c:v>278.5</c:v>
                </c:pt>
                <c:pt idx="12">
                  <c:v>275.2</c:v>
                </c:pt>
                <c:pt idx="13">
                  <c:v>284.5</c:v>
                </c:pt>
                <c:pt idx="14">
                  <c:v>296.5</c:v>
                </c:pt>
                <c:pt idx="15">
                  <c:v>281.10000000000002</c:v>
                </c:pt>
                <c:pt idx="16">
                  <c:v>266.3</c:v>
                </c:pt>
                <c:pt idx="17">
                  <c:v>262.39999999999998</c:v>
                </c:pt>
                <c:pt idx="18">
                  <c:v>243.4</c:v>
                </c:pt>
                <c:pt idx="19">
                  <c:v>235.8</c:v>
                </c:pt>
                <c:pt idx="20">
                  <c:v>217.3</c:v>
                </c:pt>
                <c:pt idx="21">
                  <c:v>228.2</c:v>
                </c:pt>
                <c:pt idx="22">
                  <c:v>216.3</c:v>
                </c:pt>
                <c:pt idx="23">
                  <c:v>202.1</c:v>
                </c:pt>
                <c:pt idx="24">
                  <c:v>207.7</c:v>
                </c:pt>
                <c:pt idx="25">
                  <c:v>211.2</c:v>
                </c:pt>
                <c:pt idx="26">
                  <c:v>203.1</c:v>
                </c:pt>
                <c:pt idx="27">
                  <c:v>189.1</c:v>
                </c:pt>
                <c:pt idx="28">
                  <c:v>175.1</c:v>
                </c:pt>
                <c:pt idx="29">
                  <c:v>164.1</c:v>
                </c:pt>
                <c:pt idx="30">
                  <c:v>172.8</c:v>
                </c:pt>
                <c:pt idx="31">
                  <c:v>184.1</c:v>
                </c:pt>
                <c:pt idx="32">
                  <c:v>183.3</c:v>
                </c:pt>
                <c:pt idx="33">
                  <c:v>162.69999999999999</c:v>
                </c:pt>
                <c:pt idx="34">
                  <c:v>150</c:v>
                </c:pt>
                <c:pt idx="35">
                  <c:v>141.1</c:v>
                </c:pt>
                <c:pt idx="36">
                  <c:v>137</c:v>
                </c:pt>
                <c:pt idx="37">
                  <c:v>141.9</c:v>
                </c:pt>
                <c:pt idx="38">
                  <c:v>130.30000000000001</c:v>
                </c:pt>
                <c:pt idx="39">
                  <c:v>127.1</c:v>
                </c:pt>
                <c:pt idx="40">
                  <c:v>109.1</c:v>
                </c:pt>
                <c:pt idx="41">
                  <c:v>110.9</c:v>
                </c:pt>
                <c:pt idx="42">
                  <c:v>102.8</c:v>
                </c:pt>
                <c:pt idx="43">
                  <c:v>107.7</c:v>
                </c:pt>
                <c:pt idx="44">
                  <c:v>109.9</c:v>
                </c:pt>
                <c:pt idx="45">
                  <c:v>103.8</c:v>
                </c:pt>
                <c:pt idx="46">
                  <c:v>89.9</c:v>
                </c:pt>
                <c:pt idx="47">
                  <c:v>84</c:v>
                </c:pt>
                <c:pt idx="48">
                  <c:v>77.3</c:v>
                </c:pt>
                <c:pt idx="49">
                  <c:v>63.3</c:v>
                </c:pt>
                <c:pt idx="50">
                  <c:v>54</c:v>
                </c:pt>
                <c:pt idx="51">
                  <c:v>41.6</c:v>
                </c:pt>
                <c:pt idx="52">
                  <c:v>30.4</c:v>
                </c:pt>
                <c:pt idx="53">
                  <c:v>32.700000000000003</c:v>
                </c:pt>
                <c:pt idx="54">
                  <c:v>33</c:v>
                </c:pt>
                <c:pt idx="55">
                  <c:v>37.799999999999997</c:v>
                </c:pt>
                <c:pt idx="56">
                  <c:v>16.100000000000001</c:v>
                </c:pt>
                <c:pt idx="57">
                  <c:v>10.5</c:v>
                </c:pt>
                <c:pt idx="58">
                  <c:v>-2.2999999999999998</c:v>
                </c:pt>
                <c:pt idx="59">
                  <c:v>21.8</c:v>
                </c:pt>
                <c:pt idx="60">
                  <c:v>21.3</c:v>
                </c:pt>
                <c:pt idx="61">
                  <c:v>11.5</c:v>
                </c:pt>
                <c:pt idx="62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1A4D-A9D8-429F47045840}"/>
            </c:ext>
          </c:extLst>
        </c:ser>
        <c:ser>
          <c:idx val="1"/>
          <c:order val="1"/>
          <c:tx>
            <c:strRef>
              <c:f>'dte3'!$D$1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'dte3'!$D$2:$D$67</c:f>
              <c:numCache>
                <c:formatCode>General</c:formatCode>
                <c:ptCount val="66"/>
                <c:pt idx="0">
                  <c:v>596.4</c:v>
                </c:pt>
                <c:pt idx="1">
                  <c:v>595.20000000000005</c:v>
                </c:pt>
                <c:pt idx="2">
                  <c:v>571.1</c:v>
                </c:pt>
                <c:pt idx="3">
                  <c:v>564.4</c:v>
                </c:pt>
                <c:pt idx="4">
                  <c:v>562.9</c:v>
                </c:pt>
                <c:pt idx="5">
                  <c:v>560.79999999999995</c:v>
                </c:pt>
                <c:pt idx="6">
                  <c:v>537.70000000000005</c:v>
                </c:pt>
                <c:pt idx="7">
                  <c:v>524.6</c:v>
                </c:pt>
                <c:pt idx="8">
                  <c:v>505.9</c:v>
                </c:pt>
                <c:pt idx="9">
                  <c:v>493.7</c:v>
                </c:pt>
                <c:pt idx="10">
                  <c:v>501.4</c:v>
                </c:pt>
                <c:pt idx="11">
                  <c:v>509</c:v>
                </c:pt>
                <c:pt idx="12">
                  <c:v>499.3</c:v>
                </c:pt>
                <c:pt idx="13">
                  <c:v>499.6</c:v>
                </c:pt>
                <c:pt idx="14">
                  <c:v>506.6</c:v>
                </c:pt>
                <c:pt idx="15">
                  <c:v>481.9</c:v>
                </c:pt>
                <c:pt idx="16">
                  <c:v>467.1</c:v>
                </c:pt>
                <c:pt idx="17">
                  <c:v>460.5</c:v>
                </c:pt>
                <c:pt idx="18">
                  <c:v>441.5</c:v>
                </c:pt>
                <c:pt idx="19">
                  <c:v>430.9</c:v>
                </c:pt>
                <c:pt idx="20">
                  <c:v>412.4</c:v>
                </c:pt>
                <c:pt idx="21">
                  <c:v>415.6</c:v>
                </c:pt>
                <c:pt idx="22">
                  <c:v>403.7</c:v>
                </c:pt>
                <c:pt idx="23">
                  <c:v>389.5</c:v>
                </c:pt>
                <c:pt idx="24">
                  <c:v>389.9</c:v>
                </c:pt>
                <c:pt idx="25">
                  <c:v>387.9</c:v>
                </c:pt>
                <c:pt idx="26">
                  <c:v>379.8</c:v>
                </c:pt>
                <c:pt idx="27">
                  <c:v>365.8</c:v>
                </c:pt>
                <c:pt idx="28">
                  <c:v>351.8</c:v>
                </c:pt>
                <c:pt idx="29">
                  <c:v>340.8</c:v>
                </c:pt>
                <c:pt idx="30">
                  <c:v>345</c:v>
                </c:pt>
                <c:pt idx="31">
                  <c:v>349.3</c:v>
                </c:pt>
                <c:pt idx="32">
                  <c:v>328.7</c:v>
                </c:pt>
                <c:pt idx="33">
                  <c:v>308.10000000000002</c:v>
                </c:pt>
                <c:pt idx="34">
                  <c:v>299.2</c:v>
                </c:pt>
                <c:pt idx="35">
                  <c:v>295.10000000000002</c:v>
                </c:pt>
                <c:pt idx="36">
                  <c:v>296.7</c:v>
                </c:pt>
                <c:pt idx="37">
                  <c:v>285.10000000000002</c:v>
                </c:pt>
                <c:pt idx="38">
                  <c:v>272.10000000000002</c:v>
                </c:pt>
                <c:pt idx="39">
                  <c:v>254.1</c:v>
                </c:pt>
                <c:pt idx="40">
                  <c:v>248.8</c:v>
                </c:pt>
                <c:pt idx="41">
                  <c:v>233.5</c:v>
                </c:pt>
                <c:pt idx="42">
                  <c:v>230.6</c:v>
                </c:pt>
                <c:pt idx="43">
                  <c:v>223.3</c:v>
                </c:pt>
                <c:pt idx="44">
                  <c:v>204.5</c:v>
                </c:pt>
                <c:pt idx="45">
                  <c:v>190.6</c:v>
                </c:pt>
                <c:pt idx="46">
                  <c:v>175</c:v>
                </c:pt>
                <c:pt idx="47">
                  <c:v>159.30000000000001</c:v>
                </c:pt>
                <c:pt idx="48">
                  <c:v>145.30000000000001</c:v>
                </c:pt>
                <c:pt idx="49">
                  <c:v>129.5</c:v>
                </c:pt>
                <c:pt idx="50">
                  <c:v>114.5</c:v>
                </c:pt>
                <c:pt idx="51">
                  <c:v>89.5</c:v>
                </c:pt>
                <c:pt idx="52">
                  <c:v>82.9</c:v>
                </c:pt>
                <c:pt idx="53">
                  <c:v>74.8</c:v>
                </c:pt>
                <c:pt idx="54">
                  <c:v>75.7</c:v>
                </c:pt>
                <c:pt idx="55">
                  <c:v>54</c:v>
                </c:pt>
                <c:pt idx="56">
                  <c:v>36.1</c:v>
                </c:pt>
                <c:pt idx="57">
                  <c:v>23.3</c:v>
                </c:pt>
                <c:pt idx="58">
                  <c:v>16.7</c:v>
                </c:pt>
                <c:pt idx="59">
                  <c:v>34.799999999999997</c:v>
                </c:pt>
                <c:pt idx="60">
                  <c:v>25.8</c:v>
                </c:pt>
                <c:pt idx="61">
                  <c:v>16</c:v>
                </c:pt>
                <c:pt idx="6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5-1A4D-A9D8-429F47045840}"/>
            </c:ext>
          </c:extLst>
        </c:ser>
        <c:ser>
          <c:idx val="2"/>
          <c:order val="2"/>
          <c:tx>
            <c:strRef>
              <c:f>'dte3'!$F$1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'dte3'!$F$2:$F$67</c:f>
              <c:numCache>
                <c:formatCode>General</c:formatCode>
                <c:ptCount val="66"/>
                <c:pt idx="0">
                  <c:v>301.90000000000003</c:v>
                </c:pt>
                <c:pt idx="1">
                  <c:v>308.70000000000005</c:v>
                </c:pt>
                <c:pt idx="2">
                  <c:v>293.60000000000002</c:v>
                </c:pt>
                <c:pt idx="3">
                  <c:v>288.20000000000005</c:v>
                </c:pt>
                <c:pt idx="4">
                  <c:v>293.30000000000007</c:v>
                </c:pt>
                <c:pt idx="5">
                  <c:v>292.90000000000009</c:v>
                </c:pt>
                <c:pt idx="6">
                  <c:v>276.90000000000009</c:v>
                </c:pt>
                <c:pt idx="7">
                  <c:v>264.40000000000009</c:v>
                </c:pt>
                <c:pt idx="8">
                  <c:v>256.2000000000001</c:v>
                </c:pt>
                <c:pt idx="9">
                  <c:v>268.30000000000013</c:v>
                </c:pt>
                <c:pt idx="10">
                  <c:v>277.00000000000011</c:v>
                </c:pt>
                <c:pt idx="11">
                  <c:v>292.2000000000001</c:v>
                </c:pt>
                <c:pt idx="12">
                  <c:v>291.60000000000008</c:v>
                </c:pt>
                <c:pt idx="13">
                  <c:v>300.90000000000009</c:v>
                </c:pt>
                <c:pt idx="14">
                  <c:v>289.2000000000001</c:v>
                </c:pt>
                <c:pt idx="15">
                  <c:v>284.80000000000013</c:v>
                </c:pt>
                <c:pt idx="16">
                  <c:v>269.50000000000011</c:v>
                </c:pt>
                <c:pt idx="17">
                  <c:v>253.50000000000009</c:v>
                </c:pt>
                <c:pt idx="18">
                  <c:v>250.3000000000001</c:v>
                </c:pt>
                <c:pt idx="19">
                  <c:v>231.3000000000001</c:v>
                </c:pt>
                <c:pt idx="20">
                  <c:v>213.40000000000009</c:v>
                </c:pt>
                <c:pt idx="21">
                  <c:v>224.90000000000009</c:v>
                </c:pt>
                <c:pt idx="22">
                  <c:v>211.50000000000009</c:v>
                </c:pt>
                <c:pt idx="23">
                  <c:v>198.70000000000007</c:v>
                </c:pt>
                <c:pt idx="24">
                  <c:v>203.90000000000006</c:v>
                </c:pt>
                <c:pt idx="25">
                  <c:v>207.60000000000005</c:v>
                </c:pt>
                <c:pt idx="26">
                  <c:v>200.60000000000005</c:v>
                </c:pt>
                <c:pt idx="27">
                  <c:v>187.90000000000006</c:v>
                </c:pt>
                <c:pt idx="28">
                  <c:v>176.30000000000007</c:v>
                </c:pt>
                <c:pt idx="29">
                  <c:v>166.20000000000007</c:v>
                </c:pt>
                <c:pt idx="30">
                  <c:v>153.90000000000006</c:v>
                </c:pt>
                <c:pt idx="31">
                  <c:v>167.50000000000006</c:v>
                </c:pt>
                <c:pt idx="32">
                  <c:v>181.70000000000005</c:v>
                </c:pt>
                <c:pt idx="33">
                  <c:v>184.80000000000004</c:v>
                </c:pt>
                <c:pt idx="34">
                  <c:v>166.20000000000005</c:v>
                </c:pt>
                <c:pt idx="35">
                  <c:v>153.40000000000003</c:v>
                </c:pt>
                <c:pt idx="36">
                  <c:v>145.60000000000002</c:v>
                </c:pt>
                <c:pt idx="37">
                  <c:v>143.30000000000001</c:v>
                </c:pt>
                <c:pt idx="38">
                  <c:v>144.80000000000001</c:v>
                </c:pt>
                <c:pt idx="39">
                  <c:v>132.80000000000001</c:v>
                </c:pt>
                <c:pt idx="40">
                  <c:v>123.5</c:v>
                </c:pt>
                <c:pt idx="41">
                  <c:v>111.9</c:v>
                </c:pt>
                <c:pt idx="42">
                  <c:v>114.30000000000001</c:v>
                </c:pt>
                <c:pt idx="43">
                  <c:v>106.60000000000001</c:v>
                </c:pt>
                <c:pt idx="44">
                  <c:v>112.4</c:v>
                </c:pt>
                <c:pt idx="45">
                  <c:v>117.60000000000001</c:v>
                </c:pt>
                <c:pt idx="46">
                  <c:v>109.80000000000001</c:v>
                </c:pt>
                <c:pt idx="47">
                  <c:v>93.2</c:v>
                </c:pt>
                <c:pt idx="48">
                  <c:v>78.900000000000006</c:v>
                </c:pt>
                <c:pt idx="49">
                  <c:v>71.2</c:v>
                </c:pt>
                <c:pt idx="50">
                  <c:v>60.000000000000007</c:v>
                </c:pt>
                <c:pt idx="51">
                  <c:v>50.100000000000009</c:v>
                </c:pt>
                <c:pt idx="52">
                  <c:v>39.300000000000004</c:v>
                </c:pt>
                <c:pt idx="53">
                  <c:v>30.700000000000003</c:v>
                </c:pt>
                <c:pt idx="54">
                  <c:v>32.800000000000004</c:v>
                </c:pt>
                <c:pt idx="55">
                  <c:v>40.700000000000003</c:v>
                </c:pt>
                <c:pt idx="56">
                  <c:v>26.5</c:v>
                </c:pt>
                <c:pt idx="57">
                  <c:v>8.6999999999999975</c:v>
                </c:pt>
                <c:pt idx="58">
                  <c:v>5.299999999999998</c:v>
                </c:pt>
                <c:pt idx="59">
                  <c:v>-2.3000000000000016</c:v>
                </c:pt>
                <c:pt idx="60">
                  <c:v>-1.6000000000000014</c:v>
                </c:pt>
                <c:pt idx="61">
                  <c:v>-3.6000000000000014</c:v>
                </c:pt>
                <c:pt idx="62">
                  <c:v>8.1999999999999993</c:v>
                </c:pt>
                <c:pt idx="63">
                  <c:v>11.5</c:v>
                </c:pt>
                <c:pt idx="64">
                  <c:v>5.0999999999999996</c:v>
                </c:pt>
                <c:pt idx="65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5-1A4D-A9D8-429F47045840}"/>
            </c:ext>
          </c:extLst>
        </c:ser>
        <c:ser>
          <c:idx val="3"/>
          <c:order val="3"/>
          <c:tx>
            <c:strRef>
              <c:f>'dte3'!$H$1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'dte3'!$H$2:$H$67</c:f>
              <c:numCache>
                <c:formatCode>General</c:formatCode>
                <c:ptCount val="66"/>
                <c:pt idx="0">
                  <c:v>593.10000000000014</c:v>
                </c:pt>
                <c:pt idx="1">
                  <c:v>597.20000000000016</c:v>
                </c:pt>
                <c:pt idx="2">
                  <c:v>571.10000000000014</c:v>
                </c:pt>
                <c:pt idx="3">
                  <c:v>553.10000000000014</c:v>
                </c:pt>
                <c:pt idx="4">
                  <c:v>548.60000000000014</c:v>
                </c:pt>
                <c:pt idx="5">
                  <c:v>541.70000000000016</c:v>
                </c:pt>
                <c:pt idx="6">
                  <c:v>517.60000000000014</c:v>
                </c:pt>
                <c:pt idx="7">
                  <c:v>505.10000000000008</c:v>
                </c:pt>
                <c:pt idx="8">
                  <c:v>496.90000000000009</c:v>
                </c:pt>
                <c:pt idx="9">
                  <c:v>519.30000000000007</c:v>
                </c:pt>
                <c:pt idx="10">
                  <c:v>520.30000000000007</c:v>
                </c:pt>
                <c:pt idx="11">
                  <c:v>534.30000000000007</c:v>
                </c:pt>
                <c:pt idx="12">
                  <c:v>524.40000000000009</c:v>
                </c:pt>
                <c:pt idx="13">
                  <c:v>526.70000000000005</c:v>
                </c:pt>
                <c:pt idx="14">
                  <c:v>515</c:v>
                </c:pt>
                <c:pt idx="15">
                  <c:v>502.00000000000006</c:v>
                </c:pt>
                <c:pt idx="16">
                  <c:v>482.90000000000003</c:v>
                </c:pt>
                <c:pt idx="17">
                  <c:v>466.90000000000003</c:v>
                </c:pt>
                <c:pt idx="18">
                  <c:v>454.40000000000003</c:v>
                </c:pt>
                <c:pt idx="19">
                  <c:v>435.40000000000003</c:v>
                </c:pt>
                <c:pt idx="20">
                  <c:v>417.50000000000006</c:v>
                </c:pt>
                <c:pt idx="21">
                  <c:v>421.10000000000008</c:v>
                </c:pt>
                <c:pt idx="22">
                  <c:v>407.7000000000001</c:v>
                </c:pt>
                <c:pt idx="23">
                  <c:v>394.90000000000009</c:v>
                </c:pt>
                <c:pt idx="24">
                  <c:v>393.00000000000011</c:v>
                </c:pt>
                <c:pt idx="25">
                  <c:v>390.50000000000011</c:v>
                </c:pt>
                <c:pt idx="26">
                  <c:v>383.50000000000011</c:v>
                </c:pt>
                <c:pt idx="27">
                  <c:v>364.00000000000011</c:v>
                </c:pt>
                <c:pt idx="28">
                  <c:v>352.40000000000009</c:v>
                </c:pt>
                <c:pt idx="29">
                  <c:v>342.30000000000007</c:v>
                </c:pt>
                <c:pt idx="30">
                  <c:v>330.00000000000006</c:v>
                </c:pt>
                <c:pt idx="31">
                  <c:v>340.00000000000006</c:v>
                </c:pt>
                <c:pt idx="32">
                  <c:v>347.60000000000008</c:v>
                </c:pt>
                <c:pt idx="33">
                  <c:v>329.00000000000006</c:v>
                </c:pt>
                <c:pt idx="34">
                  <c:v>304.80000000000007</c:v>
                </c:pt>
                <c:pt idx="35">
                  <c:v>297.00000000000006</c:v>
                </c:pt>
                <c:pt idx="36">
                  <c:v>294.70000000000005</c:v>
                </c:pt>
                <c:pt idx="37">
                  <c:v>290.90000000000003</c:v>
                </c:pt>
                <c:pt idx="38">
                  <c:v>278.90000000000003</c:v>
                </c:pt>
                <c:pt idx="39">
                  <c:v>262.10000000000002</c:v>
                </c:pt>
                <c:pt idx="40">
                  <c:v>250.50000000000003</c:v>
                </c:pt>
                <c:pt idx="41">
                  <c:v>245.20000000000002</c:v>
                </c:pt>
                <c:pt idx="42">
                  <c:v>224.20000000000002</c:v>
                </c:pt>
                <c:pt idx="43">
                  <c:v>223.3</c:v>
                </c:pt>
                <c:pt idx="44">
                  <c:v>221.60000000000002</c:v>
                </c:pt>
                <c:pt idx="45">
                  <c:v>199.70000000000002</c:v>
                </c:pt>
                <c:pt idx="46">
                  <c:v>183.10000000000002</c:v>
                </c:pt>
                <c:pt idx="47">
                  <c:v>168.8</c:v>
                </c:pt>
                <c:pt idx="48">
                  <c:v>151.4</c:v>
                </c:pt>
                <c:pt idx="49">
                  <c:v>140.20000000000002</c:v>
                </c:pt>
                <c:pt idx="50">
                  <c:v>130.30000000000001</c:v>
                </c:pt>
                <c:pt idx="51">
                  <c:v>119.50000000000001</c:v>
                </c:pt>
                <c:pt idx="52">
                  <c:v>101.50000000000001</c:v>
                </c:pt>
                <c:pt idx="53">
                  <c:v>97.700000000000017</c:v>
                </c:pt>
                <c:pt idx="54">
                  <c:v>92.500000000000014</c:v>
                </c:pt>
                <c:pt idx="55">
                  <c:v>78.300000000000011</c:v>
                </c:pt>
                <c:pt idx="56">
                  <c:v>56.100000000000009</c:v>
                </c:pt>
                <c:pt idx="57">
                  <c:v>42.900000000000006</c:v>
                </c:pt>
                <c:pt idx="58">
                  <c:v>35.300000000000004</c:v>
                </c:pt>
                <c:pt idx="59">
                  <c:v>32.400000000000006</c:v>
                </c:pt>
                <c:pt idx="60">
                  <c:v>23.200000000000003</c:v>
                </c:pt>
                <c:pt idx="61">
                  <c:v>30.6</c:v>
                </c:pt>
                <c:pt idx="62">
                  <c:v>27.3</c:v>
                </c:pt>
                <c:pt idx="63">
                  <c:v>17.3</c:v>
                </c:pt>
                <c:pt idx="64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5-1A4D-A9D8-429F4704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87775"/>
        <c:axId val="892289775"/>
      </c:lineChart>
      <c:catAx>
        <c:axId val="89228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9775"/>
        <c:crosses val="autoZero"/>
        <c:auto val="1"/>
        <c:lblAlgn val="ctr"/>
        <c:lblOffset val="100"/>
        <c:noMultiLvlLbl val="0"/>
      </c:catAx>
      <c:valAx>
        <c:axId val="892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4</xdr:row>
      <xdr:rowOff>38100</xdr:rowOff>
    </xdr:from>
    <xdr:to>
      <xdr:col>28</xdr:col>
      <xdr:colOff>431800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EDC80-FCF3-D530-0295-F69D903D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2</xdr:row>
      <xdr:rowOff>12700</xdr:rowOff>
    </xdr:from>
    <xdr:to>
      <xdr:col>28</xdr:col>
      <xdr:colOff>622300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B87CD-D679-55D3-B04A-0FC770B9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76200</xdr:rowOff>
    </xdr:from>
    <xdr:to>
      <xdr:col>28</xdr:col>
      <xdr:colOff>139700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115C-2692-D383-E401-B47BAA940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152400</xdr:rowOff>
    </xdr:from>
    <xdr:to>
      <xdr:col>28</xdr:col>
      <xdr:colOff>533400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2841B-C9AD-8050-010D-9BF7CCE3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DC73-CAE5-8145-8861-679685065E70}">
  <dimension ref="A1:K71"/>
  <sheetViews>
    <sheetView tabSelected="1" workbookViewId="0">
      <selection activeCell="E23" sqref="E23"/>
    </sheetView>
  </sheetViews>
  <sheetFormatPr baseColWidth="10" defaultRowHeight="16" x14ac:dyDescent="0.2"/>
  <cols>
    <col min="10" max="10" width="15.5" customWidth="1"/>
  </cols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>
        <v>14.8</v>
      </c>
      <c r="B2">
        <f t="shared" ref="B2:B33" si="0">A2+B3</f>
        <v>1388.3</v>
      </c>
      <c r="C2">
        <v>-78.8</v>
      </c>
      <c r="D2">
        <f t="shared" ref="D2:D33" si="1">C2+D3</f>
        <v>2103.6</v>
      </c>
      <c r="E2">
        <v>30.4</v>
      </c>
      <c r="F2">
        <f>E2+F3</f>
        <v>1383.6000000000001</v>
      </c>
      <c r="G2">
        <v>-11.1</v>
      </c>
      <c r="H2">
        <f>G2+H3</f>
        <v>2253.1</v>
      </c>
      <c r="I2" t="str">
        <f>IF(E2&gt;G2,"Y","N")</f>
        <v>Y</v>
      </c>
      <c r="J2" t="s">
        <v>4</v>
      </c>
    </row>
    <row r="3" spans="1:11" x14ac:dyDescent="0.2">
      <c r="A3">
        <v>33.5</v>
      </c>
      <c r="B3">
        <f t="shared" si="0"/>
        <v>1373.5</v>
      </c>
      <c r="C3">
        <v>46.5</v>
      </c>
      <c r="D3">
        <f t="shared" si="1"/>
        <v>2182.4</v>
      </c>
      <c r="E3">
        <v>53</v>
      </c>
      <c r="F3">
        <f t="shared" ref="F3:F66" si="2">E3+F4</f>
        <v>1353.2</v>
      </c>
      <c r="G3">
        <v>82</v>
      </c>
      <c r="H3">
        <f t="shared" ref="H3:H66" si="3">G3+H4</f>
        <v>2264.1999999999998</v>
      </c>
      <c r="I3" t="str">
        <f t="shared" ref="I3:I66" si="4">IF(E3&gt;G3,"Y","N")</f>
        <v>N</v>
      </c>
    </row>
    <row r="4" spans="1:11" x14ac:dyDescent="0.2">
      <c r="A4">
        <v>1.1000000000000001</v>
      </c>
      <c r="B4">
        <f t="shared" si="0"/>
        <v>1340</v>
      </c>
      <c r="C4">
        <v>21.3</v>
      </c>
      <c r="D4">
        <f t="shared" si="1"/>
        <v>2135.9</v>
      </c>
      <c r="E4">
        <v>4.2</v>
      </c>
      <c r="F4">
        <f t="shared" si="2"/>
        <v>1300.2</v>
      </c>
      <c r="G4">
        <v>30.6</v>
      </c>
      <c r="H4">
        <f t="shared" si="3"/>
        <v>2182.1999999999998</v>
      </c>
      <c r="I4" t="str">
        <f t="shared" si="4"/>
        <v>N</v>
      </c>
      <c r="J4" t="s">
        <v>2</v>
      </c>
    </row>
    <row r="5" spans="1:11" x14ac:dyDescent="0.2">
      <c r="A5">
        <v>24.9</v>
      </c>
      <c r="B5">
        <f t="shared" si="0"/>
        <v>1338.9</v>
      </c>
      <c r="C5">
        <v>42.2</v>
      </c>
      <c r="D5">
        <f t="shared" si="1"/>
        <v>2114.6</v>
      </c>
      <c r="E5">
        <v>50</v>
      </c>
      <c r="F5">
        <f t="shared" si="2"/>
        <v>1296</v>
      </c>
      <c r="G5">
        <v>50</v>
      </c>
      <c r="H5">
        <f t="shared" si="3"/>
        <v>2151.6</v>
      </c>
      <c r="I5" t="str">
        <f t="shared" si="4"/>
        <v>N</v>
      </c>
      <c r="J5" t="s">
        <v>5</v>
      </c>
      <c r="K5">
        <f>COUNTIF($G$2:$G$71,"&gt;0")</f>
        <v>62</v>
      </c>
    </row>
    <row r="6" spans="1:11" x14ac:dyDescent="0.2">
      <c r="A6">
        <v>17.399999999999999</v>
      </c>
      <c r="B6">
        <f t="shared" si="0"/>
        <v>1314</v>
      </c>
      <c r="C6">
        <v>44.4</v>
      </c>
      <c r="D6">
        <f t="shared" si="1"/>
        <v>2072.4</v>
      </c>
      <c r="E6">
        <v>22.5</v>
      </c>
      <c r="F6">
        <f t="shared" si="2"/>
        <v>1246</v>
      </c>
      <c r="G6">
        <v>59.2</v>
      </c>
      <c r="H6">
        <f t="shared" si="3"/>
        <v>2101.6</v>
      </c>
      <c r="I6" t="str">
        <f t="shared" si="4"/>
        <v>N</v>
      </c>
      <c r="J6" t="s">
        <v>6</v>
      </c>
      <c r="K6">
        <f>COUNTIF($G$2:$G$71,"&lt;=0")</f>
        <v>8</v>
      </c>
    </row>
    <row r="7" spans="1:11" x14ac:dyDescent="0.2">
      <c r="A7">
        <v>-19.3</v>
      </c>
      <c r="B7">
        <f t="shared" si="0"/>
        <v>1296.5999999999999</v>
      </c>
      <c r="C7">
        <v>14.3</v>
      </c>
      <c r="D7">
        <f t="shared" si="1"/>
        <v>2028</v>
      </c>
      <c r="E7">
        <v>-5.0999999999999996</v>
      </c>
      <c r="F7">
        <f t="shared" si="2"/>
        <v>1223.5</v>
      </c>
      <c r="G7">
        <v>38.1</v>
      </c>
      <c r="H7">
        <f t="shared" si="3"/>
        <v>2042.4</v>
      </c>
      <c r="I7" t="str">
        <f t="shared" si="4"/>
        <v>N</v>
      </c>
      <c r="J7" t="s">
        <v>7</v>
      </c>
      <c r="K7" s="2">
        <f>K5/(K5+K6)</f>
        <v>0.88571428571428568</v>
      </c>
    </row>
    <row r="8" spans="1:11" x14ac:dyDescent="0.2">
      <c r="A8">
        <v>19</v>
      </c>
      <c r="B8">
        <f t="shared" si="0"/>
        <v>1315.8999999999999</v>
      </c>
      <c r="C8">
        <v>39.700000000000003</v>
      </c>
      <c r="D8">
        <f t="shared" si="1"/>
        <v>2013.7</v>
      </c>
      <c r="E8">
        <v>43.5</v>
      </c>
      <c r="F8">
        <f t="shared" si="2"/>
        <v>1228.5999999999999</v>
      </c>
      <c r="G8">
        <v>66.3</v>
      </c>
      <c r="H8">
        <f t="shared" si="3"/>
        <v>2004.3000000000002</v>
      </c>
      <c r="I8" t="str">
        <f t="shared" si="4"/>
        <v>N</v>
      </c>
      <c r="J8" t="s">
        <v>8</v>
      </c>
      <c r="K8" s="3">
        <f>100%-K7</f>
        <v>0.11428571428571432</v>
      </c>
    </row>
    <row r="9" spans="1:11" x14ac:dyDescent="0.2">
      <c r="A9">
        <v>5.3</v>
      </c>
      <c r="B9">
        <f t="shared" si="0"/>
        <v>1296.8999999999999</v>
      </c>
      <c r="C9">
        <v>22.9</v>
      </c>
      <c r="D9">
        <f t="shared" si="1"/>
        <v>1974</v>
      </c>
      <c r="E9">
        <v>9</v>
      </c>
      <c r="F9">
        <f t="shared" si="2"/>
        <v>1185.0999999999999</v>
      </c>
      <c r="G9">
        <v>32.9</v>
      </c>
      <c r="H9">
        <f t="shared" si="3"/>
        <v>1938.0000000000002</v>
      </c>
      <c r="I9" t="str">
        <f t="shared" si="4"/>
        <v>N</v>
      </c>
    </row>
    <row r="10" spans="1:11" x14ac:dyDescent="0.2">
      <c r="A10">
        <v>7.5</v>
      </c>
      <c r="B10">
        <f t="shared" si="0"/>
        <v>1291.5999999999999</v>
      </c>
      <c r="C10">
        <v>20.6</v>
      </c>
      <c r="D10">
        <f t="shared" si="1"/>
        <v>1951.1</v>
      </c>
      <c r="E10">
        <v>4</v>
      </c>
      <c r="F10">
        <f t="shared" si="2"/>
        <v>1176.0999999999999</v>
      </c>
      <c r="G10">
        <v>12.9</v>
      </c>
      <c r="H10">
        <f t="shared" si="3"/>
        <v>1905.1000000000001</v>
      </c>
      <c r="I10" t="str">
        <f t="shared" si="4"/>
        <v>N</v>
      </c>
      <c r="J10" t="s">
        <v>9</v>
      </c>
      <c r="K10" s="4">
        <f>AVERAGEIF($G$2:$G$71,"&gt;0")</f>
        <v>38.593548387096753</v>
      </c>
    </row>
    <row r="11" spans="1:11" x14ac:dyDescent="0.2">
      <c r="A11">
        <v>-19.399999999999999</v>
      </c>
      <c r="B11">
        <f t="shared" si="0"/>
        <v>1284.0999999999999</v>
      </c>
      <c r="C11">
        <v>-5.2</v>
      </c>
      <c r="D11">
        <f t="shared" si="1"/>
        <v>1930.5</v>
      </c>
      <c r="E11">
        <v>-29.2</v>
      </c>
      <c r="F11">
        <f t="shared" si="2"/>
        <v>1172.0999999999999</v>
      </c>
      <c r="G11">
        <v>-18</v>
      </c>
      <c r="H11">
        <f t="shared" si="3"/>
        <v>1892.2</v>
      </c>
      <c r="I11" t="str">
        <f t="shared" si="4"/>
        <v>N</v>
      </c>
      <c r="J11" t="s">
        <v>10</v>
      </c>
      <c r="K11" s="4">
        <f>AVERAGEIF($G$2:$G$71,"&lt;=0")</f>
        <v>-17.462499999999999</v>
      </c>
    </row>
    <row r="12" spans="1:11" x14ac:dyDescent="0.2">
      <c r="A12">
        <v>39.200000000000003</v>
      </c>
      <c r="B12">
        <f t="shared" si="0"/>
        <v>1303.5</v>
      </c>
      <c r="C12">
        <v>36.9</v>
      </c>
      <c r="D12">
        <f t="shared" si="1"/>
        <v>1935.7</v>
      </c>
      <c r="E12">
        <v>11.8</v>
      </c>
      <c r="F12">
        <f t="shared" si="2"/>
        <v>1201.3</v>
      </c>
      <c r="G12">
        <v>5</v>
      </c>
      <c r="H12">
        <f t="shared" si="3"/>
        <v>1910.2</v>
      </c>
      <c r="I12" t="str">
        <f t="shared" si="4"/>
        <v>Y</v>
      </c>
      <c r="J12" t="s">
        <v>11</v>
      </c>
      <c r="K12" s="4">
        <f>K10/ABS(K11)</f>
        <v>2.2100815110721119</v>
      </c>
    </row>
    <row r="13" spans="1:11" x14ac:dyDescent="0.2">
      <c r="A13">
        <v>54.2</v>
      </c>
      <c r="B13">
        <f t="shared" si="0"/>
        <v>1264.3</v>
      </c>
      <c r="C13">
        <v>54.2</v>
      </c>
      <c r="D13">
        <f t="shared" si="1"/>
        <v>1898.8</v>
      </c>
      <c r="E13">
        <v>40.6</v>
      </c>
      <c r="F13">
        <f t="shared" si="2"/>
        <v>1189.5</v>
      </c>
      <c r="G13">
        <v>58.9</v>
      </c>
      <c r="H13">
        <f t="shared" si="3"/>
        <v>1905.2</v>
      </c>
      <c r="I13" t="str">
        <f t="shared" si="4"/>
        <v>N</v>
      </c>
    </row>
    <row r="14" spans="1:11" x14ac:dyDescent="0.2">
      <c r="A14">
        <v>3.9</v>
      </c>
      <c r="B14">
        <f t="shared" si="0"/>
        <v>1210.0999999999999</v>
      </c>
      <c r="C14">
        <v>-1.8</v>
      </c>
      <c r="D14">
        <f t="shared" si="1"/>
        <v>1844.6</v>
      </c>
      <c r="E14">
        <v>47</v>
      </c>
      <c r="F14">
        <f t="shared" si="2"/>
        <v>1148.9000000000001</v>
      </c>
      <c r="G14">
        <v>65.2</v>
      </c>
      <c r="H14">
        <f t="shared" si="3"/>
        <v>1846.3</v>
      </c>
      <c r="I14" t="str">
        <f t="shared" si="4"/>
        <v>N</v>
      </c>
      <c r="J14" t="s">
        <v>12</v>
      </c>
      <c r="K14">
        <f>MAX($G$2:$G$71)</f>
        <v>82</v>
      </c>
    </row>
    <row r="15" spans="1:11" x14ac:dyDescent="0.2">
      <c r="A15">
        <v>34</v>
      </c>
      <c r="B15">
        <f t="shared" si="0"/>
        <v>1206.1999999999998</v>
      </c>
      <c r="C15">
        <v>44.9</v>
      </c>
      <c r="D15">
        <f t="shared" si="1"/>
        <v>1846.3999999999999</v>
      </c>
      <c r="E15">
        <v>14.9</v>
      </c>
      <c r="F15">
        <f t="shared" si="2"/>
        <v>1101.9000000000001</v>
      </c>
      <c r="G15">
        <v>-25</v>
      </c>
      <c r="H15">
        <f t="shared" si="3"/>
        <v>1781.1</v>
      </c>
      <c r="I15" t="str">
        <f t="shared" si="4"/>
        <v>Y</v>
      </c>
      <c r="J15" t="s">
        <v>13</v>
      </c>
      <c r="K15">
        <f>MIN($G$2:$G$71)</f>
        <v>-48.8</v>
      </c>
    </row>
    <row r="16" spans="1:11" x14ac:dyDescent="0.2">
      <c r="A16">
        <v>47</v>
      </c>
      <c r="B16">
        <f t="shared" si="0"/>
        <v>1172.1999999999998</v>
      </c>
      <c r="C16">
        <v>47</v>
      </c>
      <c r="D16">
        <f t="shared" si="1"/>
        <v>1801.4999999999998</v>
      </c>
      <c r="E16">
        <v>43.9</v>
      </c>
      <c r="F16">
        <f t="shared" si="2"/>
        <v>1087</v>
      </c>
      <c r="G16">
        <v>43.9</v>
      </c>
      <c r="H16">
        <f t="shared" si="3"/>
        <v>1806.1</v>
      </c>
      <c r="I16" t="str">
        <f t="shared" si="4"/>
        <v>N</v>
      </c>
    </row>
    <row r="17" spans="1:11" x14ac:dyDescent="0.2">
      <c r="A17">
        <v>48.2</v>
      </c>
      <c r="B17">
        <f t="shared" si="0"/>
        <v>1125.1999999999998</v>
      </c>
      <c r="C17">
        <v>33</v>
      </c>
      <c r="D17">
        <f t="shared" si="1"/>
        <v>1754.4999999999998</v>
      </c>
      <c r="E17">
        <v>50.8</v>
      </c>
      <c r="F17">
        <f t="shared" si="2"/>
        <v>1043.0999999999999</v>
      </c>
      <c r="G17">
        <v>50.8</v>
      </c>
      <c r="H17">
        <f t="shared" si="3"/>
        <v>1762.1999999999998</v>
      </c>
      <c r="I17" t="str">
        <f t="shared" si="4"/>
        <v>N</v>
      </c>
      <c r="J17" t="s">
        <v>14</v>
      </c>
      <c r="K17" s="4">
        <f>(K7*K10)+(K8*K11)</f>
        <v>32.187142857142838</v>
      </c>
    </row>
    <row r="18" spans="1:11" x14ac:dyDescent="0.2">
      <c r="A18">
        <v>6.4</v>
      </c>
      <c r="B18">
        <f t="shared" si="0"/>
        <v>1076.9999999999998</v>
      </c>
      <c r="C18">
        <v>26.3</v>
      </c>
      <c r="D18">
        <f t="shared" si="1"/>
        <v>1721.4999999999998</v>
      </c>
      <c r="E18">
        <v>7</v>
      </c>
      <c r="F18">
        <f t="shared" si="2"/>
        <v>992.29999999999984</v>
      </c>
      <c r="G18">
        <v>22</v>
      </c>
      <c r="H18">
        <f t="shared" si="3"/>
        <v>1711.3999999999999</v>
      </c>
      <c r="I18" t="str">
        <f t="shared" si="4"/>
        <v>N</v>
      </c>
      <c r="J18" t="s">
        <v>15</v>
      </c>
      <c r="K18" s="4">
        <f>(K12*K7)-K8</f>
        <v>1.8432150526638704</v>
      </c>
    </row>
    <row r="19" spans="1:11" x14ac:dyDescent="0.2">
      <c r="A19">
        <v>39.299999999999997</v>
      </c>
      <c r="B19">
        <f t="shared" si="0"/>
        <v>1070.5999999999997</v>
      </c>
      <c r="C19">
        <v>39.299999999999997</v>
      </c>
      <c r="D19">
        <f t="shared" si="1"/>
        <v>1695.1999999999998</v>
      </c>
      <c r="E19">
        <v>41</v>
      </c>
      <c r="F19">
        <f t="shared" si="2"/>
        <v>985.29999999999984</v>
      </c>
      <c r="G19">
        <v>61.1</v>
      </c>
      <c r="H19">
        <f t="shared" si="3"/>
        <v>1689.3999999999999</v>
      </c>
      <c r="I19" t="str">
        <f t="shared" si="4"/>
        <v>N</v>
      </c>
    </row>
    <row r="20" spans="1:11" x14ac:dyDescent="0.2">
      <c r="A20">
        <v>10.1</v>
      </c>
      <c r="B20">
        <f t="shared" si="0"/>
        <v>1031.2999999999997</v>
      </c>
      <c r="C20">
        <v>29.2</v>
      </c>
      <c r="D20">
        <f t="shared" si="1"/>
        <v>1655.8999999999999</v>
      </c>
      <c r="E20">
        <v>12.2</v>
      </c>
      <c r="F20">
        <f t="shared" si="2"/>
        <v>944.29999999999984</v>
      </c>
      <c r="G20">
        <v>26.4</v>
      </c>
      <c r="H20">
        <f t="shared" si="3"/>
        <v>1628.3</v>
      </c>
      <c r="I20" t="str">
        <f t="shared" si="4"/>
        <v>N</v>
      </c>
    </row>
    <row r="21" spans="1:11" x14ac:dyDescent="0.2">
      <c r="A21">
        <v>7.5</v>
      </c>
      <c r="B21">
        <f t="shared" si="0"/>
        <v>1021.1999999999998</v>
      </c>
      <c r="C21">
        <v>20.399999999999999</v>
      </c>
      <c r="D21">
        <f t="shared" si="1"/>
        <v>1626.6999999999998</v>
      </c>
      <c r="E21">
        <v>0.8</v>
      </c>
      <c r="F21">
        <f t="shared" si="2"/>
        <v>932.0999999999998</v>
      </c>
      <c r="G21">
        <v>42.3</v>
      </c>
      <c r="H21">
        <f t="shared" si="3"/>
        <v>1601.8999999999999</v>
      </c>
      <c r="I21" t="str">
        <f t="shared" si="4"/>
        <v>N</v>
      </c>
      <c r="J21" t="s">
        <v>1</v>
      </c>
    </row>
    <row r="22" spans="1:11" x14ac:dyDescent="0.2">
      <c r="A22">
        <v>-15.8</v>
      </c>
      <c r="B22">
        <f t="shared" si="0"/>
        <v>1013.6999999999998</v>
      </c>
      <c r="C22">
        <v>2.9</v>
      </c>
      <c r="D22">
        <f t="shared" si="1"/>
        <v>1606.2999999999997</v>
      </c>
      <c r="E22">
        <v>-6.1</v>
      </c>
      <c r="F22">
        <f t="shared" si="2"/>
        <v>931.29999999999984</v>
      </c>
      <c r="G22">
        <v>8.8000000000000007</v>
      </c>
      <c r="H22">
        <f t="shared" si="3"/>
        <v>1559.6</v>
      </c>
      <c r="I22" t="str">
        <f t="shared" si="4"/>
        <v>N</v>
      </c>
      <c r="J22" t="s">
        <v>5</v>
      </c>
      <c r="K22">
        <f>COUNTIF($C$2:$C$71,"&gt;0")</f>
        <v>62</v>
      </c>
    </row>
    <row r="23" spans="1:11" x14ac:dyDescent="0.2">
      <c r="A23">
        <v>52.2</v>
      </c>
      <c r="B23">
        <f t="shared" si="0"/>
        <v>1029.4999999999998</v>
      </c>
      <c r="C23">
        <v>52.2</v>
      </c>
      <c r="D23">
        <f t="shared" si="1"/>
        <v>1603.3999999999996</v>
      </c>
      <c r="E23">
        <v>29.6</v>
      </c>
      <c r="F23">
        <f t="shared" si="2"/>
        <v>937.39999999999986</v>
      </c>
      <c r="G23">
        <v>42.7</v>
      </c>
      <c r="H23">
        <f t="shared" si="3"/>
        <v>1550.8</v>
      </c>
      <c r="I23" t="str">
        <f t="shared" si="4"/>
        <v>N</v>
      </c>
      <c r="J23" t="s">
        <v>6</v>
      </c>
      <c r="K23">
        <f>COUNTIF($C$2:$C$71,"&lt;=0")</f>
        <v>8</v>
      </c>
    </row>
    <row r="24" spans="1:11" x14ac:dyDescent="0.2">
      <c r="A24">
        <v>-11.2</v>
      </c>
      <c r="B24">
        <f t="shared" si="0"/>
        <v>977.29999999999973</v>
      </c>
      <c r="C24">
        <v>3.6</v>
      </c>
      <c r="D24">
        <f t="shared" si="1"/>
        <v>1551.1999999999996</v>
      </c>
      <c r="E24">
        <v>-1</v>
      </c>
      <c r="F24">
        <f t="shared" si="2"/>
        <v>907.79999999999984</v>
      </c>
      <c r="G24">
        <v>26</v>
      </c>
      <c r="H24">
        <f t="shared" si="3"/>
        <v>1508.1</v>
      </c>
      <c r="I24" t="str">
        <f t="shared" si="4"/>
        <v>N</v>
      </c>
      <c r="J24" t="s">
        <v>7</v>
      </c>
      <c r="K24" s="2">
        <f>K22/(K22+K23)</f>
        <v>0.88571428571428568</v>
      </c>
    </row>
    <row r="25" spans="1:11" x14ac:dyDescent="0.2">
      <c r="A25">
        <v>-15.6</v>
      </c>
      <c r="B25">
        <f t="shared" si="0"/>
        <v>988.49999999999977</v>
      </c>
      <c r="C25">
        <v>-1.7</v>
      </c>
      <c r="D25">
        <f t="shared" si="1"/>
        <v>1547.5999999999997</v>
      </c>
      <c r="E25">
        <v>29.6</v>
      </c>
      <c r="F25">
        <f t="shared" si="2"/>
        <v>908.79999999999984</v>
      </c>
      <c r="G25">
        <v>49</v>
      </c>
      <c r="H25">
        <f t="shared" si="3"/>
        <v>1482.1</v>
      </c>
      <c r="I25" t="str">
        <f t="shared" si="4"/>
        <v>N</v>
      </c>
      <c r="J25" t="s">
        <v>8</v>
      </c>
      <c r="K25" s="3">
        <f>100%-K24</f>
        <v>0.11428571428571432</v>
      </c>
    </row>
    <row r="26" spans="1:11" x14ac:dyDescent="0.2">
      <c r="A26">
        <v>16.399999999999999</v>
      </c>
      <c r="B26">
        <f t="shared" si="0"/>
        <v>1004.0999999999998</v>
      </c>
      <c r="C26">
        <v>44.6</v>
      </c>
      <c r="D26">
        <f t="shared" si="1"/>
        <v>1549.2999999999997</v>
      </c>
      <c r="E26">
        <v>-4.7</v>
      </c>
      <c r="F26">
        <f t="shared" si="2"/>
        <v>879.19999999999982</v>
      </c>
      <c r="G26">
        <v>9.8000000000000007</v>
      </c>
      <c r="H26">
        <f t="shared" si="3"/>
        <v>1433.1</v>
      </c>
      <c r="I26" t="str">
        <f t="shared" si="4"/>
        <v>N</v>
      </c>
    </row>
    <row r="27" spans="1:11" x14ac:dyDescent="0.2">
      <c r="A27">
        <v>46.3</v>
      </c>
      <c r="B27">
        <f t="shared" si="0"/>
        <v>987.69999999999982</v>
      </c>
      <c r="C27">
        <v>46.3</v>
      </c>
      <c r="D27">
        <f t="shared" si="1"/>
        <v>1504.6999999999998</v>
      </c>
      <c r="E27">
        <v>39.9</v>
      </c>
      <c r="F27">
        <f t="shared" si="2"/>
        <v>883.89999999999986</v>
      </c>
      <c r="G27">
        <v>31.8</v>
      </c>
      <c r="H27">
        <f t="shared" si="3"/>
        <v>1423.3</v>
      </c>
      <c r="I27" t="str">
        <f t="shared" si="4"/>
        <v>Y</v>
      </c>
      <c r="J27" t="s">
        <v>9</v>
      </c>
      <c r="K27" s="4">
        <f>AVERAGEIF($C$2:$C$71,"&gt;0")</f>
        <v>36.179032258064517</v>
      </c>
    </row>
    <row r="28" spans="1:11" x14ac:dyDescent="0.2">
      <c r="A28">
        <v>53.8</v>
      </c>
      <c r="B28">
        <f t="shared" si="0"/>
        <v>941.39999999999986</v>
      </c>
      <c r="C28">
        <v>53.8</v>
      </c>
      <c r="D28">
        <f t="shared" si="1"/>
        <v>1458.3999999999999</v>
      </c>
      <c r="E28">
        <v>43.3</v>
      </c>
      <c r="F28">
        <f t="shared" si="2"/>
        <v>843.99999999999989</v>
      </c>
      <c r="G28">
        <v>43.3</v>
      </c>
      <c r="H28">
        <f t="shared" si="3"/>
        <v>1391.5</v>
      </c>
      <c r="I28" t="str">
        <f t="shared" si="4"/>
        <v>N</v>
      </c>
      <c r="J28" t="s">
        <v>10</v>
      </c>
      <c r="K28" s="4">
        <f>AVERAGEIF($C$2:$C$71,"&lt;=0")</f>
        <v>-17.4375</v>
      </c>
    </row>
    <row r="29" spans="1:11" x14ac:dyDescent="0.2">
      <c r="A29">
        <v>35.9</v>
      </c>
      <c r="B29">
        <f t="shared" si="0"/>
        <v>887.59999999999991</v>
      </c>
      <c r="C29">
        <v>59.3</v>
      </c>
      <c r="D29">
        <f t="shared" si="1"/>
        <v>1404.6</v>
      </c>
      <c r="E29">
        <v>27.2</v>
      </c>
      <c r="F29">
        <f t="shared" si="2"/>
        <v>800.69999999999993</v>
      </c>
      <c r="G29">
        <v>43.8</v>
      </c>
      <c r="H29">
        <f t="shared" si="3"/>
        <v>1348.2</v>
      </c>
      <c r="I29" t="str">
        <f t="shared" si="4"/>
        <v>N</v>
      </c>
      <c r="J29" t="s">
        <v>11</v>
      </c>
      <c r="K29" s="4">
        <f>K27/ABS(K28)</f>
        <v>2.0747832119320151</v>
      </c>
    </row>
    <row r="30" spans="1:11" x14ac:dyDescent="0.2">
      <c r="A30">
        <v>43.8</v>
      </c>
      <c r="B30">
        <f t="shared" si="0"/>
        <v>851.69999999999993</v>
      </c>
      <c r="C30">
        <v>43.8</v>
      </c>
      <c r="D30">
        <f t="shared" si="1"/>
        <v>1345.3</v>
      </c>
      <c r="E30">
        <v>41.9</v>
      </c>
      <c r="F30">
        <f t="shared" si="2"/>
        <v>773.49999999999989</v>
      </c>
      <c r="G30">
        <v>52.7</v>
      </c>
      <c r="H30">
        <f t="shared" si="3"/>
        <v>1304.4000000000001</v>
      </c>
      <c r="I30" t="str">
        <f t="shared" si="4"/>
        <v>N</v>
      </c>
    </row>
    <row r="31" spans="1:11" x14ac:dyDescent="0.2">
      <c r="A31">
        <v>44.3</v>
      </c>
      <c r="B31">
        <f t="shared" si="0"/>
        <v>807.9</v>
      </c>
      <c r="C31">
        <v>65</v>
      </c>
      <c r="D31">
        <f t="shared" si="1"/>
        <v>1301.5</v>
      </c>
      <c r="E31">
        <v>44</v>
      </c>
      <c r="F31">
        <f t="shared" si="2"/>
        <v>731.59999999999991</v>
      </c>
      <c r="G31">
        <v>44</v>
      </c>
      <c r="H31">
        <f t="shared" si="3"/>
        <v>1251.7</v>
      </c>
      <c r="I31" t="str">
        <f t="shared" si="4"/>
        <v>N</v>
      </c>
      <c r="J31" t="s">
        <v>12</v>
      </c>
      <c r="K31">
        <f>MAX($C$2:$C$71)</f>
        <v>70.400000000000006</v>
      </c>
    </row>
    <row r="32" spans="1:11" x14ac:dyDescent="0.2">
      <c r="A32">
        <v>34.9</v>
      </c>
      <c r="B32">
        <f t="shared" si="0"/>
        <v>763.6</v>
      </c>
      <c r="C32">
        <v>67.8</v>
      </c>
      <c r="D32">
        <f t="shared" si="1"/>
        <v>1236.5</v>
      </c>
      <c r="E32">
        <v>36.1</v>
      </c>
      <c r="F32">
        <f t="shared" si="2"/>
        <v>687.59999999999991</v>
      </c>
      <c r="G32">
        <v>50.2</v>
      </c>
      <c r="H32">
        <f t="shared" si="3"/>
        <v>1207.7</v>
      </c>
      <c r="I32" t="str">
        <f t="shared" si="4"/>
        <v>N</v>
      </c>
      <c r="J32" t="s">
        <v>13</v>
      </c>
      <c r="K32">
        <f>MIN($C$2:$C$71)</f>
        <v>-78.8</v>
      </c>
    </row>
    <row r="33" spans="1:11" x14ac:dyDescent="0.2">
      <c r="A33">
        <v>22.6</v>
      </c>
      <c r="B33">
        <f t="shared" si="0"/>
        <v>728.7</v>
      </c>
      <c r="C33">
        <v>36.200000000000003</v>
      </c>
      <c r="D33">
        <f t="shared" si="1"/>
        <v>1168.7</v>
      </c>
      <c r="E33">
        <v>23.5</v>
      </c>
      <c r="F33">
        <f t="shared" si="2"/>
        <v>651.49999999999989</v>
      </c>
      <c r="G33">
        <v>36.799999999999997</v>
      </c>
      <c r="H33">
        <f t="shared" si="3"/>
        <v>1157.5</v>
      </c>
      <c r="I33" t="str">
        <f t="shared" si="4"/>
        <v>N</v>
      </c>
    </row>
    <row r="34" spans="1:11" x14ac:dyDescent="0.2">
      <c r="A34">
        <v>17.899999999999999</v>
      </c>
      <c r="B34">
        <f t="shared" ref="B34:B65" si="5">A34+B35</f>
        <v>706.1</v>
      </c>
      <c r="C34">
        <v>33.4</v>
      </c>
      <c r="D34">
        <f t="shared" ref="D34:D65" si="6">C34+D35</f>
        <v>1132.5</v>
      </c>
      <c r="E34">
        <v>57</v>
      </c>
      <c r="F34">
        <f t="shared" si="2"/>
        <v>627.99999999999989</v>
      </c>
      <c r="G34">
        <v>73.5</v>
      </c>
      <c r="H34">
        <f t="shared" si="3"/>
        <v>1120.7</v>
      </c>
      <c r="I34" t="str">
        <f t="shared" si="4"/>
        <v>N</v>
      </c>
      <c r="J34" t="s">
        <v>14</v>
      </c>
      <c r="K34" s="4">
        <f>(K24*K27)+(K25*K28)</f>
        <v>30.05142857142857</v>
      </c>
    </row>
    <row r="35" spans="1:11" x14ac:dyDescent="0.2">
      <c r="A35">
        <v>-6</v>
      </c>
      <c r="B35">
        <f t="shared" si="5"/>
        <v>688.2</v>
      </c>
      <c r="C35">
        <v>10</v>
      </c>
      <c r="D35">
        <f t="shared" si="6"/>
        <v>1099.0999999999999</v>
      </c>
      <c r="E35">
        <v>9.1</v>
      </c>
      <c r="F35">
        <f t="shared" si="2"/>
        <v>570.99999999999989</v>
      </c>
      <c r="G35">
        <v>27.8</v>
      </c>
      <c r="H35">
        <f t="shared" si="3"/>
        <v>1047.2</v>
      </c>
      <c r="I35" t="str">
        <f t="shared" si="4"/>
        <v>N</v>
      </c>
      <c r="J35" t="s">
        <v>15</v>
      </c>
      <c r="K35" s="4">
        <f>(K29*K24)-K25</f>
        <v>1.7233794162826419</v>
      </c>
    </row>
    <row r="36" spans="1:11" x14ac:dyDescent="0.2">
      <c r="A36">
        <v>13.1</v>
      </c>
      <c r="B36">
        <f t="shared" si="5"/>
        <v>694.2</v>
      </c>
      <c r="C36">
        <v>25.1</v>
      </c>
      <c r="D36">
        <f t="shared" si="6"/>
        <v>1089.0999999999999</v>
      </c>
      <c r="E36">
        <v>2.9</v>
      </c>
      <c r="F36">
        <f t="shared" si="2"/>
        <v>561.89999999999986</v>
      </c>
      <c r="G36">
        <v>13</v>
      </c>
      <c r="H36">
        <f t="shared" si="3"/>
        <v>1019.4</v>
      </c>
      <c r="I36" t="str">
        <f t="shared" si="4"/>
        <v>N</v>
      </c>
    </row>
    <row r="37" spans="1:11" x14ac:dyDescent="0.2">
      <c r="A37">
        <v>29.5</v>
      </c>
      <c r="B37">
        <f t="shared" si="5"/>
        <v>681.1</v>
      </c>
      <c r="C37">
        <v>44.2</v>
      </c>
      <c r="D37">
        <f t="shared" si="6"/>
        <v>1064</v>
      </c>
      <c r="E37">
        <v>38.700000000000003</v>
      </c>
      <c r="F37">
        <f t="shared" si="2"/>
        <v>558.99999999999989</v>
      </c>
      <c r="G37">
        <v>64</v>
      </c>
      <c r="H37">
        <f t="shared" si="3"/>
        <v>1006.4</v>
      </c>
      <c r="I37" t="str">
        <f t="shared" si="4"/>
        <v>N</v>
      </c>
    </row>
    <row r="38" spans="1:11" x14ac:dyDescent="0.2">
      <c r="A38">
        <v>37.6</v>
      </c>
      <c r="B38">
        <f t="shared" si="5"/>
        <v>651.6</v>
      </c>
      <c r="C38">
        <v>53.4</v>
      </c>
      <c r="D38">
        <f t="shared" si="6"/>
        <v>1019.8</v>
      </c>
      <c r="E38">
        <v>21.7</v>
      </c>
      <c r="F38">
        <f t="shared" si="2"/>
        <v>520.29999999999984</v>
      </c>
      <c r="G38">
        <v>33.4</v>
      </c>
      <c r="H38">
        <f t="shared" si="3"/>
        <v>942.4</v>
      </c>
      <c r="I38" t="str">
        <f t="shared" si="4"/>
        <v>N</v>
      </c>
      <c r="J38" t="s">
        <v>2</v>
      </c>
    </row>
    <row r="39" spans="1:11" x14ac:dyDescent="0.2">
      <c r="A39">
        <v>23.7</v>
      </c>
      <c r="B39">
        <f t="shared" si="5"/>
        <v>614</v>
      </c>
      <c r="C39">
        <v>-2.2000000000000002</v>
      </c>
      <c r="D39">
        <f t="shared" si="6"/>
        <v>966.4</v>
      </c>
      <c r="E39">
        <v>13.7</v>
      </c>
      <c r="F39">
        <f t="shared" si="2"/>
        <v>498.59999999999985</v>
      </c>
      <c r="G39">
        <v>33.1</v>
      </c>
      <c r="H39">
        <f t="shared" si="3"/>
        <v>909</v>
      </c>
      <c r="I39" t="str">
        <f t="shared" si="4"/>
        <v>N</v>
      </c>
      <c r="J39" t="s">
        <v>5</v>
      </c>
      <c r="K39">
        <f>COUNTIF($E$2:$E$71,"&gt;0")</f>
        <v>57</v>
      </c>
    </row>
    <row r="40" spans="1:11" x14ac:dyDescent="0.2">
      <c r="A40">
        <v>30.5</v>
      </c>
      <c r="B40">
        <f t="shared" si="5"/>
        <v>590.29999999999995</v>
      </c>
      <c r="C40">
        <v>-43.5</v>
      </c>
      <c r="D40">
        <f t="shared" si="6"/>
        <v>968.6</v>
      </c>
      <c r="E40">
        <v>26.9</v>
      </c>
      <c r="F40">
        <f t="shared" si="2"/>
        <v>484.89999999999986</v>
      </c>
      <c r="G40">
        <v>-48.8</v>
      </c>
      <c r="H40">
        <f t="shared" si="3"/>
        <v>875.9</v>
      </c>
      <c r="I40" t="str">
        <f t="shared" si="4"/>
        <v>Y</v>
      </c>
      <c r="J40" t="s">
        <v>6</v>
      </c>
      <c r="K40">
        <f>COUNTIF($E$2:$E$71,"&lt;=0")</f>
        <v>13</v>
      </c>
    </row>
    <row r="41" spans="1:11" x14ac:dyDescent="0.2">
      <c r="A41">
        <v>20.5</v>
      </c>
      <c r="B41">
        <f t="shared" si="5"/>
        <v>559.79999999999995</v>
      </c>
      <c r="C41">
        <v>53.3</v>
      </c>
      <c r="D41">
        <f t="shared" si="6"/>
        <v>1012.1</v>
      </c>
      <c r="E41">
        <v>10</v>
      </c>
      <c r="F41">
        <f t="shared" si="2"/>
        <v>457.99999999999989</v>
      </c>
      <c r="G41">
        <v>30.6</v>
      </c>
      <c r="H41">
        <f t="shared" si="3"/>
        <v>924.69999999999993</v>
      </c>
      <c r="I41" t="str">
        <f t="shared" si="4"/>
        <v>N</v>
      </c>
      <c r="J41" t="s">
        <v>7</v>
      </c>
      <c r="K41" s="2">
        <f>K39/(K39+K40)</f>
        <v>0.81428571428571428</v>
      </c>
    </row>
    <row r="42" spans="1:11" x14ac:dyDescent="0.2">
      <c r="A42">
        <v>36.700000000000003</v>
      </c>
      <c r="B42">
        <f t="shared" si="5"/>
        <v>539.29999999999995</v>
      </c>
      <c r="C42">
        <v>43.5</v>
      </c>
      <c r="D42">
        <f t="shared" si="6"/>
        <v>958.80000000000007</v>
      </c>
      <c r="E42">
        <v>54.4</v>
      </c>
      <c r="F42">
        <f t="shared" si="2"/>
        <v>447.99999999999989</v>
      </c>
      <c r="G42">
        <v>54.4</v>
      </c>
      <c r="H42">
        <f t="shared" si="3"/>
        <v>894.09999999999991</v>
      </c>
      <c r="I42" t="str">
        <f t="shared" si="4"/>
        <v>N</v>
      </c>
      <c r="J42" t="s">
        <v>8</v>
      </c>
      <c r="K42" s="3">
        <f>100%-K41</f>
        <v>0.18571428571428572</v>
      </c>
    </row>
    <row r="43" spans="1:11" x14ac:dyDescent="0.2">
      <c r="A43">
        <v>-2.1</v>
      </c>
      <c r="B43">
        <f t="shared" si="5"/>
        <v>502.59999999999991</v>
      </c>
      <c r="C43">
        <v>16.3</v>
      </c>
      <c r="D43">
        <f t="shared" si="6"/>
        <v>915.30000000000007</v>
      </c>
      <c r="E43">
        <v>1.8</v>
      </c>
      <c r="F43">
        <f t="shared" si="2"/>
        <v>393.59999999999991</v>
      </c>
      <c r="G43">
        <v>23</v>
      </c>
      <c r="H43">
        <f t="shared" si="3"/>
        <v>839.69999999999993</v>
      </c>
      <c r="I43" t="str">
        <f t="shared" si="4"/>
        <v>N</v>
      </c>
    </row>
    <row r="44" spans="1:11" x14ac:dyDescent="0.2">
      <c r="A44">
        <v>37</v>
      </c>
      <c r="B44">
        <f t="shared" si="5"/>
        <v>504.69999999999993</v>
      </c>
      <c r="C44">
        <v>52.6</v>
      </c>
      <c r="D44">
        <f t="shared" si="6"/>
        <v>899.00000000000011</v>
      </c>
      <c r="E44">
        <v>57.4</v>
      </c>
      <c r="F44">
        <f t="shared" si="2"/>
        <v>391.7999999999999</v>
      </c>
      <c r="G44">
        <v>75.3</v>
      </c>
      <c r="H44">
        <f t="shared" si="3"/>
        <v>816.69999999999993</v>
      </c>
      <c r="I44" t="str">
        <f t="shared" si="4"/>
        <v>N</v>
      </c>
      <c r="J44" t="s">
        <v>9</v>
      </c>
      <c r="K44" s="4">
        <f>AVERAGEIF($E$2:$E$71,"&gt;0")</f>
        <v>28.036842105263165</v>
      </c>
    </row>
    <row r="45" spans="1:11" x14ac:dyDescent="0.2">
      <c r="A45">
        <v>30.3</v>
      </c>
      <c r="B45">
        <f t="shared" si="5"/>
        <v>467.69999999999993</v>
      </c>
      <c r="C45">
        <v>46.5</v>
      </c>
      <c r="D45">
        <f t="shared" si="6"/>
        <v>846.40000000000009</v>
      </c>
      <c r="E45">
        <v>34.200000000000003</v>
      </c>
      <c r="F45">
        <f t="shared" si="2"/>
        <v>334.39999999999992</v>
      </c>
      <c r="G45">
        <v>55.4</v>
      </c>
      <c r="H45">
        <f t="shared" si="3"/>
        <v>741.4</v>
      </c>
      <c r="I45" t="str">
        <f t="shared" si="4"/>
        <v>N</v>
      </c>
      <c r="J45" t="s">
        <v>10</v>
      </c>
      <c r="K45" s="4">
        <f>AVERAGEIF($E$2:$E$71,"&lt;=0")</f>
        <v>-16.5</v>
      </c>
    </row>
    <row r="46" spans="1:11" x14ac:dyDescent="0.2">
      <c r="A46">
        <v>21.1</v>
      </c>
      <c r="B46">
        <f t="shared" si="5"/>
        <v>437.39999999999992</v>
      </c>
      <c r="C46">
        <v>41.7</v>
      </c>
      <c r="D46">
        <f t="shared" si="6"/>
        <v>799.90000000000009</v>
      </c>
      <c r="E46">
        <v>-14</v>
      </c>
      <c r="F46">
        <f t="shared" si="2"/>
        <v>300.19999999999993</v>
      </c>
      <c r="G46">
        <v>2.1</v>
      </c>
      <c r="H46">
        <f t="shared" si="3"/>
        <v>686</v>
      </c>
      <c r="I46" t="str">
        <f t="shared" si="4"/>
        <v>N</v>
      </c>
      <c r="J46" t="s">
        <v>11</v>
      </c>
      <c r="K46" s="4">
        <f>K44/ABS(K45)</f>
        <v>1.6992025518341312</v>
      </c>
    </row>
    <row r="47" spans="1:11" x14ac:dyDescent="0.2">
      <c r="A47">
        <v>28.2</v>
      </c>
      <c r="B47">
        <f t="shared" si="5"/>
        <v>416.2999999999999</v>
      </c>
      <c r="C47">
        <v>49.6</v>
      </c>
      <c r="D47">
        <f t="shared" si="6"/>
        <v>758.2</v>
      </c>
      <c r="E47">
        <v>18.600000000000001</v>
      </c>
      <c r="F47">
        <f t="shared" si="2"/>
        <v>314.19999999999993</v>
      </c>
      <c r="G47">
        <v>31.8</v>
      </c>
      <c r="H47">
        <f t="shared" si="3"/>
        <v>683.9</v>
      </c>
      <c r="I47" t="str">
        <f t="shared" si="4"/>
        <v>N</v>
      </c>
    </row>
    <row r="48" spans="1:11" x14ac:dyDescent="0.2">
      <c r="A48">
        <v>32.299999999999997</v>
      </c>
      <c r="B48">
        <f t="shared" si="5"/>
        <v>388.09999999999991</v>
      </c>
      <c r="C48">
        <v>53</v>
      </c>
      <c r="D48">
        <f t="shared" si="6"/>
        <v>708.6</v>
      </c>
      <c r="E48">
        <v>7.4</v>
      </c>
      <c r="F48">
        <f t="shared" si="2"/>
        <v>295.59999999999991</v>
      </c>
      <c r="G48">
        <v>35.799999999999997</v>
      </c>
      <c r="H48">
        <f t="shared" si="3"/>
        <v>652.1</v>
      </c>
      <c r="I48" t="str">
        <f t="shared" si="4"/>
        <v>N</v>
      </c>
      <c r="J48" t="s">
        <v>12</v>
      </c>
      <c r="K48">
        <f>MAX($E$2:$E$71)</f>
        <v>57.4</v>
      </c>
    </row>
    <row r="49" spans="1:11" x14ac:dyDescent="0.2">
      <c r="A49">
        <v>15.7</v>
      </c>
      <c r="B49">
        <f t="shared" si="5"/>
        <v>355.7999999999999</v>
      </c>
      <c r="C49">
        <v>37.6</v>
      </c>
      <c r="D49">
        <f t="shared" si="6"/>
        <v>655.6</v>
      </c>
      <c r="E49">
        <v>8.1999999999999993</v>
      </c>
      <c r="F49">
        <f t="shared" si="2"/>
        <v>288.19999999999993</v>
      </c>
      <c r="G49">
        <v>27.1</v>
      </c>
      <c r="H49">
        <f t="shared" si="3"/>
        <v>616.30000000000007</v>
      </c>
      <c r="I49" t="str">
        <f t="shared" si="4"/>
        <v>N</v>
      </c>
      <c r="J49" t="s">
        <v>13</v>
      </c>
      <c r="K49">
        <f>MIN($E$2:$E$71)</f>
        <v>-41.3</v>
      </c>
    </row>
    <row r="50" spans="1:11" x14ac:dyDescent="0.2">
      <c r="A50">
        <v>4.3</v>
      </c>
      <c r="B50">
        <f t="shared" si="5"/>
        <v>340.09999999999991</v>
      </c>
      <c r="C50">
        <v>27.9</v>
      </c>
      <c r="D50">
        <f t="shared" si="6"/>
        <v>618</v>
      </c>
      <c r="E50">
        <v>0.7</v>
      </c>
      <c r="F50">
        <f t="shared" si="2"/>
        <v>279.99999999999994</v>
      </c>
      <c r="G50">
        <v>20.3</v>
      </c>
      <c r="H50">
        <f t="shared" si="3"/>
        <v>589.20000000000005</v>
      </c>
      <c r="I50" t="str">
        <f t="shared" si="4"/>
        <v>N</v>
      </c>
    </row>
    <row r="51" spans="1:11" x14ac:dyDescent="0.2">
      <c r="A51">
        <v>36.200000000000003</v>
      </c>
      <c r="B51">
        <f t="shared" si="5"/>
        <v>335.7999999999999</v>
      </c>
      <c r="C51">
        <v>-5.8</v>
      </c>
      <c r="D51">
        <f t="shared" si="6"/>
        <v>590.1</v>
      </c>
      <c r="E51">
        <v>5.3</v>
      </c>
      <c r="F51">
        <f t="shared" si="2"/>
        <v>279.29999999999995</v>
      </c>
      <c r="G51">
        <v>-10.8</v>
      </c>
      <c r="H51">
        <f t="shared" si="3"/>
        <v>568.90000000000009</v>
      </c>
      <c r="I51" t="str">
        <f t="shared" si="4"/>
        <v>Y</v>
      </c>
      <c r="J51" t="s">
        <v>14</v>
      </c>
      <c r="K51" s="4">
        <f>(K41*K44)+(K42*K45)</f>
        <v>19.765714285714292</v>
      </c>
    </row>
    <row r="52" spans="1:11" x14ac:dyDescent="0.2">
      <c r="A52">
        <v>37.4</v>
      </c>
      <c r="B52">
        <f t="shared" si="5"/>
        <v>299.59999999999991</v>
      </c>
      <c r="C52">
        <v>62.6</v>
      </c>
      <c r="D52">
        <f t="shared" si="6"/>
        <v>595.9</v>
      </c>
      <c r="E52">
        <v>42.3</v>
      </c>
      <c r="F52">
        <f t="shared" si="2"/>
        <v>273.99999999999994</v>
      </c>
      <c r="G52">
        <v>42.3</v>
      </c>
      <c r="H52">
        <f t="shared" si="3"/>
        <v>579.70000000000005</v>
      </c>
      <c r="I52" t="str">
        <f t="shared" si="4"/>
        <v>N</v>
      </c>
      <c r="J52" t="s">
        <v>15</v>
      </c>
      <c r="K52" s="4">
        <f>(K46*K41)-K42</f>
        <v>1.1979220779220783</v>
      </c>
    </row>
    <row r="53" spans="1:11" x14ac:dyDescent="0.2">
      <c r="A53">
        <v>-60.6</v>
      </c>
      <c r="B53">
        <f t="shared" si="5"/>
        <v>262.19999999999993</v>
      </c>
      <c r="C53">
        <v>-0.5</v>
      </c>
      <c r="D53">
        <f t="shared" si="6"/>
        <v>533.29999999999995</v>
      </c>
      <c r="E53">
        <v>-29.7</v>
      </c>
      <c r="F53">
        <f t="shared" si="2"/>
        <v>231.69999999999993</v>
      </c>
      <c r="G53">
        <v>12</v>
      </c>
      <c r="H53">
        <f t="shared" si="3"/>
        <v>537.40000000000009</v>
      </c>
      <c r="I53" t="str">
        <f t="shared" si="4"/>
        <v>N</v>
      </c>
    </row>
    <row r="54" spans="1:11" x14ac:dyDescent="0.2">
      <c r="A54">
        <v>30.9</v>
      </c>
      <c r="B54">
        <f t="shared" si="5"/>
        <v>322.79999999999995</v>
      </c>
      <c r="C54">
        <v>43.5</v>
      </c>
      <c r="D54">
        <f t="shared" si="6"/>
        <v>533.79999999999995</v>
      </c>
      <c r="E54">
        <v>40.799999999999997</v>
      </c>
      <c r="F54">
        <f t="shared" si="2"/>
        <v>261.39999999999992</v>
      </c>
      <c r="G54">
        <v>57</v>
      </c>
      <c r="H54">
        <f t="shared" si="3"/>
        <v>525.40000000000009</v>
      </c>
      <c r="I54" t="str">
        <f t="shared" si="4"/>
        <v>N</v>
      </c>
    </row>
    <row r="55" spans="1:11" x14ac:dyDescent="0.2">
      <c r="A55">
        <v>50.1</v>
      </c>
      <c r="B55">
        <f t="shared" si="5"/>
        <v>291.89999999999998</v>
      </c>
      <c r="C55">
        <v>70.400000000000006</v>
      </c>
      <c r="D55">
        <f t="shared" si="6"/>
        <v>490.29999999999995</v>
      </c>
      <c r="E55">
        <v>21.7</v>
      </c>
      <c r="F55">
        <f t="shared" si="2"/>
        <v>220.59999999999994</v>
      </c>
      <c r="G55">
        <v>32.4</v>
      </c>
      <c r="H55">
        <f t="shared" si="3"/>
        <v>468.40000000000003</v>
      </c>
      <c r="I55" t="str">
        <f t="shared" si="4"/>
        <v>N</v>
      </c>
    </row>
    <row r="56" spans="1:11" x14ac:dyDescent="0.2">
      <c r="A56">
        <v>-4.4000000000000004</v>
      </c>
      <c r="B56">
        <f t="shared" si="5"/>
        <v>241.79999999999998</v>
      </c>
      <c r="C56">
        <v>2.4</v>
      </c>
      <c r="D56">
        <f t="shared" si="6"/>
        <v>419.89999999999992</v>
      </c>
      <c r="E56">
        <v>-16.5</v>
      </c>
      <c r="F56">
        <f t="shared" si="2"/>
        <v>198.89999999999995</v>
      </c>
      <c r="G56">
        <v>-19</v>
      </c>
      <c r="H56">
        <f t="shared" si="3"/>
        <v>436.00000000000006</v>
      </c>
      <c r="I56" t="str">
        <f t="shared" si="4"/>
        <v>Y</v>
      </c>
    </row>
    <row r="57" spans="1:11" x14ac:dyDescent="0.2">
      <c r="A57">
        <v>-13.3</v>
      </c>
      <c r="B57">
        <f t="shared" si="5"/>
        <v>246.2</v>
      </c>
      <c r="C57">
        <v>3.9</v>
      </c>
      <c r="D57">
        <f t="shared" si="6"/>
        <v>417.49999999999994</v>
      </c>
      <c r="E57">
        <v>-15.6</v>
      </c>
      <c r="F57">
        <f t="shared" si="2"/>
        <v>215.39999999999995</v>
      </c>
      <c r="G57">
        <v>-6.9</v>
      </c>
      <c r="H57">
        <f t="shared" si="3"/>
        <v>455.00000000000006</v>
      </c>
      <c r="I57" t="str">
        <f t="shared" si="4"/>
        <v>N</v>
      </c>
    </row>
    <row r="58" spans="1:11" x14ac:dyDescent="0.2">
      <c r="A58">
        <v>41.6</v>
      </c>
      <c r="B58">
        <f t="shared" si="5"/>
        <v>259.5</v>
      </c>
      <c r="C58">
        <v>60.7</v>
      </c>
      <c r="D58">
        <f t="shared" si="6"/>
        <v>413.59999999999997</v>
      </c>
      <c r="E58">
        <v>-14.8</v>
      </c>
      <c r="F58">
        <f t="shared" si="2"/>
        <v>230.99999999999994</v>
      </c>
      <c r="G58">
        <v>0.1</v>
      </c>
      <c r="H58">
        <f t="shared" si="3"/>
        <v>461.90000000000003</v>
      </c>
      <c r="I58" t="str">
        <f t="shared" si="4"/>
        <v>N</v>
      </c>
    </row>
    <row r="59" spans="1:11" x14ac:dyDescent="0.2">
      <c r="A59">
        <v>-10.6</v>
      </c>
      <c r="B59">
        <f t="shared" si="5"/>
        <v>217.89999999999998</v>
      </c>
      <c r="C59">
        <v>3.2</v>
      </c>
      <c r="D59">
        <f t="shared" si="6"/>
        <v>352.9</v>
      </c>
      <c r="E59">
        <v>31.2</v>
      </c>
      <c r="F59">
        <f t="shared" si="2"/>
        <v>245.79999999999995</v>
      </c>
      <c r="G59">
        <v>44.6</v>
      </c>
      <c r="H59">
        <f t="shared" si="3"/>
        <v>461.8</v>
      </c>
      <c r="I59" t="str">
        <f t="shared" si="4"/>
        <v>N</v>
      </c>
    </row>
    <row r="60" spans="1:11" x14ac:dyDescent="0.2">
      <c r="A60">
        <v>28.6</v>
      </c>
      <c r="B60">
        <f t="shared" si="5"/>
        <v>228.49999999999997</v>
      </c>
      <c r="C60">
        <v>44</v>
      </c>
      <c r="D60">
        <f t="shared" si="6"/>
        <v>349.7</v>
      </c>
      <c r="E60">
        <v>9.4</v>
      </c>
      <c r="F60">
        <f t="shared" si="2"/>
        <v>214.59999999999997</v>
      </c>
      <c r="G60">
        <v>24</v>
      </c>
      <c r="H60">
        <f t="shared" si="3"/>
        <v>417.2</v>
      </c>
      <c r="I60" t="str">
        <f t="shared" si="4"/>
        <v>N</v>
      </c>
    </row>
    <row r="61" spans="1:11" x14ac:dyDescent="0.2">
      <c r="A61">
        <v>54.2</v>
      </c>
      <c r="B61">
        <f t="shared" si="5"/>
        <v>199.89999999999998</v>
      </c>
      <c r="C61">
        <v>54.2</v>
      </c>
      <c r="D61">
        <f t="shared" si="6"/>
        <v>305.7</v>
      </c>
      <c r="E61">
        <v>44</v>
      </c>
      <c r="F61">
        <f t="shared" si="2"/>
        <v>205.19999999999996</v>
      </c>
      <c r="G61">
        <v>44</v>
      </c>
      <c r="H61">
        <f t="shared" si="3"/>
        <v>393.2</v>
      </c>
      <c r="I61" t="str">
        <f t="shared" si="4"/>
        <v>N</v>
      </c>
    </row>
    <row r="62" spans="1:11" x14ac:dyDescent="0.2">
      <c r="A62">
        <v>25.7</v>
      </c>
      <c r="B62">
        <f t="shared" si="5"/>
        <v>145.69999999999999</v>
      </c>
      <c r="C62">
        <v>7.6</v>
      </c>
      <c r="D62">
        <f t="shared" si="6"/>
        <v>251.49999999999997</v>
      </c>
      <c r="E62">
        <v>4.5999999999999996</v>
      </c>
      <c r="F62">
        <f t="shared" si="2"/>
        <v>161.19999999999996</v>
      </c>
      <c r="G62">
        <v>24.5</v>
      </c>
      <c r="H62">
        <f t="shared" si="3"/>
        <v>349.2</v>
      </c>
      <c r="I62" t="str">
        <f t="shared" si="4"/>
        <v>N</v>
      </c>
    </row>
    <row r="63" spans="1:11" x14ac:dyDescent="0.2">
      <c r="A63">
        <v>30</v>
      </c>
      <c r="B63">
        <f t="shared" si="5"/>
        <v>120</v>
      </c>
      <c r="C63">
        <v>40.200000000000003</v>
      </c>
      <c r="D63">
        <f t="shared" si="6"/>
        <v>243.89999999999998</v>
      </c>
      <c r="E63">
        <v>51.5</v>
      </c>
      <c r="F63">
        <f t="shared" si="2"/>
        <v>156.59999999999997</v>
      </c>
      <c r="G63">
        <v>51.5</v>
      </c>
      <c r="H63">
        <f t="shared" si="3"/>
        <v>324.7</v>
      </c>
      <c r="I63" t="str">
        <f t="shared" si="4"/>
        <v>N</v>
      </c>
    </row>
    <row r="64" spans="1:11" x14ac:dyDescent="0.2">
      <c r="A64">
        <v>-21.4</v>
      </c>
      <c r="B64">
        <f t="shared" si="5"/>
        <v>90</v>
      </c>
      <c r="C64">
        <v>15.2</v>
      </c>
      <c r="D64">
        <f t="shared" si="6"/>
        <v>203.69999999999996</v>
      </c>
      <c r="E64">
        <v>-41.3</v>
      </c>
      <c r="F64">
        <f t="shared" si="2"/>
        <v>105.09999999999998</v>
      </c>
      <c r="G64">
        <v>13</v>
      </c>
      <c r="H64">
        <f t="shared" si="3"/>
        <v>273.2</v>
      </c>
      <c r="I64" t="str">
        <f t="shared" si="4"/>
        <v>N</v>
      </c>
    </row>
    <row r="65" spans="1:9" x14ac:dyDescent="0.2">
      <c r="A65">
        <v>10.8</v>
      </c>
      <c r="B65">
        <f t="shared" si="5"/>
        <v>111.4</v>
      </c>
      <c r="C65">
        <v>16.100000000000001</v>
      </c>
      <c r="D65">
        <f t="shared" si="6"/>
        <v>188.49999999999997</v>
      </c>
      <c r="E65">
        <v>50.7</v>
      </c>
      <c r="F65">
        <f t="shared" si="2"/>
        <v>146.39999999999998</v>
      </c>
      <c r="G65">
        <v>50.7</v>
      </c>
      <c r="H65">
        <f t="shared" si="3"/>
        <v>260.2</v>
      </c>
      <c r="I65" t="str">
        <f t="shared" si="4"/>
        <v>N</v>
      </c>
    </row>
    <row r="66" spans="1:9" x14ac:dyDescent="0.2">
      <c r="A66">
        <v>31.2</v>
      </c>
      <c r="B66">
        <f t="shared" ref="B66:B71" si="7">A66+B67</f>
        <v>100.60000000000001</v>
      </c>
      <c r="C66">
        <v>34</v>
      </c>
      <c r="D66">
        <f t="shared" ref="D66:D71" si="8">C66+D67</f>
        <v>172.39999999999998</v>
      </c>
      <c r="E66">
        <v>37</v>
      </c>
      <c r="F66">
        <f t="shared" si="2"/>
        <v>95.699999999999989</v>
      </c>
      <c r="G66">
        <v>43.6</v>
      </c>
      <c r="H66">
        <f t="shared" si="3"/>
        <v>209.5</v>
      </c>
      <c r="I66" t="str">
        <f t="shared" si="4"/>
        <v>N</v>
      </c>
    </row>
    <row r="67" spans="1:9" x14ac:dyDescent="0.2">
      <c r="A67">
        <v>49</v>
      </c>
      <c r="B67">
        <f t="shared" si="7"/>
        <v>69.400000000000006</v>
      </c>
      <c r="C67">
        <v>49</v>
      </c>
      <c r="D67">
        <f t="shared" si="8"/>
        <v>138.39999999999998</v>
      </c>
      <c r="E67">
        <v>35.799999999999997</v>
      </c>
      <c r="F67">
        <f t="shared" ref="F67:F71" si="9">E67+F68</f>
        <v>58.699999999999996</v>
      </c>
      <c r="G67">
        <v>53.2</v>
      </c>
      <c r="H67">
        <f t="shared" ref="H67:H71" si="10">G67+H68</f>
        <v>165.9</v>
      </c>
      <c r="I67" t="str">
        <f t="shared" ref="I67:I71" si="11">IF(E67&gt;G67,"Y","N")</f>
        <v>N</v>
      </c>
    </row>
    <row r="68" spans="1:9" x14ac:dyDescent="0.2">
      <c r="A68">
        <v>-11.4</v>
      </c>
      <c r="B68">
        <f t="shared" si="7"/>
        <v>20.399999999999999</v>
      </c>
      <c r="C68">
        <v>3.3</v>
      </c>
      <c r="D68">
        <f t="shared" si="8"/>
        <v>89.399999999999991</v>
      </c>
      <c r="E68">
        <v>-27.1</v>
      </c>
      <c r="F68">
        <f t="shared" si="9"/>
        <v>22.9</v>
      </c>
      <c r="G68">
        <v>-0.1</v>
      </c>
      <c r="H68">
        <f t="shared" si="10"/>
        <v>112.7</v>
      </c>
      <c r="I68" t="str">
        <f t="shared" si="11"/>
        <v>N</v>
      </c>
    </row>
    <row r="69" spans="1:9" x14ac:dyDescent="0.2">
      <c r="A69">
        <v>16.899999999999999</v>
      </c>
      <c r="B69">
        <f t="shared" si="7"/>
        <v>31.799999999999997</v>
      </c>
      <c r="C69">
        <v>31</v>
      </c>
      <c r="D69">
        <f t="shared" si="8"/>
        <v>86.1</v>
      </c>
      <c r="E69">
        <v>10.4</v>
      </c>
      <c r="F69">
        <f t="shared" si="9"/>
        <v>50</v>
      </c>
      <c r="G69">
        <v>28.3</v>
      </c>
      <c r="H69">
        <f t="shared" si="10"/>
        <v>112.8</v>
      </c>
      <c r="I69" t="str">
        <f t="shared" si="11"/>
        <v>N</v>
      </c>
    </row>
    <row r="70" spans="1:9" x14ac:dyDescent="0.2">
      <c r="A70">
        <v>20.5</v>
      </c>
      <c r="B70">
        <f t="shared" si="7"/>
        <v>14.9</v>
      </c>
      <c r="C70">
        <v>40.6</v>
      </c>
      <c r="D70">
        <f t="shared" si="8"/>
        <v>55.1</v>
      </c>
      <c r="E70">
        <v>49</v>
      </c>
      <c r="F70">
        <f t="shared" si="9"/>
        <v>39.6</v>
      </c>
      <c r="G70">
        <v>67.8</v>
      </c>
      <c r="H70">
        <f t="shared" si="10"/>
        <v>84.5</v>
      </c>
      <c r="I70" t="str">
        <f t="shared" si="11"/>
        <v>N</v>
      </c>
    </row>
    <row r="71" spans="1:9" x14ac:dyDescent="0.2">
      <c r="A71">
        <v>-5.6</v>
      </c>
      <c r="B71">
        <f t="shared" si="7"/>
        <v>-5.6</v>
      </c>
      <c r="C71">
        <v>14.5</v>
      </c>
      <c r="D71">
        <f t="shared" si="8"/>
        <v>14.5</v>
      </c>
      <c r="E71">
        <v>-9.4</v>
      </c>
      <c r="F71">
        <f t="shared" si="9"/>
        <v>-9.4</v>
      </c>
      <c r="G71">
        <v>16.7</v>
      </c>
      <c r="H71">
        <f t="shared" si="10"/>
        <v>16.7</v>
      </c>
      <c r="I71" t="str">
        <f t="shared" si="11"/>
        <v>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6319-5F8A-544E-B746-D3D55164A38A}">
  <dimension ref="A1:K71"/>
  <sheetViews>
    <sheetView workbookViewId="0">
      <selection activeCell="J3" sqref="J3:K3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 s="1">
        <v>17.3</v>
      </c>
      <c r="B2" s="1">
        <v>395.5</v>
      </c>
      <c r="C2" s="1">
        <v>30.3</v>
      </c>
      <c r="D2" s="1">
        <v>977</v>
      </c>
      <c r="E2">
        <v>11.6</v>
      </c>
      <c r="F2">
        <f>E2+F3</f>
        <v>340.8</v>
      </c>
      <c r="G2">
        <v>25</v>
      </c>
      <c r="H2">
        <f>G2+H3</f>
        <v>828.60000000000014</v>
      </c>
    </row>
    <row r="3" spans="1:11" x14ac:dyDescent="0.2">
      <c r="A3" s="1">
        <v>-22.4</v>
      </c>
      <c r="B3" s="1">
        <v>378.2</v>
      </c>
      <c r="C3" s="1">
        <v>-10</v>
      </c>
      <c r="D3" s="1">
        <v>946.7</v>
      </c>
      <c r="E3">
        <v>-6.8</v>
      </c>
      <c r="F3">
        <f t="shared" ref="F3:F66" si="0">E3+F4</f>
        <v>329.2</v>
      </c>
      <c r="G3">
        <v>5.9</v>
      </c>
      <c r="H3">
        <f t="shared" ref="H3:H66" si="1">G3+H4</f>
        <v>803.60000000000014</v>
      </c>
      <c r="J3" t="s">
        <v>2</v>
      </c>
    </row>
    <row r="4" spans="1:11" x14ac:dyDescent="0.2">
      <c r="A4" s="1">
        <v>1.6</v>
      </c>
      <c r="B4" s="1">
        <v>400.6</v>
      </c>
      <c r="C4" s="1">
        <v>5.3</v>
      </c>
      <c r="D4" s="1">
        <v>956.7</v>
      </c>
      <c r="E4">
        <v>2.2999999999999998</v>
      </c>
      <c r="F4">
        <f t="shared" si="0"/>
        <v>336</v>
      </c>
      <c r="G4">
        <v>5.2</v>
      </c>
      <c r="H4">
        <f t="shared" si="1"/>
        <v>797.70000000000016</v>
      </c>
      <c r="J4" t="s">
        <v>5</v>
      </c>
      <c r="K4">
        <f>COUNTIF($G$2:$G$71,"&gt;0")</f>
        <v>58</v>
      </c>
    </row>
    <row r="5" spans="1:11" x14ac:dyDescent="0.2">
      <c r="A5" s="1">
        <v>3.7</v>
      </c>
      <c r="B5" s="1">
        <v>399</v>
      </c>
      <c r="C5" s="1">
        <v>14.6</v>
      </c>
      <c r="D5" s="1">
        <v>951.4</v>
      </c>
      <c r="E5">
        <v>7.3</v>
      </c>
      <c r="F5">
        <f t="shared" si="0"/>
        <v>333.7</v>
      </c>
      <c r="G5">
        <v>18.600000000000001</v>
      </c>
      <c r="H5">
        <f t="shared" si="1"/>
        <v>792.50000000000011</v>
      </c>
      <c r="J5" t="s">
        <v>6</v>
      </c>
      <c r="K5">
        <f>COUNTIF($G$2:$G$71,"&lt;=0")</f>
        <v>12</v>
      </c>
    </row>
    <row r="6" spans="1:11" x14ac:dyDescent="0.2">
      <c r="A6" s="1">
        <v>2.5</v>
      </c>
      <c r="B6" s="1">
        <v>395.3</v>
      </c>
      <c r="C6" s="1">
        <v>15.9</v>
      </c>
      <c r="D6" s="1">
        <v>936.8</v>
      </c>
      <c r="E6">
        <v>18.899999999999999</v>
      </c>
      <c r="F6">
        <f t="shared" si="0"/>
        <v>326.39999999999998</v>
      </c>
      <c r="G6">
        <v>18.899999999999999</v>
      </c>
      <c r="H6">
        <f t="shared" si="1"/>
        <v>773.90000000000009</v>
      </c>
      <c r="J6" t="s">
        <v>7</v>
      </c>
      <c r="K6" s="2">
        <f>K4/(K4+K5)</f>
        <v>0.82857142857142863</v>
      </c>
    </row>
    <row r="7" spans="1:11" x14ac:dyDescent="0.2">
      <c r="A7" s="1">
        <v>4.8</v>
      </c>
      <c r="B7" s="1">
        <v>392.8</v>
      </c>
      <c r="C7" s="1">
        <v>4.8</v>
      </c>
      <c r="D7" s="1">
        <v>920.9</v>
      </c>
      <c r="E7">
        <v>0.2</v>
      </c>
      <c r="F7">
        <f t="shared" si="0"/>
        <v>307.5</v>
      </c>
      <c r="G7">
        <v>10.6</v>
      </c>
      <c r="H7">
        <f t="shared" si="1"/>
        <v>755.00000000000011</v>
      </c>
      <c r="J7" t="s">
        <v>8</v>
      </c>
      <c r="K7" s="3">
        <f>100%-K6</f>
        <v>0.17142857142857137</v>
      </c>
    </row>
    <row r="8" spans="1:11" x14ac:dyDescent="0.2">
      <c r="A8" s="1">
        <v>0.4</v>
      </c>
      <c r="B8" s="1">
        <v>388</v>
      </c>
      <c r="C8" s="1">
        <v>13.8</v>
      </c>
      <c r="D8" s="1">
        <v>916.1</v>
      </c>
      <c r="E8">
        <v>0.4</v>
      </c>
      <c r="F8">
        <f t="shared" si="0"/>
        <v>307.3</v>
      </c>
      <c r="G8">
        <v>11.7</v>
      </c>
      <c r="H8">
        <f t="shared" si="1"/>
        <v>744.40000000000009</v>
      </c>
    </row>
    <row r="9" spans="1:11" x14ac:dyDescent="0.2">
      <c r="A9" s="1">
        <v>31.6</v>
      </c>
      <c r="B9" s="1">
        <v>387.6</v>
      </c>
      <c r="C9" s="1">
        <v>31.6</v>
      </c>
      <c r="D9" s="1">
        <v>902.3</v>
      </c>
      <c r="E9">
        <v>30.6</v>
      </c>
      <c r="F9">
        <f t="shared" si="0"/>
        <v>306.90000000000003</v>
      </c>
      <c r="G9">
        <v>30.6</v>
      </c>
      <c r="H9">
        <f t="shared" si="1"/>
        <v>732.7</v>
      </c>
      <c r="J9" t="s">
        <v>9</v>
      </c>
      <c r="K9" s="4">
        <f>AVERAGEIF($G$2:$G$71,"&gt;0")</f>
        <v>17.000000000000004</v>
      </c>
    </row>
    <row r="10" spans="1:11" x14ac:dyDescent="0.2">
      <c r="A10" s="1">
        <v>15.5</v>
      </c>
      <c r="B10" s="1">
        <v>356</v>
      </c>
      <c r="C10" s="1">
        <v>15.5</v>
      </c>
      <c r="D10" s="1">
        <v>870.7</v>
      </c>
      <c r="E10">
        <v>15.4</v>
      </c>
      <c r="F10">
        <f t="shared" si="0"/>
        <v>276.3</v>
      </c>
      <c r="G10">
        <v>15.4</v>
      </c>
      <c r="H10">
        <f t="shared" si="1"/>
        <v>702.1</v>
      </c>
      <c r="J10" t="s">
        <v>10</v>
      </c>
      <c r="K10" s="4">
        <f>AVERAGEIF($G$2:$G$71,"&lt;=0")</f>
        <v>-13.116666666666667</v>
      </c>
    </row>
    <row r="11" spans="1:11" x14ac:dyDescent="0.2">
      <c r="A11" s="1">
        <v>2.5</v>
      </c>
      <c r="B11" s="1">
        <v>340.5</v>
      </c>
      <c r="C11" s="1">
        <v>18.600000000000001</v>
      </c>
      <c r="D11" s="1">
        <v>855.2</v>
      </c>
      <c r="E11">
        <v>-0.4</v>
      </c>
      <c r="F11">
        <f t="shared" si="0"/>
        <v>260.90000000000003</v>
      </c>
      <c r="G11">
        <v>15.2</v>
      </c>
      <c r="H11">
        <f t="shared" si="1"/>
        <v>686.7</v>
      </c>
      <c r="J11" t="s">
        <v>11</v>
      </c>
      <c r="K11" s="4">
        <f>K9/ABS(K10)</f>
        <v>1.2960609911054639</v>
      </c>
    </row>
    <row r="12" spans="1:11" x14ac:dyDescent="0.2">
      <c r="A12" s="1">
        <v>-7.4</v>
      </c>
      <c r="B12" s="1">
        <v>338</v>
      </c>
      <c r="C12" s="1">
        <v>7</v>
      </c>
      <c r="D12" s="1">
        <v>836.6</v>
      </c>
      <c r="E12">
        <v>0.4</v>
      </c>
      <c r="F12">
        <f t="shared" si="0"/>
        <v>261.3</v>
      </c>
      <c r="G12">
        <v>15</v>
      </c>
      <c r="H12">
        <f t="shared" si="1"/>
        <v>671.5</v>
      </c>
    </row>
    <row r="13" spans="1:11" x14ac:dyDescent="0.2">
      <c r="A13" s="1">
        <v>17.600000000000001</v>
      </c>
      <c r="B13" s="1">
        <v>345.4</v>
      </c>
      <c r="C13" s="1">
        <v>29.8</v>
      </c>
      <c r="D13" s="1">
        <v>829.6</v>
      </c>
      <c r="E13">
        <v>18.600000000000001</v>
      </c>
      <c r="F13">
        <f t="shared" si="0"/>
        <v>260.90000000000003</v>
      </c>
      <c r="G13">
        <v>18.600000000000001</v>
      </c>
      <c r="H13">
        <f t="shared" si="1"/>
        <v>656.5</v>
      </c>
      <c r="J13" t="s">
        <v>12</v>
      </c>
      <c r="K13">
        <f>MAX($G$2:$G$71)</f>
        <v>34.700000000000003</v>
      </c>
    </row>
    <row r="14" spans="1:11" x14ac:dyDescent="0.2">
      <c r="A14" s="1">
        <v>-0.6</v>
      </c>
      <c r="B14" s="1">
        <v>327.8</v>
      </c>
      <c r="C14" s="1">
        <v>7.3</v>
      </c>
      <c r="D14" s="1">
        <v>799.8</v>
      </c>
      <c r="E14">
        <v>-3.9</v>
      </c>
      <c r="F14">
        <f t="shared" si="0"/>
        <v>242.30000000000004</v>
      </c>
      <c r="G14">
        <v>2.7</v>
      </c>
      <c r="H14">
        <f t="shared" si="1"/>
        <v>637.9</v>
      </c>
      <c r="J14" t="s">
        <v>13</v>
      </c>
      <c r="K14">
        <f>MIN($G$2:$G$71)</f>
        <v>-39.700000000000003</v>
      </c>
    </row>
    <row r="15" spans="1:11" x14ac:dyDescent="0.2">
      <c r="A15" s="1">
        <v>-6.8</v>
      </c>
      <c r="B15" s="1">
        <v>328.4</v>
      </c>
      <c r="C15" s="1">
        <v>5.0999999999999996</v>
      </c>
      <c r="D15" s="1">
        <v>792.5</v>
      </c>
      <c r="E15">
        <v>6.8</v>
      </c>
      <c r="F15">
        <f t="shared" si="0"/>
        <v>246.20000000000005</v>
      </c>
      <c r="G15">
        <v>15</v>
      </c>
      <c r="H15">
        <f t="shared" si="1"/>
        <v>635.19999999999993</v>
      </c>
    </row>
    <row r="16" spans="1:11" x14ac:dyDescent="0.2">
      <c r="A16" s="1">
        <v>29.6</v>
      </c>
      <c r="B16" s="1">
        <v>335.2</v>
      </c>
      <c r="C16" s="1">
        <v>29.6</v>
      </c>
      <c r="D16" s="1">
        <v>787.4</v>
      </c>
      <c r="E16">
        <v>28.2</v>
      </c>
      <c r="F16">
        <f t="shared" si="0"/>
        <v>239.40000000000003</v>
      </c>
      <c r="G16">
        <v>28.2</v>
      </c>
      <c r="H16">
        <f t="shared" si="1"/>
        <v>620.19999999999993</v>
      </c>
      <c r="J16" t="s">
        <v>14</v>
      </c>
      <c r="K16" s="4">
        <f>(K6*K9)+(K7*K10)</f>
        <v>11.837142857142862</v>
      </c>
    </row>
    <row r="17" spans="1:11" x14ac:dyDescent="0.2">
      <c r="A17" s="1">
        <v>-24.5</v>
      </c>
      <c r="B17" s="1">
        <v>305.60000000000002</v>
      </c>
      <c r="C17" s="1">
        <v>20.2</v>
      </c>
      <c r="D17" s="1">
        <v>757.8</v>
      </c>
      <c r="E17">
        <v>-15.8</v>
      </c>
      <c r="F17">
        <f t="shared" si="0"/>
        <v>211.20000000000005</v>
      </c>
      <c r="G17">
        <v>13.8</v>
      </c>
      <c r="H17">
        <f t="shared" si="1"/>
        <v>591.99999999999989</v>
      </c>
      <c r="J17" t="s">
        <v>15</v>
      </c>
      <c r="K17" s="4">
        <f>(K11*K6)-K7</f>
        <v>0.90245053548738452</v>
      </c>
    </row>
    <row r="18" spans="1:11" x14ac:dyDescent="0.2">
      <c r="A18" s="1">
        <v>14.1</v>
      </c>
      <c r="B18" s="1">
        <v>330.1</v>
      </c>
      <c r="C18" s="1">
        <v>29.4</v>
      </c>
      <c r="D18" s="1">
        <v>737.6</v>
      </c>
      <c r="E18">
        <v>12.6</v>
      </c>
      <c r="F18">
        <f t="shared" si="0"/>
        <v>227.00000000000006</v>
      </c>
      <c r="G18">
        <v>25.8</v>
      </c>
      <c r="H18">
        <f t="shared" si="1"/>
        <v>578.19999999999993</v>
      </c>
    </row>
    <row r="19" spans="1:11" x14ac:dyDescent="0.2">
      <c r="A19" s="1">
        <v>18.7</v>
      </c>
      <c r="B19" s="1">
        <v>316</v>
      </c>
      <c r="C19" s="1">
        <v>28.3</v>
      </c>
      <c r="D19" s="1">
        <v>708.2</v>
      </c>
      <c r="E19">
        <v>24</v>
      </c>
      <c r="F19">
        <f t="shared" si="0"/>
        <v>214.40000000000006</v>
      </c>
      <c r="G19">
        <v>24</v>
      </c>
      <c r="H19">
        <f t="shared" si="1"/>
        <v>552.4</v>
      </c>
    </row>
    <row r="20" spans="1:11" x14ac:dyDescent="0.2">
      <c r="A20" s="1">
        <v>26.3</v>
      </c>
      <c r="B20" s="1">
        <v>297.3</v>
      </c>
      <c r="C20" s="1">
        <v>48.1</v>
      </c>
      <c r="D20" s="1">
        <v>679.9</v>
      </c>
      <c r="E20">
        <v>17.899999999999999</v>
      </c>
      <c r="F20">
        <f t="shared" si="0"/>
        <v>190.40000000000006</v>
      </c>
      <c r="G20">
        <v>27.6</v>
      </c>
      <c r="H20">
        <f t="shared" si="1"/>
        <v>528.4</v>
      </c>
      <c r="J20" t="s">
        <v>1</v>
      </c>
    </row>
    <row r="21" spans="1:11" x14ac:dyDescent="0.2">
      <c r="A21" s="1">
        <v>-10</v>
      </c>
      <c r="B21" s="1">
        <v>271</v>
      </c>
      <c r="C21" s="1">
        <v>-0.2</v>
      </c>
      <c r="D21" s="1">
        <v>631.79999999999995</v>
      </c>
      <c r="E21">
        <v>-23.4</v>
      </c>
      <c r="F21">
        <f t="shared" si="0"/>
        <v>172.50000000000006</v>
      </c>
      <c r="G21">
        <v>-15.5</v>
      </c>
      <c r="H21">
        <f t="shared" si="1"/>
        <v>500.79999999999995</v>
      </c>
      <c r="J21" t="s">
        <v>5</v>
      </c>
      <c r="K21">
        <f>COUNTIF($C$2:$C$71,"&gt;0")</f>
        <v>61</v>
      </c>
    </row>
    <row r="22" spans="1:11" x14ac:dyDescent="0.2">
      <c r="A22" s="1">
        <v>8.1</v>
      </c>
      <c r="B22" s="1">
        <v>281</v>
      </c>
      <c r="C22" s="1">
        <v>16.899999999999999</v>
      </c>
      <c r="D22" s="1">
        <v>632</v>
      </c>
      <c r="E22">
        <v>11.4</v>
      </c>
      <c r="F22">
        <f t="shared" si="0"/>
        <v>195.90000000000006</v>
      </c>
      <c r="G22">
        <v>14.5</v>
      </c>
      <c r="H22">
        <f t="shared" si="1"/>
        <v>516.29999999999995</v>
      </c>
      <c r="J22" t="s">
        <v>6</v>
      </c>
      <c r="K22">
        <f>COUNTIF($C$2:$C$71,"&lt;=0")</f>
        <v>9</v>
      </c>
    </row>
    <row r="23" spans="1:11" x14ac:dyDescent="0.2">
      <c r="A23" s="1">
        <v>-11.5</v>
      </c>
      <c r="B23" s="1">
        <v>272.89999999999998</v>
      </c>
      <c r="C23" s="1">
        <v>-2.6</v>
      </c>
      <c r="D23" s="1">
        <v>615.1</v>
      </c>
      <c r="E23">
        <v>-24.1</v>
      </c>
      <c r="F23">
        <f t="shared" si="0"/>
        <v>184.50000000000006</v>
      </c>
      <c r="G23">
        <v>-16.2</v>
      </c>
      <c r="H23">
        <f t="shared" si="1"/>
        <v>501.8</v>
      </c>
      <c r="J23" t="s">
        <v>7</v>
      </c>
      <c r="K23" s="2">
        <f>K21/(K21+K22)</f>
        <v>0.87142857142857144</v>
      </c>
    </row>
    <row r="24" spans="1:11" x14ac:dyDescent="0.2">
      <c r="A24" s="1">
        <v>14.2</v>
      </c>
      <c r="B24" s="1">
        <v>284.39999999999998</v>
      </c>
      <c r="C24" s="1">
        <v>14.2</v>
      </c>
      <c r="D24" s="1">
        <v>617.70000000000005</v>
      </c>
      <c r="E24">
        <v>13.3</v>
      </c>
      <c r="F24">
        <f t="shared" si="0"/>
        <v>208.60000000000005</v>
      </c>
      <c r="G24">
        <v>13.3</v>
      </c>
      <c r="H24">
        <f t="shared" si="1"/>
        <v>518</v>
      </c>
      <c r="J24" t="s">
        <v>8</v>
      </c>
      <c r="K24" s="3">
        <f>100%-K23</f>
        <v>0.12857142857142856</v>
      </c>
    </row>
    <row r="25" spans="1:11" x14ac:dyDescent="0.2">
      <c r="A25" s="1">
        <v>20.3</v>
      </c>
      <c r="B25" s="1">
        <v>270.2</v>
      </c>
      <c r="C25" s="1">
        <v>34.4</v>
      </c>
      <c r="D25" s="1">
        <v>603.5</v>
      </c>
      <c r="E25">
        <v>14.3</v>
      </c>
      <c r="F25">
        <f t="shared" si="0"/>
        <v>195.30000000000004</v>
      </c>
      <c r="G25">
        <v>23.7</v>
      </c>
      <c r="H25">
        <f t="shared" si="1"/>
        <v>504.7</v>
      </c>
    </row>
    <row r="26" spans="1:11" x14ac:dyDescent="0.2">
      <c r="A26" s="1">
        <v>-3.4</v>
      </c>
      <c r="B26" s="1">
        <v>249.9</v>
      </c>
      <c r="C26" s="1">
        <v>16.2</v>
      </c>
      <c r="D26" s="1">
        <v>569.1</v>
      </c>
      <c r="E26">
        <v>0.8</v>
      </c>
      <c r="F26">
        <f t="shared" si="0"/>
        <v>181.00000000000003</v>
      </c>
      <c r="G26">
        <v>6.1</v>
      </c>
      <c r="H26">
        <f t="shared" si="1"/>
        <v>481</v>
      </c>
      <c r="J26" t="s">
        <v>9</v>
      </c>
      <c r="K26" s="4">
        <f>AVERAGEIF($C$2:$C$71,"&gt;0")</f>
        <v>17.249180327868853</v>
      </c>
    </row>
    <row r="27" spans="1:11" x14ac:dyDescent="0.2">
      <c r="A27" s="1">
        <v>-5.6</v>
      </c>
      <c r="B27" s="1">
        <v>253.3</v>
      </c>
      <c r="C27" s="1">
        <v>1.1000000000000001</v>
      </c>
      <c r="D27" s="1">
        <v>552.9</v>
      </c>
      <c r="E27">
        <v>-6.4</v>
      </c>
      <c r="F27">
        <f t="shared" si="0"/>
        <v>180.20000000000002</v>
      </c>
      <c r="G27">
        <v>-0.4</v>
      </c>
      <c r="H27">
        <f t="shared" si="1"/>
        <v>474.9</v>
      </c>
      <c r="J27" t="s">
        <v>10</v>
      </c>
      <c r="K27" s="4">
        <f>AVERAGEIF($C$2:$C$71,"&lt;=0")</f>
        <v>-8.3555555555555543</v>
      </c>
    </row>
    <row r="28" spans="1:11" x14ac:dyDescent="0.2">
      <c r="A28" s="1">
        <v>-5.0999999999999996</v>
      </c>
      <c r="B28" s="1">
        <v>258.89999999999998</v>
      </c>
      <c r="C28" s="1">
        <v>0.5</v>
      </c>
      <c r="D28" s="1">
        <v>551.79999999999995</v>
      </c>
      <c r="E28">
        <v>20.399999999999999</v>
      </c>
      <c r="F28">
        <f t="shared" si="0"/>
        <v>186.60000000000002</v>
      </c>
      <c r="G28">
        <v>21.5</v>
      </c>
      <c r="H28">
        <f t="shared" si="1"/>
        <v>475.29999999999995</v>
      </c>
      <c r="J28" t="s">
        <v>11</v>
      </c>
      <c r="K28" s="4">
        <f>K26/ABS(K27)</f>
        <v>2.0643965817928152</v>
      </c>
    </row>
    <row r="29" spans="1:11" x14ac:dyDescent="0.2">
      <c r="A29" s="1">
        <v>29.8</v>
      </c>
      <c r="B29" s="1">
        <v>264</v>
      </c>
      <c r="C29" s="1">
        <v>56.5</v>
      </c>
      <c r="D29" s="1">
        <v>551.29999999999995</v>
      </c>
      <c r="E29">
        <v>11.8</v>
      </c>
      <c r="F29">
        <f t="shared" si="0"/>
        <v>166.20000000000002</v>
      </c>
      <c r="G29">
        <v>22.7</v>
      </c>
      <c r="H29">
        <f t="shared" si="1"/>
        <v>453.79999999999995</v>
      </c>
    </row>
    <row r="30" spans="1:11" x14ac:dyDescent="0.2">
      <c r="A30" s="1">
        <v>6.6</v>
      </c>
      <c r="B30" s="1">
        <v>234.2</v>
      </c>
      <c r="C30" s="1">
        <v>21.6</v>
      </c>
      <c r="D30" s="1">
        <v>494.8</v>
      </c>
      <c r="E30">
        <v>3.4</v>
      </c>
      <c r="F30">
        <f t="shared" si="0"/>
        <v>154.4</v>
      </c>
      <c r="G30">
        <v>15.9</v>
      </c>
      <c r="H30">
        <f t="shared" si="1"/>
        <v>431.09999999999997</v>
      </c>
      <c r="J30" t="s">
        <v>12</v>
      </c>
      <c r="K30">
        <f>MAX($C$2:$C$71)</f>
        <v>56.5</v>
      </c>
    </row>
    <row r="31" spans="1:11" x14ac:dyDescent="0.2">
      <c r="A31" s="1">
        <v>13.3</v>
      </c>
      <c r="B31" s="1">
        <v>227.6</v>
      </c>
      <c r="C31" s="1">
        <v>25.7</v>
      </c>
      <c r="D31" s="1">
        <v>473.2</v>
      </c>
      <c r="E31">
        <v>14.9</v>
      </c>
      <c r="F31">
        <f t="shared" si="0"/>
        <v>151</v>
      </c>
      <c r="G31">
        <v>24</v>
      </c>
      <c r="H31">
        <f t="shared" si="1"/>
        <v>415.2</v>
      </c>
      <c r="J31" t="s">
        <v>13</v>
      </c>
      <c r="K31">
        <f>MIN($C$2:$C$71)</f>
        <v>-25.7</v>
      </c>
    </row>
    <row r="32" spans="1:11" x14ac:dyDescent="0.2">
      <c r="A32" s="1">
        <v>0</v>
      </c>
      <c r="B32" s="1">
        <v>214.3</v>
      </c>
      <c r="C32" s="1">
        <v>15.8</v>
      </c>
      <c r="D32" s="1">
        <v>447.5</v>
      </c>
      <c r="E32">
        <v>-1.3</v>
      </c>
      <c r="F32">
        <f t="shared" si="0"/>
        <v>136.1</v>
      </c>
      <c r="G32">
        <v>12.7</v>
      </c>
      <c r="H32">
        <f t="shared" si="1"/>
        <v>391.2</v>
      </c>
    </row>
    <row r="33" spans="1:11" x14ac:dyDescent="0.2">
      <c r="A33" s="1">
        <v>2.6</v>
      </c>
      <c r="B33" s="1">
        <v>214.3</v>
      </c>
      <c r="C33" s="1">
        <v>4.5</v>
      </c>
      <c r="D33" s="1">
        <v>431.7</v>
      </c>
      <c r="E33">
        <v>12.4</v>
      </c>
      <c r="F33">
        <f t="shared" si="0"/>
        <v>137.4</v>
      </c>
      <c r="G33">
        <v>28.3</v>
      </c>
      <c r="H33">
        <f t="shared" si="1"/>
        <v>378.5</v>
      </c>
      <c r="J33" t="s">
        <v>14</v>
      </c>
      <c r="K33" s="4">
        <f>(K23*K26)+(K24*K27)</f>
        <v>13.957142857142857</v>
      </c>
    </row>
    <row r="34" spans="1:11" x14ac:dyDescent="0.2">
      <c r="A34" s="1">
        <v>26</v>
      </c>
      <c r="B34" s="1">
        <v>211.7</v>
      </c>
      <c r="C34" s="1">
        <v>26</v>
      </c>
      <c r="D34" s="1">
        <v>427.2</v>
      </c>
      <c r="E34">
        <v>22.8</v>
      </c>
      <c r="F34">
        <f t="shared" si="0"/>
        <v>125</v>
      </c>
      <c r="G34">
        <v>22.8</v>
      </c>
      <c r="H34">
        <f t="shared" si="1"/>
        <v>350.2</v>
      </c>
      <c r="J34" t="s">
        <v>15</v>
      </c>
      <c r="K34" s="4">
        <f>(K28*K23)-K24</f>
        <v>1.6704027355623103</v>
      </c>
    </row>
    <row r="35" spans="1:11" x14ac:dyDescent="0.2">
      <c r="A35" s="1">
        <v>0.9</v>
      </c>
      <c r="B35" s="1">
        <v>185.7</v>
      </c>
      <c r="C35" s="1">
        <v>4.4000000000000004</v>
      </c>
      <c r="D35" s="1">
        <v>401.2</v>
      </c>
      <c r="E35">
        <v>21.2</v>
      </c>
      <c r="F35">
        <f t="shared" si="0"/>
        <v>102.2</v>
      </c>
      <c r="G35">
        <v>21.2</v>
      </c>
      <c r="H35">
        <f t="shared" si="1"/>
        <v>327.39999999999998</v>
      </c>
    </row>
    <row r="36" spans="1:11" x14ac:dyDescent="0.2">
      <c r="A36" s="1">
        <v>-13.9</v>
      </c>
      <c r="B36" s="1">
        <v>184.8</v>
      </c>
      <c r="C36" s="1">
        <v>-10.4</v>
      </c>
      <c r="D36" s="1">
        <v>396.8</v>
      </c>
      <c r="E36">
        <v>-16.3</v>
      </c>
      <c r="F36">
        <f t="shared" si="0"/>
        <v>81</v>
      </c>
      <c r="G36">
        <v>-14.2</v>
      </c>
      <c r="H36">
        <f t="shared" si="1"/>
        <v>306.2</v>
      </c>
    </row>
    <row r="37" spans="1:11" x14ac:dyDescent="0.2">
      <c r="A37" s="1">
        <v>-8.9</v>
      </c>
      <c r="B37" s="1">
        <v>198.7</v>
      </c>
      <c r="C37" s="1">
        <v>-6</v>
      </c>
      <c r="D37" s="1">
        <v>407.2</v>
      </c>
      <c r="E37">
        <v>-8.8000000000000007</v>
      </c>
      <c r="F37">
        <f t="shared" si="0"/>
        <v>97.3</v>
      </c>
      <c r="G37">
        <v>-5.6</v>
      </c>
      <c r="H37">
        <f t="shared" si="1"/>
        <v>320.39999999999998</v>
      </c>
    </row>
    <row r="38" spans="1:11" x14ac:dyDescent="0.2">
      <c r="A38" s="1">
        <v>32</v>
      </c>
      <c r="B38" s="1">
        <v>207.6</v>
      </c>
      <c r="C38" s="1">
        <v>32</v>
      </c>
      <c r="D38" s="1">
        <v>413.2</v>
      </c>
      <c r="E38">
        <v>30.9</v>
      </c>
      <c r="F38">
        <f t="shared" si="0"/>
        <v>106.1</v>
      </c>
      <c r="G38">
        <v>30.9</v>
      </c>
      <c r="H38">
        <f t="shared" si="1"/>
        <v>326</v>
      </c>
    </row>
    <row r="39" spans="1:11" x14ac:dyDescent="0.2">
      <c r="A39" s="1">
        <v>-16.600000000000001</v>
      </c>
      <c r="B39" s="1">
        <v>175.6</v>
      </c>
      <c r="C39" s="1">
        <v>-9.6999999999999993</v>
      </c>
      <c r="D39" s="1">
        <v>381.2</v>
      </c>
      <c r="E39">
        <v>-17.3</v>
      </c>
      <c r="F39">
        <f t="shared" si="0"/>
        <v>75.199999999999989</v>
      </c>
      <c r="G39">
        <v>-10.199999999999999</v>
      </c>
      <c r="H39">
        <f t="shared" si="1"/>
        <v>295.10000000000002</v>
      </c>
    </row>
    <row r="40" spans="1:11" x14ac:dyDescent="0.2">
      <c r="A40" s="1">
        <v>-8.4</v>
      </c>
      <c r="B40" s="1">
        <v>192.2</v>
      </c>
      <c r="C40" s="1">
        <v>2.4</v>
      </c>
      <c r="D40" s="1">
        <v>390.9</v>
      </c>
      <c r="E40">
        <v>-1</v>
      </c>
      <c r="F40">
        <f t="shared" si="0"/>
        <v>92.499999999999986</v>
      </c>
      <c r="G40">
        <v>2.4</v>
      </c>
      <c r="H40">
        <f t="shared" si="1"/>
        <v>305.3</v>
      </c>
    </row>
    <row r="41" spans="1:11" x14ac:dyDescent="0.2">
      <c r="A41" s="1">
        <v>12.8</v>
      </c>
      <c r="B41" s="1">
        <v>200.6</v>
      </c>
      <c r="C41" s="1">
        <v>12.8</v>
      </c>
      <c r="D41" s="1">
        <v>388.5</v>
      </c>
      <c r="E41">
        <v>1</v>
      </c>
      <c r="F41">
        <f t="shared" si="0"/>
        <v>93.499999999999986</v>
      </c>
      <c r="G41">
        <v>11.5</v>
      </c>
      <c r="H41">
        <f t="shared" si="1"/>
        <v>302.90000000000003</v>
      </c>
    </row>
    <row r="42" spans="1:11" x14ac:dyDescent="0.2">
      <c r="A42" s="1">
        <v>20</v>
      </c>
      <c r="B42" s="1">
        <v>187.8</v>
      </c>
      <c r="C42" s="1">
        <v>25.2</v>
      </c>
      <c r="D42" s="1">
        <v>375.7</v>
      </c>
      <c r="E42">
        <v>10.8</v>
      </c>
      <c r="F42">
        <f t="shared" si="0"/>
        <v>92.499999999999986</v>
      </c>
      <c r="G42">
        <v>15.5</v>
      </c>
      <c r="H42">
        <f t="shared" si="1"/>
        <v>291.40000000000003</v>
      </c>
    </row>
    <row r="43" spans="1:11" x14ac:dyDescent="0.2">
      <c r="A43" s="1">
        <v>28.7</v>
      </c>
      <c r="B43" s="1">
        <v>167.8</v>
      </c>
      <c r="C43" s="1">
        <v>28.7</v>
      </c>
      <c r="D43" s="1">
        <v>350.5</v>
      </c>
      <c r="E43">
        <v>28.9</v>
      </c>
      <c r="F43">
        <f t="shared" si="0"/>
        <v>81.699999999999989</v>
      </c>
      <c r="G43">
        <v>28.9</v>
      </c>
      <c r="H43">
        <f t="shared" si="1"/>
        <v>275.90000000000003</v>
      </c>
    </row>
    <row r="44" spans="1:11" x14ac:dyDescent="0.2">
      <c r="A44" s="1">
        <v>-3.6</v>
      </c>
      <c r="B44" s="1">
        <v>139.1</v>
      </c>
      <c r="C44" s="1">
        <v>4.8</v>
      </c>
      <c r="D44" s="1">
        <v>321.8</v>
      </c>
      <c r="E44">
        <v>-11.2</v>
      </c>
      <c r="F44">
        <f t="shared" si="0"/>
        <v>52.8</v>
      </c>
      <c r="G44">
        <v>-5.2</v>
      </c>
      <c r="H44">
        <f t="shared" si="1"/>
        <v>247.00000000000006</v>
      </c>
    </row>
    <row r="45" spans="1:11" x14ac:dyDescent="0.2">
      <c r="A45" s="1">
        <v>23.9</v>
      </c>
      <c r="B45" s="1">
        <v>142.69999999999999</v>
      </c>
      <c r="C45" s="1">
        <v>23.9</v>
      </c>
      <c r="D45" s="1">
        <v>317</v>
      </c>
      <c r="E45">
        <v>24</v>
      </c>
      <c r="F45">
        <f t="shared" si="0"/>
        <v>64</v>
      </c>
      <c r="G45">
        <v>24</v>
      </c>
      <c r="H45">
        <f t="shared" si="1"/>
        <v>252.20000000000005</v>
      </c>
    </row>
    <row r="46" spans="1:11" x14ac:dyDescent="0.2">
      <c r="A46" s="1">
        <v>1.8</v>
      </c>
      <c r="B46" s="1">
        <v>118.8</v>
      </c>
      <c r="C46" s="1">
        <v>14.7</v>
      </c>
      <c r="D46" s="1">
        <v>293.10000000000002</v>
      </c>
      <c r="E46">
        <v>-0.1</v>
      </c>
      <c r="F46">
        <f t="shared" si="0"/>
        <v>40.000000000000007</v>
      </c>
      <c r="G46">
        <v>11.7</v>
      </c>
      <c r="H46">
        <f t="shared" si="1"/>
        <v>228.20000000000005</v>
      </c>
    </row>
    <row r="47" spans="1:11" x14ac:dyDescent="0.2">
      <c r="A47" s="1">
        <v>-3</v>
      </c>
      <c r="B47" s="1">
        <v>117</v>
      </c>
      <c r="C47" s="1">
        <v>4.9000000000000004</v>
      </c>
      <c r="D47" s="1">
        <v>278.39999999999998</v>
      </c>
      <c r="E47">
        <v>-35.299999999999997</v>
      </c>
      <c r="F47">
        <f t="shared" si="0"/>
        <v>40.100000000000009</v>
      </c>
      <c r="G47">
        <v>-32.6</v>
      </c>
      <c r="H47">
        <f t="shared" si="1"/>
        <v>216.50000000000006</v>
      </c>
    </row>
    <row r="48" spans="1:11" x14ac:dyDescent="0.2">
      <c r="A48" s="1">
        <v>7</v>
      </c>
      <c r="B48" s="1">
        <v>120</v>
      </c>
      <c r="C48" s="1">
        <v>7</v>
      </c>
      <c r="D48" s="1">
        <v>273.5</v>
      </c>
      <c r="E48">
        <v>9</v>
      </c>
      <c r="F48">
        <f t="shared" si="0"/>
        <v>75.400000000000006</v>
      </c>
      <c r="G48">
        <v>19.8</v>
      </c>
      <c r="H48">
        <f t="shared" si="1"/>
        <v>249.10000000000005</v>
      </c>
    </row>
    <row r="49" spans="1:8" x14ac:dyDescent="0.2">
      <c r="A49" s="1">
        <v>9.9</v>
      </c>
      <c r="B49" s="1">
        <v>113</v>
      </c>
      <c r="C49" s="1">
        <v>13.8</v>
      </c>
      <c r="D49" s="1">
        <v>266.5</v>
      </c>
      <c r="E49">
        <v>7.3</v>
      </c>
      <c r="F49">
        <f t="shared" si="0"/>
        <v>66.400000000000006</v>
      </c>
      <c r="G49">
        <v>20.8</v>
      </c>
      <c r="H49">
        <f t="shared" si="1"/>
        <v>229.30000000000004</v>
      </c>
    </row>
    <row r="50" spans="1:8" x14ac:dyDescent="0.2">
      <c r="A50" s="1">
        <v>-1.1000000000000001</v>
      </c>
      <c r="B50" s="1">
        <v>103.1</v>
      </c>
      <c r="C50" s="1">
        <v>6.9</v>
      </c>
      <c r="D50" s="1">
        <v>252.7</v>
      </c>
      <c r="E50">
        <v>-5.4</v>
      </c>
      <c r="F50">
        <f t="shared" si="0"/>
        <v>59.1</v>
      </c>
      <c r="G50">
        <v>1.6</v>
      </c>
      <c r="H50">
        <f t="shared" si="1"/>
        <v>208.50000000000003</v>
      </c>
    </row>
    <row r="51" spans="1:8" x14ac:dyDescent="0.2">
      <c r="A51" s="1">
        <v>28.8</v>
      </c>
      <c r="B51" s="1">
        <v>104.2</v>
      </c>
      <c r="C51" s="1">
        <v>45.7</v>
      </c>
      <c r="D51" s="1">
        <v>245.8</v>
      </c>
      <c r="E51">
        <v>22.4</v>
      </c>
      <c r="F51">
        <f t="shared" si="0"/>
        <v>64.5</v>
      </c>
      <c r="G51">
        <v>34.700000000000003</v>
      </c>
      <c r="H51">
        <f t="shared" si="1"/>
        <v>206.90000000000003</v>
      </c>
    </row>
    <row r="52" spans="1:8" x14ac:dyDescent="0.2">
      <c r="A52" s="1">
        <v>-5</v>
      </c>
      <c r="B52" s="1">
        <v>75.400000000000006</v>
      </c>
      <c r="C52" s="1">
        <v>1.4</v>
      </c>
      <c r="D52" s="1">
        <v>200.1</v>
      </c>
      <c r="E52">
        <v>-15.4</v>
      </c>
      <c r="F52">
        <f t="shared" si="0"/>
        <v>42.1</v>
      </c>
      <c r="G52">
        <v>4.8</v>
      </c>
      <c r="H52">
        <f t="shared" si="1"/>
        <v>172.20000000000002</v>
      </c>
    </row>
    <row r="53" spans="1:8" x14ac:dyDescent="0.2">
      <c r="A53" s="1">
        <v>10.199999999999999</v>
      </c>
      <c r="B53" s="1">
        <v>80.400000000000006</v>
      </c>
      <c r="C53" s="1">
        <v>24.2</v>
      </c>
      <c r="D53" s="1">
        <v>198.7</v>
      </c>
      <c r="E53">
        <v>10.8</v>
      </c>
      <c r="F53">
        <f t="shared" si="0"/>
        <v>57.5</v>
      </c>
      <c r="G53">
        <v>25.5</v>
      </c>
      <c r="H53">
        <f t="shared" si="1"/>
        <v>167.4</v>
      </c>
    </row>
    <row r="54" spans="1:8" x14ac:dyDescent="0.2">
      <c r="A54" s="1">
        <v>-5.2</v>
      </c>
      <c r="B54" s="1">
        <v>70.2</v>
      </c>
      <c r="C54" s="1">
        <v>7.3</v>
      </c>
      <c r="D54" s="1">
        <v>174.5</v>
      </c>
      <c r="E54">
        <v>10.7</v>
      </c>
      <c r="F54">
        <f t="shared" si="0"/>
        <v>46.7</v>
      </c>
      <c r="G54">
        <v>25.2</v>
      </c>
      <c r="H54">
        <f t="shared" si="1"/>
        <v>141.9</v>
      </c>
    </row>
    <row r="55" spans="1:8" x14ac:dyDescent="0.2">
      <c r="A55" s="1">
        <v>3.8</v>
      </c>
      <c r="B55" s="1">
        <v>75.400000000000006</v>
      </c>
      <c r="C55" s="1">
        <v>5.3</v>
      </c>
      <c r="D55" s="1">
        <v>167.2</v>
      </c>
      <c r="E55">
        <v>3.4</v>
      </c>
      <c r="F55">
        <f t="shared" si="0"/>
        <v>36.000000000000007</v>
      </c>
      <c r="G55">
        <v>4.0999999999999996</v>
      </c>
      <c r="H55">
        <f t="shared" si="1"/>
        <v>116.70000000000002</v>
      </c>
    </row>
    <row r="56" spans="1:8" x14ac:dyDescent="0.2">
      <c r="A56" s="1">
        <v>-5.3</v>
      </c>
      <c r="B56" s="1">
        <v>71.599999999999994</v>
      </c>
      <c r="C56" s="1">
        <v>1.2</v>
      </c>
      <c r="D56" s="1">
        <v>161.9</v>
      </c>
      <c r="E56">
        <v>-7.8</v>
      </c>
      <c r="F56">
        <f t="shared" si="0"/>
        <v>32.600000000000009</v>
      </c>
      <c r="G56">
        <v>-2.8</v>
      </c>
      <c r="H56">
        <f t="shared" si="1"/>
        <v>112.60000000000002</v>
      </c>
    </row>
    <row r="57" spans="1:8" x14ac:dyDescent="0.2">
      <c r="A57" s="1">
        <v>-13.6</v>
      </c>
      <c r="B57" s="1">
        <v>76.900000000000006</v>
      </c>
      <c r="C57" s="1">
        <v>-6.8</v>
      </c>
      <c r="D57" s="1">
        <v>160.69999999999999</v>
      </c>
      <c r="E57">
        <v>-10.3</v>
      </c>
      <c r="F57">
        <f t="shared" si="0"/>
        <v>40.400000000000006</v>
      </c>
      <c r="G57">
        <v>-5.0999999999999996</v>
      </c>
      <c r="H57">
        <f t="shared" si="1"/>
        <v>115.40000000000002</v>
      </c>
    </row>
    <row r="58" spans="1:8" x14ac:dyDescent="0.2">
      <c r="A58" s="1">
        <v>-0.5</v>
      </c>
      <c r="B58" s="1">
        <v>90.5</v>
      </c>
      <c r="C58" s="1">
        <v>1.9</v>
      </c>
      <c r="D58" s="1">
        <v>167.5</v>
      </c>
      <c r="E58">
        <v>-2.4</v>
      </c>
      <c r="F58">
        <f t="shared" si="0"/>
        <v>50.7</v>
      </c>
      <c r="G58">
        <v>0.9</v>
      </c>
      <c r="H58">
        <f t="shared" si="1"/>
        <v>120.50000000000001</v>
      </c>
    </row>
    <row r="59" spans="1:8" x14ac:dyDescent="0.2">
      <c r="A59" s="1">
        <v>1.3</v>
      </c>
      <c r="B59" s="1">
        <v>91</v>
      </c>
      <c r="C59" s="1">
        <v>16.3</v>
      </c>
      <c r="D59" s="1">
        <v>165.6</v>
      </c>
      <c r="E59">
        <v>5.3</v>
      </c>
      <c r="F59">
        <f t="shared" si="0"/>
        <v>53.1</v>
      </c>
      <c r="G59">
        <v>21.2</v>
      </c>
      <c r="H59">
        <f t="shared" si="1"/>
        <v>119.60000000000001</v>
      </c>
    </row>
    <row r="60" spans="1:8" x14ac:dyDescent="0.2">
      <c r="A60" s="1">
        <v>21.2</v>
      </c>
      <c r="B60" s="1">
        <v>89.7</v>
      </c>
      <c r="C60" s="1">
        <v>21.2</v>
      </c>
      <c r="D60" s="1">
        <v>149.30000000000001</v>
      </c>
      <c r="E60">
        <v>12.1</v>
      </c>
      <c r="F60">
        <f t="shared" si="0"/>
        <v>47.800000000000004</v>
      </c>
      <c r="G60">
        <v>21</v>
      </c>
      <c r="H60">
        <f t="shared" si="1"/>
        <v>98.4</v>
      </c>
    </row>
    <row r="61" spans="1:8" x14ac:dyDescent="0.2">
      <c r="A61" s="1">
        <v>13.2</v>
      </c>
      <c r="B61" s="1">
        <v>68.5</v>
      </c>
      <c r="C61" s="1">
        <v>19.600000000000001</v>
      </c>
      <c r="D61" s="1">
        <v>128.1</v>
      </c>
      <c r="E61">
        <v>8.6</v>
      </c>
      <c r="F61">
        <f t="shared" si="0"/>
        <v>35.700000000000003</v>
      </c>
      <c r="G61">
        <v>13.7</v>
      </c>
      <c r="H61">
        <f t="shared" si="1"/>
        <v>77.400000000000006</v>
      </c>
    </row>
    <row r="62" spans="1:8" x14ac:dyDescent="0.2">
      <c r="A62" s="1">
        <v>-19</v>
      </c>
      <c r="B62" s="1">
        <v>55.3</v>
      </c>
      <c r="C62" s="1">
        <v>12</v>
      </c>
      <c r="D62" s="1">
        <v>108.5</v>
      </c>
      <c r="E62">
        <v>-18</v>
      </c>
      <c r="F62">
        <f t="shared" si="0"/>
        <v>27.1</v>
      </c>
      <c r="G62">
        <v>-9.9</v>
      </c>
      <c r="H62">
        <f t="shared" si="1"/>
        <v>63.70000000000001</v>
      </c>
    </row>
    <row r="63" spans="1:8" x14ac:dyDescent="0.2">
      <c r="A63" s="1">
        <v>12.7</v>
      </c>
      <c r="B63" s="1">
        <v>74.3</v>
      </c>
      <c r="C63" s="1">
        <v>12.7</v>
      </c>
      <c r="D63" s="1">
        <v>96.5</v>
      </c>
      <c r="E63">
        <v>8</v>
      </c>
      <c r="F63">
        <f t="shared" si="0"/>
        <v>45.1</v>
      </c>
      <c r="G63">
        <v>8</v>
      </c>
      <c r="H63">
        <f t="shared" si="1"/>
        <v>73.600000000000009</v>
      </c>
    </row>
    <row r="64" spans="1:8" x14ac:dyDescent="0.2">
      <c r="A64" s="1">
        <v>-6.6</v>
      </c>
      <c r="B64" s="1">
        <v>61.6</v>
      </c>
      <c r="C64" s="1">
        <v>1.2</v>
      </c>
      <c r="D64" s="1">
        <v>83.8</v>
      </c>
      <c r="E64">
        <v>1.7</v>
      </c>
      <c r="F64">
        <f t="shared" si="0"/>
        <v>37.1</v>
      </c>
      <c r="G64">
        <v>9.4</v>
      </c>
      <c r="H64">
        <f t="shared" si="1"/>
        <v>65.600000000000009</v>
      </c>
    </row>
    <row r="65" spans="1:8" x14ac:dyDescent="0.2">
      <c r="A65" s="1">
        <v>5.9</v>
      </c>
      <c r="B65" s="1">
        <v>68.2</v>
      </c>
      <c r="C65" s="1">
        <v>14.8</v>
      </c>
      <c r="D65" s="1">
        <v>82.6</v>
      </c>
      <c r="E65">
        <v>3.8</v>
      </c>
      <c r="F65">
        <f t="shared" si="0"/>
        <v>35.4</v>
      </c>
      <c r="G65">
        <v>20.6</v>
      </c>
      <c r="H65">
        <f t="shared" si="1"/>
        <v>56.2</v>
      </c>
    </row>
    <row r="66" spans="1:8" x14ac:dyDescent="0.2">
      <c r="A66" s="1">
        <v>21.5</v>
      </c>
      <c r="B66" s="1">
        <v>62.3</v>
      </c>
      <c r="C66" s="1">
        <v>21.5</v>
      </c>
      <c r="D66" s="1">
        <v>67.8</v>
      </c>
      <c r="E66">
        <v>23.1</v>
      </c>
      <c r="F66">
        <f t="shared" si="0"/>
        <v>31.6</v>
      </c>
      <c r="G66">
        <v>23.1</v>
      </c>
      <c r="H66">
        <f t="shared" si="1"/>
        <v>35.6</v>
      </c>
    </row>
    <row r="67" spans="1:8" x14ac:dyDescent="0.2">
      <c r="A67" s="1">
        <v>-27.2</v>
      </c>
      <c r="B67" s="1">
        <v>40.799999999999997</v>
      </c>
      <c r="C67" s="1">
        <v>-25.7</v>
      </c>
      <c r="D67" s="1">
        <v>46.3</v>
      </c>
      <c r="E67">
        <v>-36.200000000000003</v>
      </c>
      <c r="F67">
        <f t="shared" ref="F67:F71" si="2">E67+F68</f>
        <v>8.5</v>
      </c>
      <c r="G67">
        <v>-39.700000000000003</v>
      </c>
      <c r="H67">
        <f t="shared" ref="H67:H71" si="3">G67+H68</f>
        <v>12.5</v>
      </c>
    </row>
    <row r="68" spans="1:8" x14ac:dyDescent="0.2">
      <c r="A68" s="1">
        <v>33.4</v>
      </c>
      <c r="B68" s="1">
        <v>68</v>
      </c>
      <c r="C68" s="1">
        <v>33.4</v>
      </c>
      <c r="D68" s="1">
        <v>72</v>
      </c>
      <c r="E68">
        <v>18.600000000000001</v>
      </c>
      <c r="F68">
        <f t="shared" si="2"/>
        <v>44.7</v>
      </c>
      <c r="G68">
        <v>18.600000000000001</v>
      </c>
      <c r="H68">
        <f t="shared" si="3"/>
        <v>52.2</v>
      </c>
    </row>
    <row r="69" spans="1:8" x14ac:dyDescent="0.2">
      <c r="A69" s="1">
        <v>16.8</v>
      </c>
      <c r="B69" s="1">
        <v>34.6</v>
      </c>
      <c r="C69" s="1">
        <v>17.2</v>
      </c>
      <c r="D69" s="1">
        <v>38.6</v>
      </c>
      <c r="E69">
        <v>6.1</v>
      </c>
      <c r="F69">
        <f t="shared" si="2"/>
        <v>26.1</v>
      </c>
      <c r="G69">
        <v>3.2</v>
      </c>
      <c r="H69">
        <f t="shared" si="3"/>
        <v>33.6</v>
      </c>
    </row>
    <row r="70" spans="1:8" x14ac:dyDescent="0.2">
      <c r="A70" s="1">
        <v>25.2</v>
      </c>
      <c r="B70" s="1">
        <v>17.8</v>
      </c>
      <c r="C70" s="1">
        <v>25.2</v>
      </c>
      <c r="D70" s="1">
        <v>21.4</v>
      </c>
      <c r="E70">
        <v>25.9</v>
      </c>
      <c r="F70">
        <f t="shared" si="2"/>
        <v>20</v>
      </c>
      <c r="G70">
        <v>25.9</v>
      </c>
      <c r="H70">
        <f t="shared" si="3"/>
        <v>30.4</v>
      </c>
    </row>
    <row r="71" spans="1:8" x14ac:dyDescent="0.2">
      <c r="A71" s="1">
        <v>-7.4</v>
      </c>
      <c r="B71" s="1">
        <v>-7.4</v>
      </c>
      <c r="C71" s="1">
        <v>-3.8</v>
      </c>
      <c r="D71" s="1">
        <v>-3.8</v>
      </c>
      <c r="E71">
        <v>-5.9</v>
      </c>
      <c r="F71">
        <f t="shared" si="2"/>
        <v>-5.9</v>
      </c>
      <c r="G71">
        <v>4.5</v>
      </c>
      <c r="H71">
        <f t="shared" si="3"/>
        <v>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158-CB28-924E-97B4-A85905C24ADC}">
  <dimension ref="A1:K68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>
        <v>10.5</v>
      </c>
      <c r="B2">
        <f t="shared" ref="B2:B33" si="0">A2+B3</f>
        <v>341.9</v>
      </c>
      <c r="C2">
        <v>16.399999999999999</v>
      </c>
      <c r="D2">
        <f t="shared" ref="D2:D33" si="1">C2+D3</f>
        <v>755.10000000000025</v>
      </c>
      <c r="E2">
        <v>11.7</v>
      </c>
      <c r="F2">
        <f>E2+F3</f>
        <v>216.1</v>
      </c>
      <c r="G2">
        <v>11.7</v>
      </c>
      <c r="H2">
        <f>G2+H3</f>
        <v>628.49999999999989</v>
      </c>
    </row>
    <row r="3" spans="1:11" x14ac:dyDescent="0.2">
      <c r="A3">
        <v>-3.7</v>
      </c>
      <c r="B3">
        <f t="shared" si="0"/>
        <v>331.4</v>
      </c>
      <c r="C3">
        <v>10.5</v>
      </c>
      <c r="D3">
        <f t="shared" si="1"/>
        <v>738.70000000000027</v>
      </c>
      <c r="E3">
        <v>-6.4</v>
      </c>
      <c r="F3">
        <f t="shared" ref="F3:F66" si="2">E3+F4</f>
        <v>204.4</v>
      </c>
      <c r="G3">
        <v>6.9</v>
      </c>
      <c r="H3">
        <f t="shared" ref="H3:H66" si="3">G3+H4</f>
        <v>616.79999999999984</v>
      </c>
      <c r="J3" t="s">
        <v>2</v>
      </c>
    </row>
    <row r="4" spans="1:11" x14ac:dyDescent="0.2">
      <c r="A4">
        <v>17</v>
      </c>
      <c r="B4">
        <f t="shared" si="0"/>
        <v>335.09999999999997</v>
      </c>
      <c r="C4">
        <v>17</v>
      </c>
      <c r="D4">
        <f t="shared" si="1"/>
        <v>728.20000000000027</v>
      </c>
      <c r="E4">
        <v>13.8</v>
      </c>
      <c r="F4">
        <f t="shared" si="2"/>
        <v>210.8</v>
      </c>
      <c r="G4">
        <v>13.8</v>
      </c>
      <c r="H4">
        <f t="shared" si="3"/>
        <v>609.89999999999986</v>
      </c>
      <c r="J4" t="s">
        <v>5</v>
      </c>
      <c r="K4">
        <f>COUNTIF($G$2:$G$71,"&gt;0")</f>
        <v>55</v>
      </c>
    </row>
    <row r="5" spans="1:11" x14ac:dyDescent="0.2">
      <c r="A5">
        <v>19.5</v>
      </c>
      <c r="B5">
        <f t="shared" si="0"/>
        <v>318.09999999999997</v>
      </c>
      <c r="C5">
        <v>32.799999999999997</v>
      </c>
      <c r="D5">
        <f t="shared" si="1"/>
        <v>711.20000000000027</v>
      </c>
      <c r="E5">
        <v>11.4</v>
      </c>
      <c r="F5">
        <f t="shared" si="2"/>
        <v>197</v>
      </c>
      <c r="G5">
        <v>11.4</v>
      </c>
      <c r="H5">
        <f t="shared" si="3"/>
        <v>596.09999999999991</v>
      </c>
      <c r="J5" t="s">
        <v>6</v>
      </c>
      <c r="K5">
        <f>COUNTIF($G$2:$G$71,"&lt;=0")</f>
        <v>12</v>
      </c>
    </row>
    <row r="6" spans="1:11" x14ac:dyDescent="0.2">
      <c r="A6">
        <v>-15.3</v>
      </c>
      <c r="B6">
        <f t="shared" si="0"/>
        <v>298.59999999999997</v>
      </c>
      <c r="C6">
        <v>-12.5</v>
      </c>
      <c r="D6">
        <f t="shared" si="1"/>
        <v>678.40000000000032</v>
      </c>
      <c r="E6">
        <v>-3.3</v>
      </c>
      <c r="F6">
        <f t="shared" si="2"/>
        <v>185.6</v>
      </c>
      <c r="G6">
        <v>5.9</v>
      </c>
      <c r="H6">
        <f t="shared" si="3"/>
        <v>584.69999999999993</v>
      </c>
      <c r="J6" t="s">
        <v>7</v>
      </c>
      <c r="K6" s="2">
        <f>K4/(K4+K5)</f>
        <v>0.82089552238805974</v>
      </c>
    </row>
    <row r="7" spans="1:11" x14ac:dyDescent="0.2">
      <c r="A7">
        <v>-4.9000000000000004</v>
      </c>
      <c r="B7">
        <f t="shared" si="0"/>
        <v>313.89999999999998</v>
      </c>
      <c r="C7">
        <v>1.5</v>
      </c>
      <c r="D7">
        <f t="shared" si="1"/>
        <v>690.90000000000032</v>
      </c>
      <c r="E7">
        <v>-5.4</v>
      </c>
      <c r="F7">
        <f t="shared" si="2"/>
        <v>188.9</v>
      </c>
      <c r="G7">
        <v>-1.2</v>
      </c>
      <c r="H7">
        <f t="shared" si="3"/>
        <v>578.79999999999995</v>
      </c>
      <c r="J7" t="s">
        <v>8</v>
      </c>
      <c r="K7" s="3">
        <f>100%-K6</f>
        <v>0.17910447761194026</v>
      </c>
    </row>
    <row r="8" spans="1:11" x14ac:dyDescent="0.2">
      <c r="A8">
        <v>22</v>
      </c>
      <c r="B8">
        <f t="shared" si="0"/>
        <v>318.79999999999995</v>
      </c>
      <c r="C8">
        <v>22</v>
      </c>
      <c r="D8">
        <f t="shared" si="1"/>
        <v>689.40000000000032</v>
      </c>
      <c r="E8">
        <v>23.2</v>
      </c>
      <c r="F8">
        <f t="shared" si="2"/>
        <v>194.3</v>
      </c>
      <c r="G8">
        <v>23.2</v>
      </c>
      <c r="H8">
        <f t="shared" si="3"/>
        <v>580</v>
      </c>
    </row>
    <row r="9" spans="1:11" x14ac:dyDescent="0.2">
      <c r="A9">
        <v>15.2</v>
      </c>
      <c r="B9">
        <f t="shared" si="0"/>
        <v>296.79999999999995</v>
      </c>
      <c r="C9">
        <v>36.700000000000003</v>
      </c>
      <c r="D9">
        <f t="shared" si="1"/>
        <v>667.40000000000032</v>
      </c>
      <c r="E9">
        <v>10.9</v>
      </c>
      <c r="F9">
        <f t="shared" si="2"/>
        <v>171.10000000000002</v>
      </c>
      <c r="G9">
        <v>21.5</v>
      </c>
      <c r="H9">
        <f t="shared" si="3"/>
        <v>556.79999999999995</v>
      </c>
      <c r="J9" t="s">
        <v>9</v>
      </c>
      <c r="K9" s="4">
        <f>AVERAGEIF($G$2:$G$71,"&gt;0")</f>
        <v>13.710909090909091</v>
      </c>
    </row>
    <row r="10" spans="1:11" x14ac:dyDescent="0.2">
      <c r="A10">
        <v>6.8</v>
      </c>
      <c r="B10">
        <f t="shared" si="0"/>
        <v>281.59999999999997</v>
      </c>
      <c r="C10">
        <v>22</v>
      </c>
      <c r="D10">
        <f t="shared" si="1"/>
        <v>630.70000000000027</v>
      </c>
      <c r="E10">
        <v>3.8</v>
      </c>
      <c r="F10">
        <f t="shared" si="2"/>
        <v>160.20000000000002</v>
      </c>
      <c r="G10">
        <v>16.2</v>
      </c>
      <c r="H10">
        <f t="shared" si="3"/>
        <v>535.29999999999995</v>
      </c>
      <c r="J10" t="s">
        <v>10</v>
      </c>
      <c r="K10" s="4">
        <f>AVERAGEIF($G$2:$G$71,"&lt;=0")</f>
        <v>-10.466666666666667</v>
      </c>
    </row>
    <row r="11" spans="1:11" x14ac:dyDescent="0.2">
      <c r="A11">
        <v>13.8</v>
      </c>
      <c r="B11">
        <f t="shared" si="0"/>
        <v>274.79999999999995</v>
      </c>
      <c r="C11">
        <v>32.4</v>
      </c>
      <c r="D11">
        <f t="shared" si="1"/>
        <v>608.70000000000027</v>
      </c>
      <c r="E11">
        <v>6.5</v>
      </c>
      <c r="F11">
        <f t="shared" si="2"/>
        <v>156.4</v>
      </c>
      <c r="G11">
        <v>2.4</v>
      </c>
      <c r="H11">
        <f t="shared" si="3"/>
        <v>519.09999999999991</v>
      </c>
      <c r="J11" t="s">
        <v>11</v>
      </c>
      <c r="K11" s="4">
        <f>K9/ABS(K10)</f>
        <v>1.309959467284308</v>
      </c>
    </row>
    <row r="12" spans="1:11" x14ac:dyDescent="0.2">
      <c r="A12">
        <v>5.8</v>
      </c>
      <c r="B12">
        <f t="shared" si="0"/>
        <v>260.99999999999994</v>
      </c>
      <c r="C12">
        <v>13.8</v>
      </c>
      <c r="D12">
        <f t="shared" si="1"/>
        <v>576.3000000000003</v>
      </c>
      <c r="E12">
        <v>5.3</v>
      </c>
      <c r="F12">
        <f t="shared" si="2"/>
        <v>149.9</v>
      </c>
      <c r="G12">
        <v>14.4</v>
      </c>
      <c r="H12">
        <f t="shared" si="3"/>
        <v>516.69999999999993</v>
      </c>
    </row>
    <row r="13" spans="1:11" x14ac:dyDescent="0.2">
      <c r="A13">
        <v>22.2</v>
      </c>
      <c r="B13">
        <f t="shared" si="0"/>
        <v>255.19999999999993</v>
      </c>
      <c r="C13">
        <v>22.2</v>
      </c>
      <c r="D13">
        <f t="shared" si="1"/>
        <v>562.50000000000034</v>
      </c>
      <c r="E13">
        <v>20.2</v>
      </c>
      <c r="F13">
        <f t="shared" si="2"/>
        <v>144.6</v>
      </c>
      <c r="G13">
        <v>20.2</v>
      </c>
      <c r="H13">
        <f t="shared" si="3"/>
        <v>502.2999999999999</v>
      </c>
      <c r="J13" t="s">
        <v>12</v>
      </c>
      <c r="K13">
        <f>MAX($G$2:$G$71)</f>
        <v>32.799999999999997</v>
      </c>
    </row>
    <row r="14" spans="1:11" x14ac:dyDescent="0.2">
      <c r="A14">
        <v>11.6</v>
      </c>
      <c r="B14">
        <f t="shared" si="0"/>
        <v>232.99999999999994</v>
      </c>
      <c r="C14">
        <v>20.7</v>
      </c>
      <c r="D14">
        <f t="shared" si="1"/>
        <v>540.3000000000003</v>
      </c>
      <c r="E14">
        <v>18.5</v>
      </c>
      <c r="F14">
        <f t="shared" si="2"/>
        <v>124.4</v>
      </c>
      <c r="G14">
        <v>31.6</v>
      </c>
      <c r="H14">
        <f t="shared" si="3"/>
        <v>482.09999999999991</v>
      </c>
      <c r="J14" t="s">
        <v>13</v>
      </c>
      <c r="K14">
        <f>MIN($G$2:$G$71)</f>
        <v>-42.4</v>
      </c>
    </row>
    <row r="15" spans="1:11" x14ac:dyDescent="0.2">
      <c r="A15">
        <v>-5.3</v>
      </c>
      <c r="B15">
        <f t="shared" si="0"/>
        <v>221.39999999999995</v>
      </c>
      <c r="C15">
        <v>10.8</v>
      </c>
      <c r="D15">
        <f t="shared" si="1"/>
        <v>519.60000000000025</v>
      </c>
      <c r="E15">
        <v>-6.4</v>
      </c>
      <c r="F15">
        <f t="shared" si="2"/>
        <v>105.9</v>
      </c>
      <c r="G15">
        <v>7.8</v>
      </c>
      <c r="H15">
        <f t="shared" si="3"/>
        <v>450.49999999999989</v>
      </c>
    </row>
    <row r="16" spans="1:11" x14ac:dyDescent="0.2">
      <c r="A16">
        <v>13</v>
      </c>
      <c r="B16">
        <f t="shared" si="0"/>
        <v>226.69999999999996</v>
      </c>
      <c r="C16">
        <v>29.3</v>
      </c>
      <c r="D16">
        <f t="shared" si="1"/>
        <v>508.80000000000024</v>
      </c>
      <c r="E16">
        <v>2.5</v>
      </c>
      <c r="F16">
        <f t="shared" si="2"/>
        <v>112.30000000000001</v>
      </c>
      <c r="G16">
        <v>16.2</v>
      </c>
      <c r="H16">
        <f t="shared" si="3"/>
        <v>442.69999999999987</v>
      </c>
      <c r="J16" t="s">
        <v>14</v>
      </c>
      <c r="K16" s="4">
        <f>(K6*K9)+(K7*K10)</f>
        <v>9.3805970149253728</v>
      </c>
    </row>
    <row r="17" spans="1:11" x14ac:dyDescent="0.2">
      <c r="A17">
        <v>16.600000000000001</v>
      </c>
      <c r="B17">
        <f t="shared" si="0"/>
        <v>213.69999999999996</v>
      </c>
      <c r="C17">
        <v>16.600000000000001</v>
      </c>
      <c r="D17">
        <f t="shared" si="1"/>
        <v>479.50000000000023</v>
      </c>
      <c r="E17">
        <v>11.4</v>
      </c>
      <c r="F17">
        <f t="shared" si="2"/>
        <v>109.80000000000001</v>
      </c>
      <c r="G17">
        <v>11.4</v>
      </c>
      <c r="H17">
        <f t="shared" si="3"/>
        <v>426.49999999999989</v>
      </c>
      <c r="J17" t="s">
        <v>15</v>
      </c>
      <c r="K17" s="4">
        <f>(K11*K6)-K7</f>
        <v>0.89623538359159627</v>
      </c>
    </row>
    <row r="18" spans="1:11" x14ac:dyDescent="0.2">
      <c r="A18">
        <v>22.6</v>
      </c>
      <c r="B18">
        <f t="shared" si="0"/>
        <v>197.09999999999997</v>
      </c>
      <c r="C18">
        <v>24.9</v>
      </c>
      <c r="D18">
        <f t="shared" si="1"/>
        <v>462.9000000000002</v>
      </c>
      <c r="E18">
        <v>18.7</v>
      </c>
      <c r="F18">
        <f t="shared" si="2"/>
        <v>98.4</v>
      </c>
      <c r="G18">
        <v>18.7</v>
      </c>
      <c r="H18">
        <f t="shared" si="3"/>
        <v>415.09999999999991</v>
      </c>
    </row>
    <row r="19" spans="1:11" x14ac:dyDescent="0.2">
      <c r="A19">
        <v>10.8</v>
      </c>
      <c r="B19">
        <f t="shared" si="0"/>
        <v>174.49999999999997</v>
      </c>
      <c r="C19">
        <v>32.1</v>
      </c>
      <c r="D19">
        <f t="shared" si="1"/>
        <v>438.00000000000023</v>
      </c>
      <c r="E19">
        <v>2.5</v>
      </c>
      <c r="F19">
        <f t="shared" si="2"/>
        <v>79.7</v>
      </c>
      <c r="G19">
        <v>9.1999999999999993</v>
      </c>
      <c r="H19">
        <f t="shared" si="3"/>
        <v>396.39999999999992</v>
      </c>
    </row>
    <row r="20" spans="1:11" x14ac:dyDescent="0.2">
      <c r="A20">
        <v>-5.3</v>
      </c>
      <c r="B20">
        <f t="shared" si="0"/>
        <v>163.69999999999996</v>
      </c>
      <c r="C20">
        <v>-0.4</v>
      </c>
      <c r="D20">
        <f t="shared" si="1"/>
        <v>405.9000000000002</v>
      </c>
      <c r="E20">
        <v>1.2</v>
      </c>
      <c r="F20">
        <f t="shared" si="2"/>
        <v>77.2</v>
      </c>
      <c r="G20">
        <v>1.4</v>
      </c>
      <c r="H20">
        <f t="shared" si="3"/>
        <v>387.19999999999993</v>
      </c>
      <c r="J20" t="s">
        <v>1</v>
      </c>
    </row>
    <row r="21" spans="1:11" x14ac:dyDescent="0.2">
      <c r="A21">
        <v>17.100000000000001</v>
      </c>
      <c r="B21">
        <f t="shared" si="0"/>
        <v>168.99999999999997</v>
      </c>
      <c r="C21">
        <v>30.2</v>
      </c>
      <c r="D21">
        <f t="shared" si="1"/>
        <v>406.30000000000018</v>
      </c>
      <c r="E21">
        <v>6</v>
      </c>
      <c r="F21">
        <f t="shared" si="2"/>
        <v>76</v>
      </c>
      <c r="G21">
        <v>17.3</v>
      </c>
      <c r="H21">
        <f t="shared" si="3"/>
        <v>385.79999999999995</v>
      </c>
      <c r="J21" t="s">
        <v>5</v>
      </c>
      <c r="K21">
        <f>COUNTIF($C$2:$C$71,"&gt;0")</f>
        <v>54</v>
      </c>
    </row>
    <row r="22" spans="1:11" x14ac:dyDescent="0.2">
      <c r="A22">
        <v>11.3</v>
      </c>
      <c r="B22">
        <f t="shared" si="0"/>
        <v>151.89999999999998</v>
      </c>
      <c r="C22">
        <v>11.3</v>
      </c>
      <c r="D22">
        <f t="shared" si="1"/>
        <v>376.10000000000019</v>
      </c>
      <c r="E22">
        <v>7.3</v>
      </c>
      <c r="F22">
        <f t="shared" si="2"/>
        <v>70</v>
      </c>
      <c r="G22">
        <v>14</v>
      </c>
      <c r="H22">
        <f t="shared" si="3"/>
        <v>368.49999999999994</v>
      </c>
      <c r="J22" t="s">
        <v>6</v>
      </c>
      <c r="K22">
        <f>COUNTIF($C$2:$C$71,"&lt;=0")</f>
        <v>13</v>
      </c>
    </row>
    <row r="23" spans="1:11" x14ac:dyDescent="0.2">
      <c r="A23">
        <v>4.5999999999999996</v>
      </c>
      <c r="B23">
        <f t="shared" si="0"/>
        <v>140.59999999999997</v>
      </c>
      <c r="C23">
        <v>2.6</v>
      </c>
      <c r="D23">
        <f t="shared" si="1"/>
        <v>364.80000000000018</v>
      </c>
      <c r="E23">
        <v>5.7</v>
      </c>
      <c r="F23">
        <f t="shared" si="2"/>
        <v>62.699999999999996</v>
      </c>
      <c r="G23">
        <v>12.4</v>
      </c>
      <c r="H23">
        <f t="shared" si="3"/>
        <v>354.49999999999994</v>
      </c>
      <c r="J23" t="s">
        <v>7</v>
      </c>
      <c r="K23" s="2">
        <f>K21/(K21+K22)</f>
        <v>0.80597014925373134</v>
      </c>
    </row>
    <row r="24" spans="1:11" x14ac:dyDescent="0.2">
      <c r="A24">
        <v>5.7</v>
      </c>
      <c r="B24">
        <f t="shared" si="0"/>
        <v>135.99999999999997</v>
      </c>
      <c r="C24">
        <v>5.7</v>
      </c>
      <c r="D24">
        <f t="shared" si="1"/>
        <v>362.20000000000016</v>
      </c>
      <c r="E24">
        <v>3.2</v>
      </c>
      <c r="F24">
        <f t="shared" si="2"/>
        <v>56.999999999999993</v>
      </c>
      <c r="G24">
        <v>5.9</v>
      </c>
      <c r="H24">
        <f t="shared" si="3"/>
        <v>342.09999999999997</v>
      </c>
      <c r="J24" t="s">
        <v>8</v>
      </c>
      <c r="K24" s="3">
        <f>100%-K23</f>
        <v>0.19402985074626866</v>
      </c>
    </row>
    <row r="25" spans="1:11" x14ac:dyDescent="0.2">
      <c r="A25">
        <v>3.7</v>
      </c>
      <c r="B25">
        <f t="shared" si="0"/>
        <v>130.29999999999998</v>
      </c>
      <c r="C25">
        <v>3.7</v>
      </c>
      <c r="D25">
        <f t="shared" si="1"/>
        <v>356.50000000000017</v>
      </c>
      <c r="E25">
        <v>-4.0999999999999996</v>
      </c>
      <c r="F25">
        <f t="shared" si="2"/>
        <v>53.79999999999999</v>
      </c>
      <c r="G25">
        <v>-0.2</v>
      </c>
      <c r="H25">
        <f t="shared" si="3"/>
        <v>336.2</v>
      </c>
    </row>
    <row r="26" spans="1:11" x14ac:dyDescent="0.2">
      <c r="A26">
        <v>9</v>
      </c>
      <c r="B26">
        <f t="shared" si="0"/>
        <v>126.6</v>
      </c>
      <c r="C26">
        <v>9</v>
      </c>
      <c r="D26">
        <f t="shared" si="1"/>
        <v>352.80000000000018</v>
      </c>
      <c r="E26">
        <v>8.8000000000000007</v>
      </c>
      <c r="F26">
        <f t="shared" si="2"/>
        <v>57.899999999999991</v>
      </c>
      <c r="G26">
        <v>8.8000000000000007</v>
      </c>
      <c r="H26">
        <f t="shared" si="3"/>
        <v>336.4</v>
      </c>
      <c r="J26" t="s">
        <v>9</v>
      </c>
      <c r="K26" s="4">
        <f>AVERAGEIF($C$2:$C$71,"&gt;0")</f>
        <v>16.527777777777775</v>
      </c>
    </row>
    <row r="27" spans="1:11" x14ac:dyDescent="0.2">
      <c r="A27">
        <v>16.600000000000001</v>
      </c>
      <c r="B27">
        <f t="shared" si="0"/>
        <v>117.6</v>
      </c>
      <c r="C27">
        <v>16.600000000000001</v>
      </c>
      <c r="D27">
        <f t="shared" si="1"/>
        <v>343.80000000000018</v>
      </c>
      <c r="E27">
        <v>12.4</v>
      </c>
      <c r="F27">
        <f t="shared" si="2"/>
        <v>49.099999999999994</v>
      </c>
      <c r="G27">
        <v>12.4</v>
      </c>
      <c r="H27">
        <f t="shared" si="3"/>
        <v>327.59999999999997</v>
      </c>
      <c r="J27" t="s">
        <v>10</v>
      </c>
      <c r="K27" s="4">
        <f>AVERAGEIF($C$2:$C$71,"&lt;=0")</f>
        <v>-10.569230769230769</v>
      </c>
    </row>
    <row r="28" spans="1:11" x14ac:dyDescent="0.2">
      <c r="A28">
        <v>0.5</v>
      </c>
      <c r="B28">
        <f t="shared" si="0"/>
        <v>100.99999999999999</v>
      </c>
      <c r="C28">
        <v>8.3000000000000007</v>
      </c>
      <c r="D28">
        <f t="shared" si="1"/>
        <v>327.20000000000016</v>
      </c>
      <c r="E28">
        <v>-0.6</v>
      </c>
      <c r="F28">
        <f t="shared" si="2"/>
        <v>36.699999999999996</v>
      </c>
      <c r="G28">
        <v>6.9</v>
      </c>
      <c r="H28">
        <f t="shared" si="3"/>
        <v>315.2</v>
      </c>
      <c r="J28" t="s">
        <v>11</v>
      </c>
      <c r="K28" s="4">
        <f>K26/ABS(K27)</f>
        <v>1.563763545204593</v>
      </c>
    </row>
    <row r="29" spans="1:11" x14ac:dyDescent="0.2">
      <c r="A29">
        <v>8.4</v>
      </c>
      <c r="B29">
        <f t="shared" si="0"/>
        <v>100.49999999999999</v>
      </c>
      <c r="C29">
        <v>13.1</v>
      </c>
      <c r="D29">
        <f t="shared" si="1"/>
        <v>318.90000000000015</v>
      </c>
      <c r="E29">
        <v>8.1</v>
      </c>
      <c r="F29">
        <f t="shared" si="2"/>
        <v>37.299999999999997</v>
      </c>
      <c r="G29">
        <v>11.2</v>
      </c>
      <c r="H29">
        <f t="shared" si="3"/>
        <v>308.3</v>
      </c>
    </row>
    <row r="30" spans="1:11" x14ac:dyDescent="0.2">
      <c r="A30">
        <v>-10.6</v>
      </c>
      <c r="B30">
        <f t="shared" si="0"/>
        <v>92.09999999999998</v>
      </c>
      <c r="C30">
        <v>-9.6999999999999993</v>
      </c>
      <c r="D30">
        <f t="shared" si="1"/>
        <v>305.80000000000013</v>
      </c>
      <c r="E30">
        <v>-12.2</v>
      </c>
      <c r="F30">
        <f t="shared" si="2"/>
        <v>29.2</v>
      </c>
      <c r="G30">
        <v>-7.7</v>
      </c>
      <c r="H30">
        <f t="shared" si="3"/>
        <v>297.10000000000002</v>
      </c>
      <c r="J30" t="s">
        <v>12</v>
      </c>
      <c r="K30">
        <f>MAX($C$2:$C$71)</f>
        <v>36.700000000000003</v>
      </c>
    </row>
    <row r="31" spans="1:11" x14ac:dyDescent="0.2">
      <c r="A31">
        <v>14.1</v>
      </c>
      <c r="B31">
        <f t="shared" si="0"/>
        <v>102.69999999999997</v>
      </c>
      <c r="C31">
        <v>14.1</v>
      </c>
      <c r="D31">
        <f t="shared" si="1"/>
        <v>315.50000000000011</v>
      </c>
      <c r="E31">
        <v>12.6</v>
      </c>
      <c r="F31">
        <f t="shared" si="2"/>
        <v>41.4</v>
      </c>
      <c r="G31">
        <v>12.6</v>
      </c>
      <c r="H31">
        <f t="shared" si="3"/>
        <v>304.8</v>
      </c>
      <c r="J31" t="s">
        <v>13</v>
      </c>
      <c r="K31">
        <f>MIN($C$2:$C$71)</f>
        <v>-25.8</v>
      </c>
    </row>
    <row r="32" spans="1:11" x14ac:dyDescent="0.2">
      <c r="A32">
        <v>-2.9</v>
      </c>
      <c r="B32">
        <f t="shared" si="0"/>
        <v>88.59999999999998</v>
      </c>
      <c r="C32">
        <v>3.5</v>
      </c>
      <c r="D32">
        <f t="shared" si="1"/>
        <v>301.40000000000009</v>
      </c>
      <c r="E32">
        <v>4.7</v>
      </c>
      <c r="F32">
        <f t="shared" si="2"/>
        <v>28.799999999999997</v>
      </c>
      <c r="G32">
        <v>15.1</v>
      </c>
      <c r="H32">
        <f t="shared" si="3"/>
        <v>292.2</v>
      </c>
    </row>
    <row r="33" spans="1:11" x14ac:dyDescent="0.2">
      <c r="A33">
        <v>24.8</v>
      </c>
      <c r="B33">
        <f t="shared" si="0"/>
        <v>91.499999999999986</v>
      </c>
      <c r="C33">
        <v>24.8</v>
      </c>
      <c r="D33">
        <f t="shared" si="1"/>
        <v>297.90000000000009</v>
      </c>
      <c r="E33">
        <v>21.1</v>
      </c>
      <c r="F33">
        <f t="shared" si="2"/>
        <v>24.099999999999998</v>
      </c>
      <c r="G33">
        <v>21.1</v>
      </c>
      <c r="H33">
        <f t="shared" si="3"/>
        <v>277.09999999999997</v>
      </c>
      <c r="J33" t="s">
        <v>14</v>
      </c>
      <c r="K33" s="4">
        <f>(K23*K26)+(K24*K27)</f>
        <v>11.27014925373134</v>
      </c>
    </row>
    <row r="34" spans="1:11" x14ac:dyDescent="0.2">
      <c r="A34">
        <v>-31.9</v>
      </c>
      <c r="B34">
        <f t="shared" ref="B34:B65" si="4">A34+B35</f>
        <v>66.699999999999989</v>
      </c>
      <c r="C34">
        <v>-25.8</v>
      </c>
      <c r="D34">
        <f t="shared" ref="D34:D65" si="5">C34+D35</f>
        <v>273.10000000000008</v>
      </c>
      <c r="E34">
        <v>-18.5</v>
      </c>
      <c r="F34">
        <f t="shared" si="2"/>
        <v>2.9999999999999964</v>
      </c>
      <c r="G34">
        <v>-14.4</v>
      </c>
      <c r="H34">
        <f t="shared" si="3"/>
        <v>255.99999999999997</v>
      </c>
      <c r="J34" t="s">
        <v>15</v>
      </c>
      <c r="K34" s="4">
        <f>(K28*K23)-K24</f>
        <v>1.0663168871798212</v>
      </c>
    </row>
    <row r="35" spans="1:11" x14ac:dyDescent="0.2">
      <c r="A35">
        <v>-7.1</v>
      </c>
      <c r="B35">
        <f t="shared" si="4"/>
        <v>98.59999999999998</v>
      </c>
      <c r="C35">
        <v>-2.2000000000000002</v>
      </c>
      <c r="D35">
        <f t="shared" si="5"/>
        <v>298.90000000000009</v>
      </c>
      <c r="E35">
        <v>-6.2</v>
      </c>
      <c r="F35">
        <f t="shared" si="2"/>
        <v>21.499999999999996</v>
      </c>
      <c r="G35">
        <v>-4</v>
      </c>
      <c r="H35">
        <f t="shared" si="3"/>
        <v>270.39999999999998</v>
      </c>
    </row>
    <row r="36" spans="1:11" x14ac:dyDescent="0.2">
      <c r="A36">
        <v>10.3</v>
      </c>
      <c r="B36">
        <f t="shared" si="4"/>
        <v>105.69999999999997</v>
      </c>
      <c r="C36">
        <v>10.3</v>
      </c>
      <c r="D36">
        <f t="shared" si="5"/>
        <v>301.10000000000008</v>
      </c>
      <c r="E36">
        <v>7.1</v>
      </c>
      <c r="F36">
        <f t="shared" si="2"/>
        <v>27.699999999999996</v>
      </c>
      <c r="G36">
        <v>7.1</v>
      </c>
      <c r="H36">
        <f t="shared" si="3"/>
        <v>274.39999999999998</v>
      </c>
    </row>
    <row r="37" spans="1:11" x14ac:dyDescent="0.2">
      <c r="A37">
        <v>8</v>
      </c>
      <c r="B37">
        <f t="shared" si="4"/>
        <v>95.399999999999977</v>
      </c>
      <c r="C37">
        <v>21.6</v>
      </c>
      <c r="D37">
        <f t="shared" si="5"/>
        <v>290.80000000000007</v>
      </c>
      <c r="E37">
        <v>19.2</v>
      </c>
      <c r="F37">
        <f t="shared" si="2"/>
        <v>20.599999999999994</v>
      </c>
      <c r="G37">
        <v>32.799999999999997</v>
      </c>
      <c r="H37">
        <f t="shared" si="3"/>
        <v>267.29999999999995</v>
      </c>
    </row>
    <row r="38" spans="1:11" x14ac:dyDescent="0.2">
      <c r="A38">
        <v>17.100000000000001</v>
      </c>
      <c r="B38">
        <f t="shared" si="4"/>
        <v>87.399999999999977</v>
      </c>
      <c r="C38">
        <v>17.100000000000001</v>
      </c>
      <c r="D38">
        <f t="shared" si="5"/>
        <v>269.20000000000005</v>
      </c>
      <c r="E38">
        <v>15.1</v>
      </c>
      <c r="F38">
        <f t="shared" si="2"/>
        <v>1.3999999999999968</v>
      </c>
      <c r="G38">
        <v>15.1</v>
      </c>
      <c r="H38">
        <f t="shared" si="3"/>
        <v>234.49999999999997</v>
      </c>
    </row>
    <row r="39" spans="1:11" x14ac:dyDescent="0.2">
      <c r="A39">
        <v>12</v>
      </c>
      <c r="B39">
        <f t="shared" si="4"/>
        <v>70.299999999999983</v>
      </c>
      <c r="C39">
        <v>12</v>
      </c>
      <c r="D39">
        <f t="shared" si="5"/>
        <v>252.10000000000002</v>
      </c>
      <c r="E39">
        <v>-0.1</v>
      </c>
      <c r="F39">
        <f t="shared" si="2"/>
        <v>-13.700000000000003</v>
      </c>
      <c r="G39">
        <v>11.1</v>
      </c>
      <c r="H39">
        <f t="shared" si="3"/>
        <v>219.39999999999998</v>
      </c>
    </row>
    <row r="40" spans="1:11" x14ac:dyDescent="0.2">
      <c r="A40">
        <v>8.6999999999999993</v>
      </c>
      <c r="B40">
        <f t="shared" si="4"/>
        <v>58.299999999999983</v>
      </c>
      <c r="C40">
        <v>18.3</v>
      </c>
      <c r="D40">
        <f t="shared" si="5"/>
        <v>240.10000000000002</v>
      </c>
      <c r="E40">
        <v>4.5999999999999996</v>
      </c>
      <c r="F40">
        <f t="shared" si="2"/>
        <v>-13.600000000000003</v>
      </c>
      <c r="G40">
        <v>12.9</v>
      </c>
      <c r="H40">
        <f t="shared" si="3"/>
        <v>208.29999999999998</v>
      </c>
    </row>
    <row r="41" spans="1:11" x14ac:dyDescent="0.2">
      <c r="A41">
        <v>-1.1000000000000001</v>
      </c>
      <c r="B41">
        <f t="shared" si="4"/>
        <v>49.599999999999987</v>
      </c>
      <c r="C41">
        <v>4.5</v>
      </c>
      <c r="D41">
        <f t="shared" si="5"/>
        <v>221.8</v>
      </c>
      <c r="E41">
        <v>-1.2</v>
      </c>
      <c r="F41">
        <f t="shared" si="2"/>
        <v>-18.200000000000003</v>
      </c>
      <c r="G41">
        <v>3.7</v>
      </c>
      <c r="H41">
        <f t="shared" si="3"/>
        <v>195.39999999999998</v>
      </c>
    </row>
    <row r="42" spans="1:11" x14ac:dyDescent="0.2">
      <c r="A42">
        <v>-13.5</v>
      </c>
      <c r="B42">
        <f t="shared" si="4"/>
        <v>50.699999999999989</v>
      </c>
      <c r="C42">
        <v>-11</v>
      </c>
      <c r="D42">
        <f t="shared" si="5"/>
        <v>217.3</v>
      </c>
      <c r="E42">
        <v>-11.3</v>
      </c>
      <c r="F42">
        <f t="shared" si="2"/>
        <v>-17.000000000000004</v>
      </c>
      <c r="G42">
        <v>-6.5</v>
      </c>
      <c r="H42">
        <f t="shared" si="3"/>
        <v>191.7</v>
      </c>
    </row>
    <row r="43" spans="1:11" x14ac:dyDescent="0.2">
      <c r="A43">
        <v>16.8</v>
      </c>
      <c r="B43">
        <f t="shared" si="4"/>
        <v>64.199999999999989</v>
      </c>
      <c r="C43">
        <v>16.8</v>
      </c>
      <c r="D43">
        <f t="shared" si="5"/>
        <v>228.3</v>
      </c>
      <c r="E43">
        <v>17.7</v>
      </c>
      <c r="F43">
        <f t="shared" si="2"/>
        <v>-5.7000000000000028</v>
      </c>
      <c r="G43">
        <v>25.3</v>
      </c>
      <c r="H43">
        <f t="shared" si="3"/>
        <v>198.2</v>
      </c>
    </row>
    <row r="44" spans="1:11" x14ac:dyDescent="0.2">
      <c r="A44">
        <v>-11.5</v>
      </c>
      <c r="B44">
        <f t="shared" si="4"/>
        <v>47.399999999999991</v>
      </c>
      <c r="C44">
        <v>-5</v>
      </c>
      <c r="D44">
        <f t="shared" si="5"/>
        <v>211.5</v>
      </c>
      <c r="E44">
        <v>-30.2</v>
      </c>
      <c r="F44">
        <f t="shared" si="2"/>
        <v>-23.400000000000002</v>
      </c>
      <c r="G44">
        <v>-42.4</v>
      </c>
      <c r="H44">
        <f t="shared" si="3"/>
        <v>172.89999999999998</v>
      </c>
    </row>
    <row r="45" spans="1:11" x14ac:dyDescent="0.2">
      <c r="A45">
        <v>14.9</v>
      </c>
      <c r="B45">
        <f t="shared" si="4"/>
        <v>58.899999999999991</v>
      </c>
      <c r="C45">
        <v>14.9</v>
      </c>
      <c r="D45">
        <f t="shared" si="5"/>
        <v>216.5</v>
      </c>
      <c r="E45">
        <v>6.2</v>
      </c>
      <c r="F45">
        <f t="shared" si="2"/>
        <v>6.7999999999999972</v>
      </c>
      <c r="G45">
        <v>19.8</v>
      </c>
      <c r="H45">
        <f t="shared" si="3"/>
        <v>215.29999999999998</v>
      </c>
    </row>
    <row r="46" spans="1:11" x14ac:dyDescent="0.2">
      <c r="A46">
        <v>-1.1000000000000001</v>
      </c>
      <c r="B46">
        <f t="shared" si="4"/>
        <v>43.999999999999993</v>
      </c>
      <c r="C46">
        <v>10.3</v>
      </c>
      <c r="D46">
        <f t="shared" si="5"/>
        <v>201.6</v>
      </c>
      <c r="E46">
        <v>0.7</v>
      </c>
      <c r="F46">
        <f t="shared" si="2"/>
        <v>0.59999999999999676</v>
      </c>
      <c r="G46">
        <v>15.2</v>
      </c>
      <c r="H46">
        <f t="shared" si="3"/>
        <v>195.49999999999997</v>
      </c>
    </row>
    <row r="47" spans="1:11" x14ac:dyDescent="0.2">
      <c r="A47">
        <v>15.5</v>
      </c>
      <c r="B47">
        <f t="shared" si="4"/>
        <v>45.099999999999994</v>
      </c>
      <c r="C47">
        <v>15.5</v>
      </c>
      <c r="D47">
        <f t="shared" si="5"/>
        <v>191.29999999999998</v>
      </c>
      <c r="E47">
        <v>6.5</v>
      </c>
      <c r="F47">
        <f t="shared" si="2"/>
        <v>-0.1000000000000032</v>
      </c>
      <c r="G47">
        <v>21.1</v>
      </c>
      <c r="H47">
        <f t="shared" si="3"/>
        <v>180.29999999999998</v>
      </c>
    </row>
    <row r="48" spans="1:11" x14ac:dyDescent="0.2">
      <c r="A48">
        <v>-10.199999999999999</v>
      </c>
      <c r="B48">
        <f t="shared" si="4"/>
        <v>29.599999999999991</v>
      </c>
      <c r="C48">
        <v>-4.4000000000000004</v>
      </c>
      <c r="D48">
        <f t="shared" si="5"/>
        <v>175.79999999999998</v>
      </c>
      <c r="E48">
        <v>-7.7</v>
      </c>
      <c r="F48">
        <f t="shared" si="2"/>
        <v>-6.6000000000000032</v>
      </c>
      <c r="G48">
        <v>-3.8</v>
      </c>
      <c r="H48">
        <f t="shared" si="3"/>
        <v>159.19999999999999</v>
      </c>
    </row>
    <row r="49" spans="1:8" x14ac:dyDescent="0.2">
      <c r="A49">
        <v>-4.7</v>
      </c>
      <c r="B49">
        <f t="shared" si="4"/>
        <v>39.79999999999999</v>
      </c>
      <c r="C49">
        <v>1.2</v>
      </c>
      <c r="D49">
        <f t="shared" si="5"/>
        <v>180.2</v>
      </c>
      <c r="E49">
        <v>2.9</v>
      </c>
      <c r="F49">
        <f t="shared" si="2"/>
        <v>1.0999999999999974</v>
      </c>
      <c r="G49">
        <v>8.5</v>
      </c>
      <c r="H49">
        <f t="shared" si="3"/>
        <v>163</v>
      </c>
    </row>
    <row r="50" spans="1:8" x14ac:dyDescent="0.2">
      <c r="A50">
        <v>7.4</v>
      </c>
      <c r="B50">
        <f t="shared" si="4"/>
        <v>44.499999999999993</v>
      </c>
      <c r="C50">
        <v>10</v>
      </c>
      <c r="D50">
        <f t="shared" si="5"/>
        <v>179</v>
      </c>
      <c r="E50">
        <v>-12.4</v>
      </c>
      <c r="F50">
        <f t="shared" si="2"/>
        <v>-1.8000000000000025</v>
      </c>
      <c r="G50">
        <v>-8.5</v>
      </c>
      <c r="H50">
        <f t="shared" si="3"/>
        <v>154.5</v>
      </c>
    </row>
    <row r="51" spans="1:8" x14ac:dyDescent="0.2">
      <c r="A51">
        <v>-4.0999999999999996</v>
      </c>
      <c r="B51">
        <f t="shared" si="4"/>
        <v>37.099999999999994</v>
      </c>
      <c r="C51">
        <v>7.4</v>
      </c>
      <c r="D51">
        <f t="shared" si="5"/>
        <v>169</v>
      </c>
      <c r="E51">
        <v>-9</v>
      </c>
      <c r="F51">
        <f t="shared" si="2"/>
        <v>10.599999999999998</v>
      </c>
      <c r="G51">
        <v>0.3</v>
      </c>
      <c r="H51">
        <f t="shared" si="3"/>
        <v>163</v>
      </c>
    </row>
    <row r="52" spans="1:8" x14ac:dyDescent="0.2">
      <c r="A52">
        <v>18</v>
      </c>
      <c r="B52">
        <f t="shared" si="4"/>
        <v>41.199999999999996</v>
      </c>
      <c r="C52">
        <v>18</v>
      </c>
      <c r="D52">
        <f t="shared" si="5"/>
        <v>161.6</v>
      </c>
      <c r="E52">
        <v>5.0999999999999996</v>
      </c>
      <c r="F52">
        <f t="shared" si="2"/>
        <v>19.599999999999998</v>
      </c>
      <c r="G52">
        <v>13.4</v>
      </c>
      <c r="H52">
        <f t="shared" si="3"/>
        <v>162.69999999999999</v>
      </c>
    </row>
    <row r="53" spans="1:8" x14ac:dyDescent="0.2">
      <c r="A53">
        <v>-1.9</v>
      </c>
      <c r="B53">
        <f t="shared" si="4"/>
        <v>23.199999999999996</v>
      </c>
      <c r="C53">
        <v>8.6</v>
      </c>
      <c r="D53">
        <f t="shared" si="5"/>
        <v>143.6</v>
      </c>
      <c r="E53">
        <v>4.0999999999999996</v>
      </c>
      <c r="F53">
        <f t="shared" si="2"/>
        <v>14.499999999999998</v>
      </c>
      <c r="G53">
        <v>12.2</v>
      </c>
      <c r="H53">
        <f t="shared" si="3"/>
        <v>149.29999999999998</v>
      </c>
    </row>
    <row r="54" spans="1:8" x14ac:dyDescent="0.2">
      <c r="A54">
        <v>11.4</v>
      </c>
      <c r="B54">
        <f t="shared" si="4"/>
        <v>25.099999999999994</v>
      </c>
      <c r="C54">
        <v>18</v>
      </c>
      <c r="D54">
        <f t="shared" si="5"/>
        <v>135</v>
      </c>
      <c r="E54">
        <v>15.7</v>
      </c>
      <c r="F54">
        <f t="shared" si="2"/>
        <v>10.399999999999999</v>
      </c>
      <c r="G54">
        <v>26.2</v>
      </c>
      <c r="H54">
        <f t="shared" si="3"/>
        <v>137.1</v>
      </c>
    </row>
    <row r="55" spans="1:8" x14ac:dyDescent="0.2">
      <c r="A55">
        <v>22.4</v>
      </c>
      <c r="B55">
        <f t="shared" si="4"/>
        <v>13.699999999999996</v>
      </c>
      <c r="C55">
        <v>22.4</v>
      </c>
      <c r="D55">
        <f t="shared" si="5"/>
        <v>117</v>
      </c>
      <c r="E55">
        <v>18</v>
      </c>
      <c r="F55">
        <f t="shared" si="2"/>
        <v>-5.3000000000000007</v>
      </c>
      <c r="G55">
        <v>18</v>
      </c>
      <c r="H55">
        <f t="shared" si="3"/>
        <v>110.89999999999999</v>
      </c>
    </row>
    <row r="56" spans="1:8" x14ac:dyDescent="0.2">
      <c r="A56">
        <v>16.5</v>
      </c>
      <c r="B56">
        <f t="shared" si="4"/>
        <v>-8.7000000000000028</v>
      </c>
      <c r="C56">
        <v>27.3</v>
      </c>
      <c r="D56">
        <f t="shared" si="5"/>
        <v>94.600000000000009</v>
      </c>
      <c r="E56">
        <v>4.5</v>
      </c>
      <c r="F56">
        <f t="shared" si="2"/>
        <v>-23.3</v>
      </c>
      <c r="G56">
        <v>14.3</v>
      </c>
      <c r="H56">
        <f t="shared" si="3"/>
        <v>92.899999999999991</v>
      </c>
    </row>
    <row r="57" spans="1:8" x14ac:dyDescent="0.2">
      <c r="A57">
        <v>-30.1</v>
      </c>
      <c r="B57">
        <f t="shared" si="4"/>
        <v>-25.200000000000003</v>
      </c>
      <c r="C57">
        <v>-21.3</v>
      </c>
      <c r="D57">
        <f t="shared" si="5"/>
        <v>67.300000000000011</v>
      </c>
      <c r="E57">
        <v>-30.7</v>
      </c>
      <c r="F57">
        <f t="shared" si="2"/>
        <v>-27.8</v>
      </c>
      <c r="G57">
        <v>-14.8</v>
      </c>
      <c r="H57">
        <f t="shared" si="3"/>
        <v>78.599999999999994</v>
      </c>
    </row>
    <row r="58" spans="1:8" x14ac:dyDescent="0.2">
      <c r="A58">
        <v>20</v>
      </c>
      <c r="B58">
        <f t="shared" si="4"/>
        <v>4.8999999999999986</v>
      </c>
      <c r="C58">
        <v>25.4</v>
      </c>
      <c r="D58">
        <f t="shared" si="5"/>
        <v>88.600000000000009</v>
      </c>
      <c r="E58">
        <v>19.3</v>
      </c>
      <c r="F58">
        <f t="shared" si="2"/>
        <v>2.8999999999999986</v>
      </c>
      <c r="G58">
        <v>19.3</v>
      </c>
      <c r="H58">
        <f t="shared" si="3"/>
        <v>93.399999999999991</v>
      </c>
    </row>
    <row r="59" spans="1:8" x14ac:dyDescent="0.2">
      <c r="A59">
        <v>11.2</v>
      </c>
      <c r="B59">
        <f t="shared" si="4"/>
        <v>-15.100000000000001</v>
      </c>
      <c r="C59">
        <v>36.700000000000003</v>
      </c>
      <c r="D59">
        <f t="shared" si="5"/>
        <v>63.20000000000001</v>
      </c>
      <c r="E59">
        <v>2.2999999999999998</v>
      </c>
      <c r="F59">
        <f t="shared" si="2"/>
        <v>-16.400000000000002</v>
      </c>
      <c r="G59">
        <v>19.600000000000001</v>
      </c>
      <c r="H59">
        <f t="shared" si="3"/>
        <v>74.099999999999994</v>
      </c>
    </row>
    <row r="60" spans="1:8" x14ac:dyDescent="0.2">
      <c r="A60">
        <v>-27</v>
      </c>
      <c r="B60">
        <f t="shared" si="4"/>
        <v>-26.3</v>
      </c>
      <c r="C60">
        <v>-24.9</v>
      </c>
      <c r="D60">
        <f t="shared" si="5"/>
        <v>26.500000000000007</v>
      </c>
      <c r="E60">
        <v>-5.4</v>
      </c>
      <c r="F60">
        <f t="shared" si="2"/>
        <v>-18.700000000000003</v>
      </c>
      <c r="G60">
        <v>0.2</v>
      </c>
      <c r="H60">
        <f t="shared" si="3"/>
        <v>54.5</v>
      </c>
    </row>
    <row r="61" spans="1:8" x14ac:dyDescent="0.2">
      <c r="A61">
        <v>3.3</v>
      </c>
      <c r="B61">
        <f t="shared" si="4"/>
        <v>0.6999999999999984</v>
      </c>
      <c r="C61">
        <v>18.3</v>
      </c>
      <c r="D61">
        <f t="shared" si="5"/>
        <v>51.400000000000006</v>
      </c>
      <c r="E61">
        <v>0.2</v>
      </c>
      <c r="F61">
        <f t="shared" si="2"/>
        <v>-13.300000000000002</v>
      </c>
      <c r="G61">
        <v>11</v>
      </c>
      <c r="H61">
        <f t="shared" si="3"/>
        <v>54.3</v>
      </c>
    </row>
    <row r="62" spans="1:8" x14ac:dyDescent="0.2">
      <c r="A62">
        <v>-8</v>
      </c>
      <c r="B62">
        <f t="shared" si="4"/>
        <v>-2.6000000000000014</v>
      </c>
      <c r="C62">
        <v>-2.2999999999999998</v>
      </c>
      <c r="D62">
        <f t="shared" si="5"/>
        <v>33.100000000000009</v>
      </c>
      <c r="E62">
        <v>-10.1</v>
      </c>
      <c r="F62">
        <f t="shared" si="2"/>
        <v>-13.500000000000002</v>
      </c>
      <c r="G62">
        <v>-4.5</v>
      </c>
      <c r="H62">
        <f t="shared" si="3"/>
        <v>43.3</v>
      </c>
    </row>
    <row r="63" spans="1:8" x14ac:dyDescent="0.2">
      <c r="A63">
        <v>23.8</v>
      </c>
      <c r="B63">
        <f t="shared" si="4"/>
        <v>5.3999999999999986</v>
      </c>
      <c r="C63">
        <v>23.8</v>
      </c>
      <c r="D63">
        <f t="shared" si="5"/>
        <v>35.400000000000006</v>
      </c>
      <c r="E63">
        <v>23.2</v>
      </c>
      <c r="F63">
        <f t="shared" si="2"/>
        <v>-3.4000000000000021</v>
      </c>
      <c r="G63">
        <v>23.2</v>
      </c>
      <c r="H63">
        <f t="shared" si="3"/>
        <v>47.8</v>
      </c>
    </row>
    <row r="64" spans="1:8" x14ac:dyDescent="0.2">
      <c r="A64">
        <v>-3.7</v>
      </c>
      <c r="B64">
        <f t="shared" si="4"/>
        <v>-18.400000000000002</v>
      </c>
      <c r="C64">
        <v>7.5</v>
      </c>
      <c r="D64">
        <f t="shared" si="5"/>
        <v>11.600000000000001</v>
      </c>
      <c r="E64">
        <v>0</v>
      </c>
      <c r="F64">
        <f t="shared" si="2"/>
        <v>-26.6</v>
      </c>
      <c r="G64">
        <v>9.4</v>
      </c>
      <c r="H64">
        <f t="shared" si="3"/>
        <v>24.599999999999998</v>
      </c>
    </row>
    <row r="65" spans="1:8" x14ac:dyDescent="0.2">
      <c r="A65">
        <v>-7.9</v>
      </c>
      <c r="B65">
        <f t="shared" si="4"/>
        <v>-14.700000000000001</v>
      </c>
      <c r="C65">
        <v>-1.2</v>
      </c>
      <c r="D65">
        <f t="shared" si="5"/>
        <v>4.1000000000000005</v>
      </c>
      <c r="E65">
        <v>-6.3</v>
      </c>
      <c r="F65">
        <f t="shared" si="2"/>
        <v>-26.6</v>
      </c>
      <c r="G65">
        <v>0.4</v>
      </c>
      <c r="H65">
        <f t="shared" si="3"/>
        <v>15.199999999999998</v>
      </c>
    </row>
    <row r="66" spans="1:8" x14ac:dyDescent="0.2">
      <c r="A66">
        <v>-25</v>
      </c>
      <c r="B66">
        <f t="shared" ref="B66:B68" si="6">A66+B67</f>
        <v>-6.8000000000000007</v>
      </c>
      <c r="C66">
        <v>-16.7</v>
      </c>
      <c r="D66">
        <f t="shared" ref="D66:D68" si="7">C66+D67</f>
        <v>5.3000000000000007</v>
      </c>
      <c r="E66">
        <v>-29.6</v>
      </c>
      <c r="F66">
        <f t="shared" si="2"/>
        <v>-20.3</v>
      </c>
      <c r="G66">
        <v>-17.600000000000001</v>
      </c>
      <c r="H66">
        <f t="shared" si="3"/>
        <v>14.799999999999997</v>
      </c>
    </row>
    <row r="67" spans="1:8" x14ac:dyDescent="0.2">
      <c r="A67">
        <v>16.7</v>
      </c>
      <c r="B67">
        <f t="shared" si="6"/>
        <v>18.2</v>
      </c>
      <c r="C67">
        <v>16.7</v>
      </c>
      <c r="D67">
        <f t="shared" si="7"/>
        <v>22</v>
      </c>
      <c r="E67">
        <v>3.4</v>
      </c>
      <c r="F67">
        <f t="shared" ref="F67:F68" si="8">E67+F68</f>
        <v>9.3000000000000007</v>
      </c>
      <c r="G67">
        <v>14.9</v>
      </c>
      <c r="H67">
        <f t="shared" ref="H67:H68" si="9">G67+H68</f>
        <v>32.4</v>
      </c>
    </row>
    <row r="68" spans="1:8" x14ac:dyDescent="0.2">
      <c r="A68">
        <v>1.5</v>
      </c>
      <c r="B68">
        <f t="shared" si="6"/>
        <v>1.5</v>
      </c>
      <c r="C68">
        <v>5.3</v>
      </c>
      <c r="D68">
        <f t="shared" si="7"/>
        <v>5.3</v>
      </c>
      <c r="E68">
        <v>5.9</v>
      </c>
      <c r="F68">
        <f t="shared" si="8"/>
        <v>5.9</v>
      </c>
      <c r="G68">
        <v>17.5</v>
      </c>
      <c r="H68">
        <f t="shared" si="9"/>
        <v>17.5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8A66-6442-574F-BC68-57A96A0E4D30}">
  <dimension ref="A1:K67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 s="1">
        <v>-3.5</v>
      </c>
      <c r="B2" s="1">
        <v>302.8</v>
      </c>
      <c r="C2" s="1">
        <v>1.2</v>
      </c>
      <c r="D2" s="1">
        <v>596.4</v>
      </c>
      <c r="E2">
        <v>-6.8</v>
      </c>
      <c r="F2">
        <f>E2+F3</f>
        <v>301.90000000000003</v>
      </c>
      <c r="G2">
        <v>-4.0999999999999996</v>
      </c>
      <c r="H2">
        <f>G2+H3</f>
        <v>593.10000000000014</v>
      </c>
    </row>
    <row r="3" spans="1:11" x14ac:dyDescent="0.2">
      <c r="A3" s="1">
        <v>14.6</v>
      </c>
      <c r="B3" s="1">
        <v>306.3</v>
      </c>
      <c r="C3" s="1">
        <v>24.1</v>
      </c>
      <c r="D3" s="1">
        <v>595.20000000000005</v>
      </c>
      <c r="E3">
        <v>15.1</v>
      </c>
      <c r="F3">
        <f t="shared" ref="F3:F66" si="0">E3+F4</f>
        <v>308.70000000000005</v>
      </c>
      <c r="G3">
        <v>26.1</v>
      </c>
      <c r="H3">
        <f t="shared" ref="H3:H66" si="1">G3+H4</f>
        <v>597.20000000000016</v>
      </c>
      <c r="J3" t="s">
        <v>2</v>
      </c>
    </row>
    <row r="4" spans="1:11" x14ac:dyDescent="0.2">
      <c r="A4" s="1">
        <v>6.7</v>
      </c>
      <c r="B4" s="1">
        <v>291.7</v>
      </c>
      <c r="C4" s="1">
        <v>6.7</v>
      </c>
      <c r="D4" s="1">
        <v>571.1</v>
      </c>
      <c r="E4">
        <v>5.4</v>
      </c>
      <c r="F4">
        <f t="shared" si="0"/>
        <v>293.60000000000002</v>
      </c>
      <c r="G4">
        <v>18</v>
      </c>
      <c r="H4">
        <f t="shared" si="1"/>
        <v>571.10000000000014</v>
      </c>
      <c r="J4" t="s">
        <v>5</v>
      </c>
      <c r="K4">
        <f>COUNTIF($G$2:$G$71,"&gt;0")</f>
        <v>55</v>
      </c>
    </row>
    <row r="5" spans="1:11" x14ac:dyDescent="0.2">
      <c r="A5" s="1">
        <v>-8.1</v>
      </c>
      <c r="B5" s="1">
        <v>285</v>
      </c>
      <c r="C5" s="1">
        <v>1.5</v>
      </c>
      <c r="D5" s="1">
        <v>564.4</v>
      </c>
      <c r="E5">
        <v>-5.0999999999999996</v>
      </c>
      <c r="F5">
        <f t="shared" si="0"/>
        <v>288.20000000000005</v>
      </c>
      <c r="G5">
        <v>4.5</v>
      </c>
      <c r="H5">
        <f t="shared" si="1"/>
        <v>553.10000000000014</v>
      </c>
      <c r="J5" t="s">
        <v>6</v>
      </c>
      <c r="K5">
        <f>COUNTIF($G$2:$G$71,"&lt;=0")</f>
        <v>10</v>
      </c>
    </row>
    <row r="6" spans="1:11" x14ac:dyDescent="0.2">
      <c r="A6" s="1">
        <v>1</v>
      </c>
      <c r="B6" s="1">
        <v>293.10000000000002</v>
      </c>
      <c r="C6" s="1">
        <v>2.1</v>
      </c>
      <c r="D6" s="1">
        <v>562.9</v>
      </c>
      <c r="E6">
        <v>0.4</v>
      </c>
      <c r="F6">
        <f t="shared" si="0"/>
        <v>293.30000000000007</v>
      </c>
      <c r="G6">
        <v>6.9</v>
      </c>
      <c r="H6">
        <f t="shared" si="1"/>
        <v>548.60000000000014</v>
      </c>
      <c r="J6" t="s">
        <v>7</v>
      </c>
      <c r="K6" s="2">
        <f>K4/(K4+K5)</f>
        <v>0.84615384615384615</v>
      </c>
    </row>
    <row r="7" spans="1:11" x14ac:dyDescent="0.2">
      <c r="A7" s="1">
        <v>13.7</v>
      </c>
      <c r="B7" s="1">
        <v>292.10000000000002</v>
      </c>
      <c r="C7" s="1">
        <v>23.1</v>
      </c>
      <c r="D7" s="1">
        <v>560.79999999999995</v>
      </c>
      <c r="E7">
        <v>16</v>
      </c>
      <c r="F7">
        <f t="shared" si="0"/>
        <v>292.90000000000009</v>
      </c>
      <c r="G7">
        <v>24.1</v>
      </c>
      <c r="H7">
        <f t="shared" si="1"/>
        <v>541.70000000000016</v>
      </c>
      <c r="J7" t="s">
        <v>8</v>
      </c>
      <c r="K7" s="3">
        <f>100%-K6</f>
        <v>0.15384615384615385</v>
      </c>
    </row>
    <row r="8" spans="1:11" x14ac:dyDescent="0.2">
      <c r="A8" s="1">
        <v>13.1</v>
      </c>
      <c r="B8" s="1">
        <v>278.39999999999998</v>
      </c>
      <c r="C8" s="1">
        <v>13.1</v>
      </c>
      <c r="D8" s="1">
        <v>537.70000000000005</v>
      </c>
      <c r="E8">
        <v>12.5</v>
      </c>
      <c r="F8">
        <f t="shared" si="0"/>
        <v>276.90000000000009</v>
      </c>
      <c r="G8">
        <v>12.5</v>
      </c>
      <c r="H8">
        <f t="shared" si="1"/>
        <v>517.60000000000014</v>
      </c>
    </row>
    <row r="9" spans="1:11" x14ac:dyDescent="0.2">
      <c r="A9" s="1">
        <v>7.9</v>
      </c>
      <c r="B9" s="1">
        <v>265.3</v>
      </c>
      <c r="C9" s="1">
        <v>18.7</v>
      </c>
      <c r="D9" s="1">
        <v>524.6</v>
      </c>
      <c r="E9">
        <v>8.1999999999999993</v>
      </c>
      <c r="F9">
        <f t="shared" si="0"/>
        <v>264.40000000000009</v>
      </c>
      <c r="G9">
        <v>8.1999999999999993</v>
      </c>
      <c r="H9">
        <f t="shared" si="1"/>
        <v>505.10000000000008</v>
      </c>
      <c r="J9" t="s">
        <v>9</v>
      </c>
      <c r="K9" s="4">
        <f>AVERAGEIF($G$2:$G$71,"&gt;0")</f>
        <v>12.125454545454549</v>
      </c>
    </row>
    <row r="10" spans="1:11" x14ac:dyDescent="0.2">
      <c r="A10" s="1">
        <v>8</v>
      </c>
      <c r="B10" s="1">
        <v>257.39999999999998</v>
      </c>
      <c r="C10" s="1">
        <v>12.2</v>
      </c>
      <c r="D10" s="1">
        <v>505.9</v>
      </c>
      <c r="E10">
        <v>-12.1</v>
      </c>
      <c r="F10">
        <f t="shared" si="0"/>
        <v>256.2000000000001</v>
      </c>
      <c r="G10">
        <v>-22.4</v>
      </c>
      <c r="H10">
        <f t="shared" si="1"/>
        <v>496.90000000000009</v>
      </c>
      <c r="J10" t="s">
        <v>10</v>
      </c>
      <c r="K10" s="4">
        <f>AVERAGEIF($G$2:$G$71,"&lt;=0")</f>
        <v>-7.3800000000000008</v>
      </c>
    </row>
    <row r="11" spans="1:11" x14ac:dyDescent="0.2">
      <c r="A11" s="1">
        <v>-17.600000000000001</v>
      </c>
      <c r="B11" s="1">
        <v>249.4</v>
      </c>
      <c r="C11" s="1">
        <v>-7.7</v>
      </c>
      <c r="D11" s="1">
        <v>493.7</v>
      </c>
      <c r="E11">
        <v>-8.6999999999999993</v>
      </c>
      <c r="F11">
        <f t="shared" si="0"/>
        <v>268.30000000000013</v>
      </c>
      <c r="G11">
        <v>-1</v>
      </c>
      <c r="H11">
        <f t="shared" si="1"/>
        <v>519.30000000000007</v>
      </c>
      <c r="J11" t="s">
        <v>11</v>
      </c>
      <c r="K11" s="4">
        <f>K9/ABS(K10)</f>
        <v>1.6430155210643018</v>
      </c>
    </row>
    <row r="12" spans="1:11" x14ac:dyDescent="0.2">
      <c r="A12" s="1">
        <v>-11.5</v>
      </c>
      <c r="B12" s="1">
        <v>267</v>
      </c>
      <c r="C12" s="1">
        <v>-7.6</v>
      </c>
      <c r="D12" s="1">
        <v>501.4</v>
      </c>
      <c r="E12">
        <v>-15.2</v>
      </c>
      <c r="F12">
        <f t="shared" si="0"/>
        <v>277.00000000000011</v>
      </c>
      <c r="G12">
        <v>-14</v>
      </c>
      <c r="H12">
        <f t="shared" si="1"/>
        <v>520.30000000000007</v>
      </c>
    </row>
    <row r="13" spans="1:11" x14ac:dyDescent="0.2">
      <c r="A13" s="1">
        <v>3.3</v>
      </c>
      <c r="B13" s="1">
        <v>278.5</v>
      </c>
      <c r="C13" s="1">
        <v>9.6999999999999993</v>
      </c>
      <c r="D13" s="1">
        <v>509</v>
      </c>
      <c r="E13">
        <v>0.6</v>
      </c>
      <c r="F13">
        <f t="shared" si="0"/>
        <v>292.2000000000001</v>
      </c>
      <c r="G13">
        <v>9.9</v>
      </c>
      <c r="H13">
        <f t="shared" si="1"/>
        <v>534.30000000000007</v>
      </c>
      <c r="J13" t="s">
        <v>12</v>
      </c>
      <c r="K13">
        <f>MAX($G$2:$G$71)</f>
        <v>26.1</v>
      </c>
    </row>
    <row r="14" spans="1:11" x14ac:dyDescent="0.2">
      <c r="A14" s="1">
        <v>-9.3000000000000007</v>
      </c>
      <c r="B14" s="1">
        <v>275.2</v>
      </c>
      <c r="C14" s="1">
        <v>-0.3</v>
      </c>
      <c r="D14" s="1">
        <v>499.3</v>
      </c>
      <c r="E14">
        <v>-9.3000000000000007</v>
      </c>
      <c r="F14">
        <f t="shared" si="0"/>
        <v>291.60000000000008</v>
      </c>
      <c r="G14">
        <v>-2.2999999999999998</v>
      </c>
      <c r="H14">
        <f t="shared" si="1"/>
        <v>524.40000000000009</v>
      </c>
      <c r="J14" t="s">
        <v>13</v>
      </c>
      <c r="K14">
        <f>MIN($G$2:$G$71)</f>
        <v>-22.4</v>
      </c>
    </row>
    <row r="15" spans="1:11" x14ac:dyDescent="0.2">
      <c r="A15" s="1">
        <v>-12</v>
      </c>
      <c r="B15" s="1">
        <v>284.5</v>
      </c>
      <c r="C15" s="1">
        <v>-7</v>
      </c>
      <c r="D15" s="1">
        <v>499.6</v>
      </c>
      <c r="E15">
        <v>11.7</v>
      </c>
      <c r="F15">
        <f t="shared" si="0"/>
        <v>300.90000000000009</v>
      </c>
      <c r="G15">
        <v>11.7</v>
      </c>
      <c r="H15">
        <f t="shared" si="1"/>
        <v>526.70000000000005</v>
      </c>
    </row>
    <row r="16" spans="1:11" x14ac:dyDescent="0.2">
      <c r="A16" s="1">
        <v>15.4</v>
      </c>
      <c r="B16" s="1">
        <v>296.5</v>
      </c>
      <c r="C16" s="1">
        <v>24.7</v>
      </c>
      <c r="D16" s="1">
        <v>506.6</v>
      </c>
      <c r="E16">
        <v>4.4000000000000004</v>
      </c>
      <c r="F16">
        <f t="shared" si="0"/>
        <v>289.2000000000001</v>
      </c>
      <c r="G16">
        <v>13</v>
      </c>
      <c r="H16">
        <f t="shared" si="1"/>
        <v>515</v>
      </c>
      <c r="J16" t="s">
        <v>14</v>
      </c>
      <c r="K16" s="4">
        <f>(K6*K9)+(K7*K10)</f>
        <v>9.124615384615387</v>
      </c>
    </row>
    <row r="17" spans="1:11" x14ac:dyDescent="0.2">
      <c r="A17" s="1">
        <v>14.8</v>
      </c>
      <c r="B17" s="1">
        <v>281.10000000000002</v>
      </c>
      <c r="C17" s="1">
        <v>14.8</v>
      </c>
      <c r="D17" s="1">
        <v>481.9</v>
      </c>
      <c r="E17">
        <v>15.3</v>
      </c>
      <c r="F17">
        <f t="shared" si="0"/>
        <v>284.80000000000013</v>
      </c>
      <c r="G17">
        <v>19.100000000000001</v>
      </c>
      <c r="H17">
        <f t="shared" si="1"/>
        <v>502.00000000000006</v>
      </c>
      <c r="J17" t="s">
        <v>15</v>
      </c>
      <c r="K17" s="4">
        <f>(K11*K6)-K7</f>
        <v>1.2363977485928705</v>
      </c>
    </row>
    <row r="18" spans="1:11" x14ac:dyDescent="0.2">
      <c r="A18" s="1">
        <v>3.9</v>
      </c>
      <c r="B18" s="1">
        <v>266.3</v>
      </c>
      <c r="C18" s="1">
        <v>6.6</v>
      </c>
      <c r="D18" s="1">
        <v>467.1</v>
      </c>
      <c r="E18">
        <v>16</v>
      </c>
      <c r="F18">
        <f t="shared" si="0"/>
        <v>269.50000000000011</v>
      </c>
      <c r="G18">
        <v>16</v>
      </c>
      <c r="H18">
        <f t="shared" si="1"/>
        <v>482.90000000000003</v>
      </c>
    </row>
    <row r="19" spans="1:11" x14ac:dyDescent="0.2">
      <c r="A19" s="1">
        <v>19</v>
      </c>
      <c r="B19" s="1">
        <v>262.39999999999998</v>
      </c>
      <c r="C19" s="1">
        <v>19</v>
      </c>
      <c r="D19" s="1">
        <v>460.5</v>
      </c>
      <c r="E19">
        <v>3.2</v>
      </c>
      <c r="F19">
        <f t="shared" si="0"/>
        <v>253.50000000000009</v>
      </c>
      <c r="G19">
        <v>12.5</v>
      </c>
      <c r="H19">
        <f t="shared" si="1"/>
        <v>466.90000000000003</v>
      </c>
    </row>
    <row r="20" spans="1:11" x14ac:dyDescent="0.2">
      <c r="A20" s="1">
        <v>7.6</v>
      </c>
      <c r="B20" s="1">
        <v>243.4</v>
      </c>
      <c r="C20" s="1">
        <v>10.6</v>
      </c>
      <c r="D20" s="1">
        <v>441.5</v>
      </c>
      <c r="E20">
        <v>19</v>
      </c>
      <c r="F20">
        <f t="shared" si="0"/>
        <v>250.3000000000001</v>
      </c>
      <c r="G20">
        <v>19</v>
      </c>
      <c r="H20">
        <f t="shared" si="1"/>
        <v>454.40000000000003</v>
      </c>
      <c r="J20" t="s">
        <v>1</v>
      </c>
    </row>
    <row r="21" spans="1:11" x14ac:dyDescent="0.2">
      <c r="A21" s="1">
        <v>18.5</v>
      </c>
      <c r="B21" s="1">
        <v>235.8</v>
      </c>
      <c r="C21" s="1">
        <v>18.5</v>
      </c>
      <c r="D21" s="1">
        <v>430.9</v>
      </c>
      <c r="E21">
        <v>17.899999999999999</v>
      </c>
      <c r="F21">
        <f t="shared" si="0"/>
        <v>231.3000000000001</v>
      </c>
      <c r="G21">
        <v>17.899999999999999</v>
      </c>
      <c r="H21">
        <f t="shared" si="1"/>
        <v>435.40000000000003</v>
      </c>
      <c r="J21" t="s">
        <v>5</v>
      </c>
      <c r="K21">
        <f>COUNTIF($C$2:$C$71,"&gt;0")</f>
        <v>52</v>
      </c>
    </row>
    <row r="22" spans="1:11" x14ac:dyDescent="0.2">
      <c r="A22" s="1">
        <v>-10.9</v>
      </c>
      <c r="B22" s="1">
        <v>217.3</v>
      </c>
      <c r="C22" s="1">
        <v>-3.2</v>
      </c>
      <c r="D22" s="1">
        <v>412.4</v>
      </c>
      <c r="E22">
        <v>-11.5</v>
      </c>
      <c r="F22">
        <f t="shared" si="0"/>
        <v>213.40000000000009</v>
      </c>
      <c r="G22">
        <v>-3.6</v>
      </c>
      <c r="H22">
        <f t="shared" si="1"/>
        <v>417.50000000000006</v>
      </c>
      <c r="J22" t="s">
        <v>6</v>
      </c>
      <c r="K22">
        <f>COUNTIF($C$2:$C$71,"&lt;=0")</f>
        <v>11</v>
      </c>
    </row>
    <row r="23" spans="1:11" x14ac:dyDescent="0.2">
      <c r="A23" s="1">
        <v>11.9</v>
      </c>
      <c r="B23" s="1">
        <v>228.2</v>
      </c>
      <c r="C23" s="1">
        <v>11.9</v>
      </c>
      <c r="D23" s="1">
        <v>415.6</v>
      </c>
      <c r="E23">
        <v>13.4</v>
      </c>
      <c r="F23">
        <f t="shared" si="0"/>
        <v>224.90000000000009</v>
      </c>
      <c r="G23">
        <v>13.4</v>
      </c>
      <c r="H23">
        <f t="shared" si="1"/>
        <v>421.10000000000008</v>
      </c>
      <c r="J23" t="s">
        <v>7</v>
      </c>
      <c r="K23" s="2">
        <f>K21/(K21+K22)</f>
        <v>0.82539682539682535</v>
      </c>
    </row>
    <row r="24" spans="1:11" x14ac:dyDescent="0.2">
      <c r="A24" s="1">
        <v>14.2</v>
      </c>
      <c r="B24" s="1">
        <v>216.3</v>
      </c>
      <c r="C24" s="1">
        <v>14.2</v>
      </c>
      <c r="D24" s="1">
        <v>403.7</v>
      </c>
      <c r="E24">
        <v>12.8</v>
      </c>
      <c r="F24">
        <f t="shared" si="0"/>
        <v>211.50000000000009</v>
      </c>
      <c r="G24">
        <v>12.8</v>
      </c>
      <c r="H24">
        <f t="shared" si="1"/>
        <v>407.7000000000001</v>
      </c>
      <c r="J24" t="s">
        <v>8</v>
      </c>
      <c r="K24" s="3">
        <f>100%-K23</f>
        <v>0.17460317460317465</v>
      </c>
    </row>
    <row r="25" spans="1:11" x14ac:dyDescent="0.2">
      <c r="A25" s="1">
        <v>-5.6</v>
      </c>
      <c r="B25" s="1">
        <v>202.1</v>
      </c>
      <c r="C25" s="1">
        <v>-0.4</v>
      </c>
      <c r="D25" s="1">
        <v>389.5</v>
      </c>
      <c r="E25">
        <v>-5.2</v>
      </c>
      <c r="F25">
        <f t="shared" si="0"/>
        <v>198.70000000000007</v>
      </c>
      <c r="G25">
        <v>1.9</v>
      </c>
      <c r="H25">
        <f t="shared" si="1"/>
        <v>394.90000000000009</v>
      </c>
    </row>
    <row r="26" spans="1:11" x14ac:dyDescent="0.2">
      <c r="A26" s="1">
        <v>-3.5</v>
      </c>
      <c r="B26" s="1">
        <v>207.7</v>
      </c>
      <c r="C26" s="1">
        <v>2</v>
      </c>
      <c r="D26" s="1">
        <v>389.9</v>
      </c>
      <c r="E26">
        <v>-3.7</v>
      </c>
      <c r="F26">
        <f t="shared" si="0"/>
        <v>203.90000000000006</v>
      </c>
      <c r="G26">
        <v>2.5</v>
      </c>
      <c r="H26">
        <f t="shared" si="1"/>
        <v>393.00000000000011</v>
      </c>
      <c r="J26" t="s">
        <v>9</v>
      </c>
      <c r="K26" s="4">
        <f>AVERAGEIF($C$2:$C$71,"&gt;0")</f>
        <v>12.532692307692308</v>
      </c>
    </row>
    <row r="27" spans="1:11" x14ac:dyDescent="0.2">
      <c r="A27" s="1">
        <v>8.1</v>
      </c>
      <c r="B27" s="1">
        <v>211.2</v>
      </c>
      <c r="C27" s="1">
        <v>8.1</v>
      </c>
      <c r="D27" s="1">
        <v>387.9</v>
      </c>
      <c r="E27">
        <v>7</v>
      </c>
      <c r="F27">
        <f t="shared" si="0"/>
        <v>207.60000000000005</v>
      </c>
      <c r="G27">
        <v>7</v>
      </c>
      <c r="H27">
        <f t="shared" si="1"/>
        <v>390.50000000000011</v>
      </c>
      <c r="J27" t="s">
        <v>10</v>
      </c>
      <c r="K27" s="4">
        <f>AVERAGEIF($C$2:$C$71,"&lt;=0")</f>
        <v>-5.0272727272727273</v>
      </c>
    </row>
    <row r="28" spans="1:11" x14ac:dyDescent="0.2">
      <c r="A28" s="1">
        <v>14</v>
      </c>
      <c r="B28" s="1">
        <v>203.1</v>
      </c>
      <c r="C28" s="1">
        <v>14</v>
      </c>
      <c r="D28" s="1">
        <v>379.8</v>
      </c>
      <c r="E28">
        <v>12.7</v>
      </c>
      <c r="F28">
        <f t="shared" si="0"/>
        <v>200.60000000000005</v>
      </c>
      <c r="G28">
        <v>19.5</v>
      </c>
      <c r="H28">
        <f t="shared" si="1"/>
        <v>383.50000000000011</v>
      </c>
      <c r="J28" t="s">
        <v>11</v>
      </c>
      <c r="K28" s="4">
        <f>K26/ABS(K27)</f>
        <v>2.4929406037000974</v>
      </c>
    </row>
    <row r="29" spans="1:11" x14ac:dyDescent="0.2">
      <c r="A29" s="1">
        <v>14</v>
      </c>
      <c r="B29" s="1">
        <v>189.1</v>
      </c>
      <c r="C29" s="1">
        <v>14</v>
      </c>
      <c r="D29" s="1">
        <v>365.8</v>
      </c>
      <c r="E29">
        <v>11.6</v>
      </c>
      <c r="F29">
        <f t="shared" si="0"/>
        <v>187.90000000000006</v>
      </c>
      <c r="G29">
        <v>11.6</v>
      </c>
      <c r="H29">
        <f t="shared" si="1"/>
        <v>364.00000000000011</v>
      </c>
    </row>
    <row r="30" spans="1:11" x14ac:dyDescent="0.2">
      <c r="A30" s="1">
        <v>11</v>
      </c>
      <c r="B30" s="1">
        <v>175.1</v>
      </c>
      <c r="C30" s="1">
        <v>11</v>
      </c>
      <c r="D30" s="1">
        <v>351.8</v>
      </c>
      <c r="E30">
        <v>10.1</v>
      </c>
      <c r="F30">
        <f t="shared" si="0"/>
        <v>176.30000000000007</v>
      </c>
      <c r="G30">
        <v>10.1</v>
      </c>
      <c r="H30">
        <f t="shared" si="1"/>
        <v>352.40000000000009</v>
      </c>
      <c r="J30" t="s">
        <v>12</v>
      </c>
      <c r="K30">
        <f>MAX($C$2:$C$71)</f>
        <v>25</v>
      </c>
    </row>
    <row r="31" spans="1:11" x14ac:dyDescent="0.2">
      <c r="A31" s="1">
        <v>-8.6999999999999993</v>
      </c>
      <c r="B31" s="1">
        <v>164.1</v>
      </c>
      <c r="C31" s="1">
        <v>-4.2</v>
      </c>
      <c r="D31" s="1">
        <v>340.8</v>
      </c>
      <c r="E31">
        <v>12.3</v>
      </c>
      <c r="F31">
        <f t="shared" si="0"/>
        <v>166.20000000000007</v>
      </c>
      <c r="G31">
        <v>12.3</v>
      </c>
      <c r="H31">
        <f t="shared" si="1"/>
        <v>342.30000000000007</v>
      </c>
      <c r="J31" t="s">
        <v>13</v>
      </c>
      <c r="K31">
        <f>MIN($C$2:$C$71)</f>
        <v>-18.100000000000001</v>
      </c>
    </row>
    <row r="32" spans="1:11" x14ac:dyDescent="0.2">
      <c r="A32" s="1">
        <v>-11.3</v>
      </c>
      <c r="B32" s="1">
        <v>172.8</v>
      </c>
      <c r="C32" s="1">
        <v>-4.3</v>
      </c>
      <c r="D32" s="1">
        <v>345</v>
      </c>
      <c r="E32">
        <v>-13.6</v>
      </c>
      <c r="F32">
        <f t="shared" si="0"/>
        <v>153.90000000000006</v>
      </c>
      <c r="G32">
        <v>-10</v>
      </c>
      <c r="H32">
        <f t="shared" si="1"/>
        <v>330.00000000000006</v>
      </c>
    </row>
    <row r="33" spans="1:11" x14ac:dyDescent="0.2">
      <c r="A33" s="1">
        <v>0.8</v>
      </c>
      <c r="B33" s="1">
        <v>184.1</v>
      </c>
      <c r="C33" s="1">
        <v>20.6</v>
      </c>
      <c r="D33" s="1">
        <v>349.3</v>
      </c>
      <c r="E33">
        <v>-14.2</v>
      </c>
      <c r="F33">
        <f t="shared" si="0"/>
        <v>167.50000000000006</v>
      </c>
      <c r="G33">
        <v>-7.6</v>
      </c>
      <c r="H33">
        <f t="shared" si="1"/>
        <v>340.00000000000006</v>
      </c>
      <c r="J33" t="s">
        <v>14</v>
      </c>
      <c r="K33" s="4">
        <f>(K23*K26)+(K24*K27)</f>
        <v>9.4666666666666668</v>
      </c>
    </row>
    <row r="34" spans="1:11" x14ac:dyDescent="0.2">
      <c r="A34" s="1">
        <v>20.6</v>
      </c>
      <c r="B34" s="1">
        <v>183.3</v>
      </c>
      <c r="C34" s="1">
        <v>20.6</v>
      </c>
      <c r="D34" s="1">
        <v>328.7</v>
      </c>
      <c r="E34">
        <v>-3.1</v>
      </c>
      <c r="F34">
        <f t="shared" si="0"/>
        <v>181.70000000000005</v>
      </c>
      <c r="G34">
        <v>18.600000000000001</v>
      </c>
      <c r="H34">
        <f t="shared" si="1"/>
        <v>347.60000000000008</v>
      </c>
      <c r="J34" t="s">
        <v>15</v>
      </c>
      <c r="K34" s="4">
        <f>(K28*K23)-K24</f>
        <v>1.8830620855937312</v>
      </c>
    </row>
    <row r="35" spans="1:11" x14ac:dyDescent="0.2">
      <c r="A35" s="1">
        <v>12.7</v>
      </c>
      <c r="B35" s="1">
        <v>162.69999999999999</v>
      </c>
      <c r="C35" s="1">
        <v>8.9</v>
      </c>
      <c r="D35" s="1">
        <v>308.10000000000002</v>
      </c>
      <c r="E35">
        <v>18.600000000000001</v>
      </c>
      <c r="F35">
        <f t="shared" si="0"/>
        <v>184.80000000000004</v>
      </c>
      <c r="G35">
        <v>24.2</v>
      </c>
      <c r="H35">
        <f t="shared" si="1"/>
        <v>329.00000000000006</v>
      </c>
    </row>
    <row r="36" spans="1:11" x14ac:dyDescent="0.2">
      <c r="A36" s="1">
        <v>8.9</v>
      </c>
      <c r="B36" s="1">
        <v>150</v>
      </c>
      <c r="C36" s="1">
        <v>4.0999999999999996</v>
      </c>
      <c r="D36" s="1">
        <v>299.2</v>
      </c>
      <c r="E36">
        <v>12.8</v>
      </c>
      <c r="F36">
        <f t="shared" si="0"/>
        <v>166.20000000000005</v>
      </c>
      <c r="G36">
        <v>7.8</v>
      </c>
      <c r="H36">
        <f t="shared" si="1"/>
        <v>304.80000000000007</v>
      </c>
    </row>
    <row r="37" spans="1:11" x14ac:dyDescent="0.2">
      <c r="A37" s="1">
        <v>4.0999999999999996</v>
      </c>
      <c r="B37" s="1">
        <v>141.1</v>
      </c>
      <c r="C37" s="1">
        <v>-1.6</v>
      </c>
      <c r="D37" s="1">
        <v>295.10000000000002</v>
      </c>
      <c r="E37">
        <v>7.8</v>
      </c>
      <c r="F37">
        <f t="shared" si="0"/>
        <v>153.40000000000003</v>
      </c>
      <c r="G37">
        <v>2.2999999999999998</v>
      </c>
      <c r="H37">
        <f t="shared" si="1"/>
        <v>297.00000000000006</v>
      </c>
    </row>
    <row r="38" spans="1:11" x14ac:dyDescent="0.2">
      <c r="A38" s="1">
        <v>-4.9000000000000004</v>
      </c>
      <c r="B38" s="1">
        <v>137</v>
      </c>
      <c r="C38" s="1">
        <v>11.6</v>
      </c>
      <c r="D38" s="1">
        <v>296.7</v>
      </c>
      <c r="E38">
        <v>2.2999999999999998</v>
      </c>
      <c r="F38">
        <f t="shared" si="0"/>
        <v>145.60000000000002</v>
      </c>
      <c r="G38">
        <v>3.8</v>
      </c>
      <c r="H38">
        <f t="shared" si="1"/>
        <v>294.70000000000005</v>
      </c>
    </row>
    <row r="39" spans="1:11" x14ac:dyDescent="0.2">
      <c r="A39" s="1">
        <v>11.6</v>
      </c>
      <c r="B39" s="1">
        <v>141.9</v>
      </c>
      <c r="C39" s="1">
        <v>13</v>
      </c>
      <c r="D39" s="1">
        <v>285.10000000000002</v>
      </c>
      <c r="E39">
        <v>-1.5</v>
      </c>
      <c r="F39">
        <f t="shared" si="0"/>
        <v>143.30000000000001</v>
      </c>
      <c r="G39">
        <v>12</v>
      </c>
      <c r="H39">
        <f t="shared" si="1"/>
        <v>290.90000000000003</v>
      </c>
    </row>
    <row r="40" spans="1:11" x14ac:dyDescent="0.2">
      <c r="A40" s="1">
        <v>3.2</v>
      </c>
      <c r="B40" s="1">
        <v>130.30000000000001</v>
      </c>
      <c r="C40" s="1">
        <v>18</v>
      </c>
      <c r="D40" s="1">
        <v>272.10000000000002</v>
      </c>
      <c r="E40">
        <v>12</v>
      </c>
      <c r="F40">
        <f t="shared" si="0"/>
        <v>144.80000000000001</v>
      </c>
      <c r="G40">
        <v>16.8</v>
      </c>
      <c r="H40">
        <f t="shared" si="1"/>
        <v>278.90000000000003</v>
      </c>
    </row>
    <row r="41" spans="1:11" x14ac:dyDescent="0.2">
      <c r="A41" s="1">
        <v>18</v>
      </c>
      <c r="B41" s="1">
        <v>127.1</v>
      </c>
      <c r="C41" s="1">
        <v>5.3</v>
      </c>
      <c r="D41" s="1">
        <v>254.1</v>
      </c>
      <c r="E41">
        <v>9.3000000000000007</v>
      </c>
      <c r="F41">
        <f t="shared" si="0"/>
        <v>132.80000000000001</v>
      </c>
      <c r="G41">
        <v>11.6</v>
      </c>
      <c r="H41">
        <f t="shared" si="1"/>
        <v>262.10000000000002</v>
      </c>
    </row>
    <row r="42" spans="1:11" x14ac:dyDescent="0.2">
      <c r="A42" s="1">
        <v>-1.8</v>
      </c>
      <c r="B42" s="1">
        <v>109.1</v>
      </c>
      <c r="C42" s="1">
        <v>15.3</v>
      </c>
      <c r="D42" s="1">
        <v>248.8</v>
      </c>
      <c r="E42">
        <v>11.6</v>
      </c>
      <c r="F42">
        <f t="shared" si="0"/>
        <v>123.5</v>
      </c>
      <c r="G42">
        <v>5.3</v>
      </c>
      <c r="H42">
        <f t="shared" si="1"/>
        <v>250.50000000000003</v>
      </c>
    </row>
    <row r="43" spans="1:11" x14ac:dyDescent="0.2">
      <c r="A43" s="1">
        <v>8.1</v>
      </c>
      <c r="B43" s="1">
        <v>110.9</v>
      </c>
      <c r="C43" s="1">
        <v>2.9</v>
      </c>
      <c r="D43" s="1">
        <v>233.5</v>
      </c>
      <c r="E43">
        <v>-2.4</v>
      </c>
      <c r="F43">
        <f t="shared" si="0"/>
        <v>111.9</v>
      </c>
      <c r="G43">
        <v>21</v>
      </c>
      <c r="H43">
        <f t="shared" si="1"/>
        <v>245.20000000000002</v>
      </c>
    </row>
    <row r="44" spans="1:11" x14ac:dyDescent="0.2">
      <c r="A44" s="1">
        <v>-4.9000000000000004</v>
      </c>
      <c r="B44" s="1">
        <v>102.8</v>
      </c>
      <c r="C44" s="1">
        <v>7.3</v>
      </c>
      <c r="D44" s="1">
        <v>230.6</v>
      </c>
      <c r="E44">
        <v>7.7</v>
      </c>
      <c r="F44">
        <f t="shared" si="0"/>
        <v>114.30000000000001</v>
      </c>
      <c r="G44">
        <v>0.9</v>
      </c>
      <c r="H44">
        <f t="shared" si="1"/>
        <v>224.20000000000002</v>
      </c>
    </row>
    <row r="45" spans="1:11" x14ac:dyDescent="0.2">
      <c r="A45" s="1">
        <v>-2.2000000000000002</v>
      </c>
      <c r="B45" s="1">
        <v>107.7</v>
      </c>
      <c r="C45" s="1">
        <v>18.8</v>
      </c>
      <c r="D45" s="1">
        <v>223.3</v>
      </c>
      <c r="E45">
        <v>-5.8</v>
      </c>
      <c r="F45">
        <f t="shared" si="0"/>
        <v>106.60000000000001</v>
      </c>
      <c r="G45">
        <v>1.7</v>
      </c>
      <c r="H45">
        <f t="shared" si="1"/>
        <v>223.3</v>
      </c>
    </row>
    <row r="46" spans="1:11" x14ac:dyDescent="0.2">
      <c r="A46" s="1">
        <v>6.1</v>
      </c>
      <c r="B46" s="1">
        <v>109.9</v>
      </c>
      <c r="C46" s="1">
        <v>13.9</v>
      </c>
      <c r="D46" s="1">
        <v>204.5</v>
      </c>
      <c r="E46">
        <v>-5.2</v>
      </c>
      <c r="F46">
        <f t="shared" si="0"/>
        <v>112.4</v>
      </c>
      <c r="G46">
        <v>21.9</v>
      </c>
      <c r="H46">
        <f t="shared" si="1"/>
        <v>221.60000000000002</v>
      </c>
    </row>
    <row r="47" spans="1:11" x14ac:dyDescent="0.2">
      <c r="A47" s="1">
        <v>13.9</v>
      </c>
      <c r="B47" s="1">
        <v>103.8</v>
      </c>
      <c r="C47" s="1">
        <v>15.6</v>
      </c>
      <c r="D47" s="1">
        <v>190.6</v>
      </c>
      <c r="E47">
        <v>7.8</v>
      </c>
      <c r="F47">
        <f t="shared" si="0"/>
        <v>117.60000000000001</v>
      </c>
      <c r="G47">
        <v>16.600000000000001</v>
      </c>
      <c r="H47">
        <f t="shared" si="1"/>
        <v>199.70000000000002</v>
      </c>
    </row>
    <row r="48" spans="1:11" x14ac:dyDescent="0.2">
      <c r="A48" s="1">
        <v>5.9</v>
      </c>
      <c r="B48" s="1">
        <v>89.9</v>
      </c>
      <c r="C48" s="1">
        <v>15.7</v>
      </c>
      <c r="D48" s="1">
        <v>175</v>
      </c>
      <c r="E48">
        <v>16.600000000000001</v>
      </c>
      <c r="F48">
        <f t="shared" si="0"/>
        <v>109.80000000000001</v>
      </c>
      <c r="G48">
        <v>14.3</v>
      </c>
      <c r="H48">
        <f t="shared" si="1"/>
        <v>183.10000000000002</v>
      </c>
    </row>
    <row r="49" spans="1:8" x14ac:dyDescent="0.2">
      <c r="A49" s="1">
        <v>6.7</v>
      </c>
      <c r="B49" s="1">
        <v>84</v>
      </c>
      <c r="C49" s="1">
        <v>14</v>
      </c>
      <c r="D49" s="1">
        <v>159.30000000000001</v>
      </c>
      <c r="E49">
        <v>14.3</v>
      </c>
      <c r="F49">
        <f t="shared" si="0"/>
        <v>93.2</v>
      </c>
      <c r="G49">
        <v>17.399999999999999</v>
      </c>
      <c r="H49">
        <f t="shared" si="1"/>
        <v>168.8</v>
      </c>
    </row>
    <row r="50" spans="1:8" x14ac:dyDescent="0.2">
      <c r="A50" s="1">
        <v>14</v>
      </c>
      <c r="B50" s="1">
        <v>77.3</v>
      </c>
      <c r="C50" s="1">
        <v>15.8</v>
      </c>
      <c r="D50" s="1">
        <v>145.30000000000001</v>
      </c>
      <c r="E50">
        <v>7.7</v>
      </c>
      <c r="F50">
        <f t="shared" si="0"/>
        <v>78.900000000000006</v>
      </c>
      <c r="G50">
        <v>11.2</v>
      </c>
      <c r="H50">
        <f t="shared" si="1"/>
        <v>151.4</v>
      </c>
    </row>
    <row r="51" spans="1:8" x14ac:dyDescent="0.2">
      <c r="A51" s="1">
        <v>9.3000000000000007</v>
      </c>
      <c r="B51" s="1">
        <v>63.3</v>
      </c>
      <c r="C51" s="1">
        <v>15</v>
      </c>
      <c r="D51" s="1">
        <v>129.5</v>
      </c>
      <c r="E51">
        <v>11.2</v>
      </c>
      <c r="F51">
        <f t="shared" si="0"/>
        <v>71.2</v>
      </c>
      <c r="G51">
        <v>9.9</v>
      </c>
      <c r="H51">
        <f t="shared" si="1"/>
        <v>140.20000000000002</v>
      </c>
    </row>
    <row r="52" spans="1:8" x14ac:dyDescent="0.2">
      <c r="A52" s="1">
        <v>12.4</v>
      </c>
      <c r="B52" s="1">
        <v>54</v>
      </c>
      <c r="C52" s="1">
        <v>25</v>
      </c>
      <c r="D52" s="1">
        <v>114.5</v>
      </c>
      <c r="E52">
        <v>9.9</v>
      </c>
      <c r="F52">
        <f t="shared" si="0"/>
        <v>60.000000000000007</v>
      </c>
      <c r="G52">
        <v>10.8</v>
      </c>
      <c r="H52">
        <f t="shared" si="1"/>
        <v>130.30000000000001</v>
      </c>
    </row>
    <row r="53" spans="1:8" x14ac:dyDescent="0.2">
      <c r="A53" s="1">
        <v>11.2</v>
      </c>
      <c r="B53" s="1">
        <v>41.6</v>
      </c>
      <c r="C53" s="1">
        <v>6.6</v>
      </c>
      <c r="D53" s="1">
        <v>89.5</v>
      </c>
      <c r="E53">
        <v>10.8</v>
      </c>
      <c r="F53">
        <f t="shared" si="0"/>
        <v>50.100000000000009</v>
      </c>
      <c r="G53">
        <v>18</v>
      </c>
      <c r="H53">
        <f t="shared" si="1"/>
        <v>119.50000000000001</v>
      </c>
    </row>
    <row r="54" spans="1:8" x14ac:dyDescent="0.2">
      <c r="A54" s="1">
        <v>-2.2999999999999998</v>
      </c>
      <c r="B54" s="1">
        <v>30.4</v>
      </c>
      <c r="C54" s="1">
        <v>8.1</v>
      </c>
      <c r="D54" s="1">
        <v>82.9</v>
      </c>
      <c r="E54">
        <v>8.6</v>
      </c>
      <c r="F54">
        <f t="shared" si="0"/>
        <v>39.300000000000004</v>
      </c>
      <c r="G54">
        <v>3.8</v>
      </c>
      <c r="H54">
        <f t="shared" si="1"/>
        <v>101.50000000000001</v>
      </c>
    </row>
    <row r="55" spans="1:8" x14ac:dyDescent="0.2">
      <c r="A55" s="1">
        <v>-0.3</v>
      </c>
      <c r="B55" s="1">
        <v>32.700000000000003</v>
      </c>
      <c r="C55" s="1">
        <v>-0.9</v>
      </c>
      <c r="D55" s="1">
        <v>74.8</v>
      </c>
      <c r="E55">
        <v>-2.1</v>
      </c>
      <c r="F55">
        <f t="shared" si="0"/>
        <v>30.700000000000003</v>
      </c>
      <c r="G55">
        <v>5.2</v>
      </c>
      <c r="H55">
        <f t="shared" si="1"/>
        <v>97.700000000000017</v>
      </c>
    </row>
    <row r="56" spans="1:8" x14ac:dyDescent="0.2">
      <c r="A56" s="1">
        <v>-4.8</v>
      </c>
      <c r="B56" s="1">
        <v>33</v>
      </c>
      <c r="C56" s="1">
        <v>21.7</v>
      </c>
      <c r="D56" s="1">
        <v>75.7</v>
      </c>
      <c r="E56">
        <v>-7.9</v>
      </c>
      <c r="F56">
        <f t="shared" si="0"/>
        <v>32.800000000000004</v>
      </c>
      <c r="G56">
        <v>14.2</v>
      </c>
      <c r="H56">
        <f t="shared" si="1"/>
        <v>92.500000000000014</v>
      </c>
    </row>
    <row r="57" spans="1:8" x14ac:dyDescent="0.2">
      <c r="A57" s="1">
        <v>21.7</v>
      </c>
      <c r="B57" s="1">
        <v>37.799999999999997</v>
      </c>
      <c r="C57" s="1">
        <v>17.899999999999999</v>
      </c>
      <c r="D57" s="1">
        <v>54</v>
      </c>
      <c r="E57">
        <v>14.2</v>
      </c>
      <c r="F57">
        <f t="shared" si="0"/>
        <v>40.700000000000003</v>
      </c>
      <c r="G57">
        <v>22.2</v>
      </c>
      <c r="H57">
        <f t="shared" si="1"/>
        <v>78.300000000000011</v>
      </c>
    </row>
    <row r="58" spans="1:8" x14ac:dyDescent="0.2">
      <c r="A58" s="1">
        <v>5.6</v>
      </c>
      <c r="B58" s="1">
        <v>16.100000000000001</v>
      </c>
      <c r="C58" s="1">
        <v>12.8</v>
      </c>
      <c r="D58" s="1">
        <v>36.1</v>
      </c>
      <c r="E58">
        <v>17.8</v>
      </c>
      <c r="F58">
        <f t="shared" si="0"/>
        <v>26.5</v>
      </c>
      <c r="G58">
        <v>13.2</v>
      </c>
      <c r="H58">
        <f t="shared" si="1"/>
        <v>56.100000000000009</v>
      </c>
    </row>
    <row r="59" spans="1:8" x14ac:dyDescent="0.2">
      <c r="A59" s="1">
        <v>12.8</v>
      </c>
      <c r="B59" s="1">
        <v>10.5</v>
      </c>
      <c r="C59" s="1">
        <v>6.6</v>
      </c>
      <c r="D59" s="1">
        <v>23.3</v>
      </c>
      <c r="E59">
        <v>3.4</v>
      </c>
      <c r="F59">
        <f t="shared" si="0"/>
        <v>8.6999999999999975</v>
      </c>
      <c r="G59">
        <v>7.6</v>
      </c>
      <c r="H59">
        <f t="shared" si="1"/>
        <v>42.900000000000006</v>
      </c>
    </row>
    <row r="60" spans="1:8" x14ac:dyDescent="0.2">
      <c r="A60" s="1">
        <v>-24.1</v>
      </c>
      <c r="B60" s="1">
        <v>-2.2999999999999998</v>
      </c>
      <c r="C60" s="1">
        <v>-18.100000000000001</v>
      </c>
      <c r="D60" s="1">
        <v>16.7</v>
      </c>
      <c r="E60">
        <v>7.6</v>
      </c>
      <c r="F60">
        <f t="shared" si="0"/>
        <v>5.299999999999998</v>
      </c>
      <c r="G60">
        <v>2.9</v>
      </c>
      <c r="H60">
        <f t="shared" si="1"/>
        <v>35.300000000000004</v>
      </c>
    </row>
    <row r="61" spans="1:8" x14ac:dyDescent="0.2">
      <c r="A61" s="1">
        <v>0.5</v>
      </c>
      <c r="B61" s="1">
        <v>21.8</v>
      </c>
      <c r="C61" s="1">
        <v>9</v>
      </c>
      <c r="D61" s="1">
        <v>34.799999999999997</v>
      </c>
      <c r="E61">
        <v>-0.7</v>
      </c>
      <c r="F61">
        <f t="shared" si="0"/>
        <v>-2.3000000000000016</v>
      </c>
      <c r="G61">
        <v>9.1999999999999993</v>
      </c>
      <c r="H61">
        <f t="shared" si="1"/>
        <v>32.400000000000006</v>
      </c>
    </row>
    <row r="62" spans="1:8" x14ac:dyDescent="0.2">
      <c r="A62" s="1">
        <v>9.8000000000000007</v>
      </c>
      <c r="B62" s="1">
        <v>21.3</v>
      </c>
      <c r="C62" s="1">
        <v>9.8000000000000007</v>
      </c>
      <c r="D62" s="1">
        <v>25.8</v>
      </c>
      <c r="E62">
        <v>2</v>
      </c>
      <c r="F62">
        <f t="shared" si="0"/>
        <v>-1.6000000000000014</v>
      </c>
      <c r="G62">
        <v>-7.4</v>
      </c>
      <c r="H62">
        <f t="shared" si="1"/>
        <v>23.200000000000003</v>
      </c>
    </row>
    <row r="63" spans="1:8" x14ac:dyDescent="0.2">
      <c r="A63" s="1">
        <v>15.6</v>
      </c>
      <c r="B63" s="1">
        <v>11.5</v>
      </c>
      <c r="C63" s="1">
        <v>15.6</v>
      </c>
      <c r="D63" s="1">
        <v>16</v>
      </c>
      <c r="E63">
        <v>-11.8</v>
      </c>
      <c r="F63">
        <f t="shared" si="0"/>
        <v>-3.6000000000000014</v>
      </c>
      <c r="G63">
        <v>3.3</v>
      </c>
      <c r="H63">
        <f t="shared" si="1"/>
        <v>30.6</v>
      </c>
    </row>
    <row r="64" spans="1:8" x14ac:dyDescent="0.2">
      <c r="A64" s="1">
        <v>-4.0999999999999996</v>
      </c>
      <c r="B64" s="1">
        <v>-4.0999999999999996</v>
      </c>
      <c r="C64" s="1">
        <v>0.4</v>
      </c>
      <c r="D64" s="1">
        <v>0.4</v>
      </c>
      <c r="E64">
        <v>-3.3</v>
      </c>
      <c r="F64">
        <f t="shared" si="0"/>
        <v>8.1999999999999993</v>
      </c>
      <c r="G64">
        <v>10</v>
      </c>
      <c r="H64">
        <f t="shared" si="1"/>
        <v>27.3</v>
      </c>
    </row>
    <row r="65" spans="1:8" x14ac:dyDescent="0.2">
      <c r="A65" s="1"/>
      <c r="B65" s="1"/>
      <c r="C65" s="1"/>
      <c r="D65" s="1"/>
      <c r="E65">
        <v>6.4</v>
      </c>
      <c r="F65">
        <f t="shared" si="0"/>
        <v>11.5</v>
      </c>
      <c r="G65">
        <v>18.7</v>
      </c>
      <c r="H65">
        <f t="shared" si="1"/>
        <v>17.3</v>
      </c>
    </row>
    <row r="66" spans="1:8" x14ac:dyDescent="0.2">
      <c r="A66" s="1"/>
      <c r="B66" s="1"/>
      <c r="C66" s="1"/>
      <c r="D66" s="1"/>
      <c r="E66">
        <v>11.2</v>
      </c>
      <c r="F66">
        <f t="shared" si="0"/>
        <v>5.0999999999999996</v>
      </c>
      <c r="G66">
        <v>-1.4</v>
      </c>
      <c r="H66">
        <f t="shared" si="1"/>
        <v>-1.4</v>
      </c>
    </row>
    <row r="67" spans="1:8" x14ac:dyDescent="0.2">
      <c r="A67" s="1"/>
      <c r="B67" s="1"/>
      <c r="C67" s="1"/>
      <c r="D67" s="1"/>
      <c r="E67">
        <v>-6.1</v>
      </c>
      <c r="F67">
        <f t="shared" ref="F67" si="2">E67+F68</f>
        <v>-6.1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dte0</vt:lpstr>
      <vt:lpstr>dte1</vt:lpstr>
      <vt:lpstr>dte2</vt:lpstr>
      <vt:lpstr>dte3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2023-05-22T05:50:11Z</dcterms:created>
  <dcterms:modified xsi:type="dcterms:W3CDTF">2023-08-08T05:23:04Z</dcterms:modified>
</cp:coreProperties>
</file>