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long fly/"/>
    </mc:Choice>
  </mc:AlternateContent>
  <xr:revisionPtr revIDLastSave="0" documentId="13_ncr:1_{705657F8-5D6B-F147-B694-AE41C35975BC}" xr6:coauthVersionLast="47" xr6:coauthVersionMax="47" xr10:uidLastSave="{00000000-0000-0000-0000-000000000000}"/>
  <bookViews>
    <workbookView xWindow="0" yWindow="760" windowWidth="34560" windowHeight="20280" xr2:uid="{B44FB21C-062A-8A47-AE77-BE15D44FC8A4}"/>
  </bookViews>
  <sheets>
    <sheet name="5 3 dte" sheetId="5" r:id="rId1"/>
    <sheet name="3dte" sheetId="1" r:id="rId2"/>
    <sheet name="2dte" sheetId="2" r:id="rId3"/>
    <sheet name="1dte" sheetId="3" r:id="rId4"/>
    <sheet name="5dte range" sheetId="6" r:id="rId5"/>
    <sheet name="Sheet2" sheetId="8" r:id="rId6"/>
    <sheet name="Sheet1" sheetId="7" r:id="rId7"/>
    <sheet name="3dte range" sheetId="4" r:id="rId8"/>
  </sheets>
  <definedNames>
    <definedName name="_xlnm._FilterDatabase" localSheetId="3" hidden="1">'1dte'!$A$1:$K$20</definedName>
    <definedName name="_xlnm._FilterDatabase" localSheetId="2" hidden="1">'2dte'!$A$1:$K$20</definedName>
    <definedName name="_xlnm._FilterDatabase" localSheetId="1" hidden="1">'3dte'!$A$1:$O$20</definedName>
    <definedName name="_xlnm._FilterDatabase" localSheetId="4" hidden="1">'5dte range'!$A$1:$F$66</definedName>
    <definedName name="_xlnm._FilterDatabase" localSheetId="6" hidden="1">Sheet1!$A$1:$A$66</definedName>
    <definedName name="_xlnm._FilterDatabase" localSheetId="5" hidden="1">Sheet2!$A$1:$B$18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8" l="1"/>
  <c r="B6" i="8"/>
  <c r="B14" i="8"/>
  <c r="B15" i="8"/>
  <c r="B4" i="8"/>
  <c r="B9" i="8"/>
  <c r="B18" i="8"/>
  <c r="B10" i="8"/>
  <c r="B13" i="8"/>
  <c r="B7" i="8"/>
  <c r="B12" i="8"/>
  <c r="B17" i="8"/>
  <c r="B11" i="8"/>
  <c r="B3" i="8"/>
  <c r="B16" i="8"/>
  <c r="B5" i="8"/>
  <c r="B2" i="8"/>
  <c r="I7" i="6"/>
  <c r="I6" i="6"/>
  <c r="I8" i="6" s="1"/>
  <c r="I3" i="6"/>
  <c r="I2" i="6"/>
  <c r="I4" i="6" s="1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6" i="6"/>
  <c r="H21" i="5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2" i="5" s="1"/>
  <c r="J21" i="5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J4" i="5" s="1"/>
  <c r="J3" i="5" s="1"/>
  <c r="J2" i="5" s="1"/>
  <c r="F21" i="5"/>
  <c r="F20" i="5" s="1"/>
  <c r="F19" i="5" s="1"/>
  <c r="F18" i="5" s="1"/>
  <c r="F17" i="5" s="1"/>
  <c r="F16" i="5" s="1"/>
  <c r="F15" i="5" s="1"/>
  <c r="F14" i="5" s="1"/>
  <c r="F13" i="5" s="1"/>
  <c r="F12" i="5" s="1"/>
  <c r="F11" i="5" s="1"/>
  <c r="F10" i="5" s="1"/>
  <c r="F9" i="5" s="1"/>
  <c r="F8" i="5" s="1"/>
  <c r="F7" i="5" s="1"/>
  <c r="F6" i="5" s="1"/>
  <c r="F5" i="5" s="1"/>
  <c r="F4" i="5" s="1"/>
  <c r="F3" i="5" s="1"/>
  <c r="F2" i="5" s="1"/>
  <c r="D21" i="5"/>
  <c r="D20" i="5" s="1"/>
  <c r="D19" i="5" s="1"/>
  <c r="D18" i="5" s="1"/>
  <c r="D17" i="5" s="1"/>
  <c r="D16" i="5" s="1"/>
  <c r="D15" i="5" s="1"/>
  <c r="D14" i="5" s="1"/>
  <c r="D13" i="5" s="1"/>
  <c r="D12" i="5" s="1"/>
  <c r="D11" i="5" s="1"/>
  <c r="D10" i="5" s="1"/>
  <c r="D9" i="5" s="1"/>
  <c r="D8" i="5" s="1"/>
  <c r="D7" i="5" s="1"/>
  <c r="D6" i="5" s="1"/>
  <c r="D5" i="5" s="1"/>
  <c r="D4" i="5" s="1"/>
  <c r="D3" i="5" s="1"/>
  <c r="D2" i="5" s="1"/>
  <c r="I7" i="4"/>
  <c r="I6" i="4"/>
  <c r="I3" i="4"/>
  <c r="I2" i="4"/>
  <c r="I4" i="4" s="1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O20" i="3"/>
  <c r="N20" i="3"/>
  <c r="M20" i="3"/>
  <c r="L20" i="3"/>
  <c r="O19" i="3"/>
  <c r="N19" i="3"/>
  <c r="M19" i="3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2" i="3" s="1"/>
  <c r="L19" i="3"/>
  <c r="L18" i="3" s="1"/>
  <c r="L17" i="3" s="1"/>
  <c r="L16" i="3" s="1"/>
  <c r="L15" i="3" s="1"/>
  <c r="L14" i="3" s="1"/>
  <c r="L13" i="3" s="1"/>
  <c r="L12" i="3" s="1"/>
  <c r="L11" i="3" s="1"/>
  <c r="L10" i="3" s="1"/>
  <c r="L9" i="3" s="1"/>
  <c r="L8" i="3" s="1"/>
  <c r="L7" i="3" s="1"/>
  <c r="L6" i="3" s="1"/>
  <c r="L5" i="3" s="1"/>
  <c r="L4" i="3" s="1"/>
  <c r="L3" i="3" s="1"/>
  <c r="L2" i="3" s="1"/>
  <c r="O18" i="3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O3" i="3" s="1"/>
  <c r="O2" i="3" s="1"/>
  <c r="N18" i="3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N3" i="3" s="1"/>
  <c r="N2" i="3" s="1"/>
  <c r="O20" i="2"/>
  <c r="N20" i="2"/>
  <c r="M20" i="2"/>
  <c r="L20" i="2"/>
  <c r="O19" i="2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N19" i="2"/>
  <c r="M19" i="2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M2" i="2" s="1"/>
  <c r="L19" i="2"/>
  <c r="L18" i="2" s="1"/>
  <c r="L17" i="2" s="1"/>
  <c r="L16" i="2" s="1"/>
  <c r="L15" i="2" s="1"/>
  <c r="L14" i="2" s="1"/>
  <c r="L13" i="2" s="1"/>
  <c r="L12" i="2" s="1"/>
  <c r="L11" i="2" s="1"/>
  <c r="L10" i="2" s="1"/>
  <c r="L9" i="2" s="1"/>
  <c r="L8" i="2" s="1"/>
  <c r="L7" i="2" s="1"/>
  <c r="L6" i="2" s="1"/>
  <c r="L5" i="2" s="1"/>
  <c r="L4" i="2" s="1"/>
  <c r="L3" i="2" s="1"/>
  <c r="L2" i="2" s="1"/>
  <c r="N18" i="2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O20" i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N20" i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M20" i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L20" i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I8" i="4" l="1"/>
</calcChain>
</file>

<file path=xl/sharedStrings.xml><?xml version="1.0" encoding="utf-8"?>
<sst xmlns="http://schemas.openxmlformats.org/spreadsheetml/2006/main" count="163" uniqueCount="35">
  <si>
    <t>instru</t>
  </si>
  <si>
    <t>expiry</t>
  </si>
  <si>
    <t>dte</t>
  </si>
  <si>
    <t>atm</t>
  </si>
  <si>
    <t>atm_exit</t>
  </si>
  <si>
    <t>atm_diff</t>
  </si>
  <si>
    <t>vix</t>
  </si>
  <si>
    <t>FINNIFTY</t>
  </si>
  <si>
    <t>pnl 50</t>
  </si>
  <si>
    <t>pnl 100</t>
  </si>
  <si>
    <t>pnl 150</t>
  </si>
  <si>
    <t>pnl 200</t>
  </si>
  <si>
    <t>3dte</t>
  </si>
  <si>
    <t>entry</t>
  </si>
  <si>
    <t>exit</t>
  </si>
  <si>
    <t>diff</t>
  </si>
  <si>
    <t>abs diff</t>
  </si>
  <si>
    <t>above 100 diff</t>
  </si>
  <si>
    <t>below 100 diff</t>
  </si>
  <si>
    <t>win rate</t>
  </si>
  <si>
    <t>curr date</t>
  </si>
  <si>
    <t>#50</t>
  </si>
  <si>
    <t>#100</t>
  </si>
  <si>
    <t>#50 5</t>
  </si>
  <si>
    <t>#100 5</t>
  </si>
  <si>
    <t>#50 3</t>
  </si>
  <si>
    <t>#100 3</t>
  </si>
  <si>
    <t>atm diff 3</t>
  </si>
  <si>
    <t>atm diff 5</t>
  </si>
  <si>
    <t>vix 3</t>
  </si>
  <si>
    <t>vix 5</t>
  </si>
  <si>
    <t>5dte</t>
  </si>
  <si>
    <t>above 50 diff</t>
  </si>
  <si>
    <t>below 50 diff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</si>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</sst>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4" fontId="0" fillId="0" borderId="0" xfId="0" applyNumberFormat="1"/>
    <xf numFmtId="9" fontId="0" fillId="0" borderId="0" xfId="1" applyFont="1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3 dte'!$D$1</c:f>
              <c:strCache>
                <c:ptCount val="1"/>
                <c:pt idx="0">
                  <c:v>#50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 3 dte'!$D$2:$D$21</c:f>
              <c:numCache>
                <c:formatCode>General</c:formatCode>
                <c:ptCount val="20"/>
                <c:pt idx="0">
                  <c:v>78.100000000000009</c:v>
                </c:pt>
                <c:pt idx="1">
                  <c:v>86.4</c:v>
                </c:pt>
                <c:pt idx="2">
                  <c:v>81.900000000000006</c:v>
                </c:pt>
                <c:pt idx="3">
                  <c:v>76</c:v>
                </c:pt>
                <c:pt idx="4">
                  <c:v>70</c:v>
                </c:pt>
                <c:pt idx="5">
                  <c:v>65.2</c:v>
                </c:pt>
                <c:pt idx="6">
                  <c:v>61</c:v>
                </c:pt>
                <c:pt idx="7">
                  <c:v>53.1</c:v>
                </c:pt>
                <c:pt idx="8">
                  <c:v>50</c:v>
                </c:pt>
                <c:pt idx="9">
                  <c:v>45.9</c:v>
                </c:pt>
                <c:pt idx="10">
                  <c:v>42.1</c:v>
                </c:pt>
                <c:pt idx="11">
                  <c:v>36.9</c:v>
                </c:pt>
                <c:pt idx="12">
                  <c:v>32.6</c:v>
                </c:pt>
                <c:pt idx="13">
                  <c:v>28.6</c:v>
                </c:pt>
                <c:pt idx="14">
                  <c:v>23.8</c:v>
                </c:pt>
                <c:pt idx="15">
                  <c:v>18</c:v>
                </c:pt>
                <c:pt idx="16">
                  <c:v>12.200000000000001</c:v>
                </c:pt>
                <c:pt idx="17">
                  <c:v>8.6000000000000014</c:v>
                </c:pt>
                <c:pt idx="18">
                  <c:v>6.4</c:v>
                </c:pt>
                <c:pt idx="1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0944-A6B9-8C94476EB65F}"/>
            </c:ext>
          </c:extLst>
        </c:ser>
        <c:ser>
          <c:idx val="1"/>
          <c:order val="1"/>
          <c:tx>
            <c:strRef>
              <c:f>'5 3 dte'!$F$1</c:f>
              <c:strCache>
                <c:ptCount val="1"/>
                <c:pt idx="0">
                  <c:v>#100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 3 dte'!$F$2:$F$21</c:f>
              <c:numCache>
                <c:formatCode>General</c:formatCode>
                <c:ptCount val="20"/>
                <c:pt idx="0">
                  <c:v>148.89999999999998</c:v>
                </c:pt>
                <c:pt idx="1">
                  <c:v>195.6</c:v>
                </c:pt>
                <c:pt idx="2">
                  <c:v>175.79999999999998</c:v>
                </c:pt>
                <c:pt idx="3">
                  <c:v>156.99999999999997</c:v>
                </c:pt>
                <c:pt idx="4">
                  <c:v>137.39999999999998</c:v>
                </c:pt>
                <c:pt idx="5">
                  <c:v>157.89999999999998</c:v>
                </c:pt>
                <c:pt idx="6">
                  <c:v>142.69999999999999</c:v>
                </c:pt>
                <c:pt idx="7">
                  <c:v>126</c:v>
                </c:pt>
                <c:pt idx="8">
                  <c:v>122.9</c:v>
                </c:pt>
                <c:pt idx="9">
                  <c:v>108.9</c:v>
                </c:pt>
                <c:pt idx="10">
                  <c:v>92.8</c:v>
                </c:pt>
                <c:pt idx="11">
                  <c:v>75.099999999999994</c:v>
                </c:pt>
                <c:pt idx="12">
                  <c:v>73</c:v>
                </c:pt>
                <c:pt idx="13">
                  <c:v>55.7</c:v>
                </c:pt>
                <c:pt idx="14">
                  <c:v>43.7</c:v>
                </c:pt>
                <c:pt idx="15">
                  <c:v>28.6</c:v>
                </c:pt>
                <c:pt idx="16">
                  <c:v>10.3</c:v>
                </c:pt>
                <c:pt idx="17">
                  <c:v>-5.6999999999999993</c:v>
                </c:pt>
                <c:pt idx="18">
                  <c:v>22.7</c:v>
                </c:pt>
                <c:pt idx="1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0-0944-A6B9-8C94476EB65F}"/>
            </c:ext>
          </c:extLst>
        </c:ser>
        <c:ser>
          <c:idx val="2"/>
          <c:order val="2"/>
          <c:tx>
            <c:strRef>
              <c:f>'5 3 dte'!$H$1</c:f>
              <c:strCache>
                <c:ptCount val="1"/>
                <c:pt idx="0">
                  <c:v>#50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 3 dte'!$H$2:$H$21</c:f>
              <c:numCache>
                <c:formatCode>General</c:formatCode>
                <c:ptCount val="20"/>
                <c:pt idx="0">
                  <c:v>88.499999999999986</c:v>
                </c:pt>
                <c:pt idx="1">
                  <c:v>85.499999999999986</c:v>
                </c:pt>
                <c:pt idx="2">
                  <c:v>81.399999999999991</c:v>
                </c:pt>
                <c:pt idx="3">
                  <c:v>78.899999999999991</c:v>
                </c:pt>
                <c:pt idx="4">
                  <c:v>74.8</c:v>
                </c:pt>
                <c:pt idx="5">
                  <c:v>72.099999999999994</c:v>
                </c:pt>
                <c:pt idx="6">
                  <c:v>72.099999999999994</c:v>
                </c:pt>
                <c:pt idx="7">
                  <c:v>72.099999999999994</c:v>
                </c:pt>
                <c:pt idx="8">
                  <c:v>67.199999999999989</c:v>
                </c:pt>
                <c:pt idx="9">
                  <c:v>58.999999999999993</c:v>
                </c:pt>
                <c:pt idx="10">
                  <c:v>55.499999999999993</c:v>
                </c:pt>
                <c:pt idx="11">
                  <c:v>52.199999999999996</c:v>
                </c:pt>
                <c:pt idx="12">
                  <c:v>50.9</c:v>
                </c:pt>
                <c:pt idx="13">
                  <c:v>46.8</c:v>
                </c:pt>
                <c:pt idx="14">
                  <c:v>44</c:v>
                </c:pt>
                <c:pt idx="15">
                  <c:v>38.700000000000003</c:v>
                </c:pt>
                <c:pt idx="16">
                  <c:v>27.8</c:v>
                </c:pt>
                <c:pt idx="17">
                  <c:v>23.6</c:v>
                </c:pt>
                <c:pt idx="18">
                  <c:v>23.700000000000003</c:v>
                </c:pt>
                <c:pt idx="1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0-0944-A6B9-8C94476EB65F}"/>
            </c:ext>
          </c:extLst>
        </c:ser>
        <c:ser>
          <c:idx val="3"/>
          <c:order val="3"/>
          <c:tx>
            <c:strRef>
              <c:f>'5 3 dte'!$J$1</c:f>
              <c:strCache>
                <c:ptCount val="1"/>
                <c:pt idx="0">
                  <c:v>#100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 3 dte'!$J$2:$J$21</c:f>
              <c:numCache>
                <c:formatCode>General</c:formatCode>
                <c:ptCount val="20"/>
                <c:pt idx="0">
                  <c:v>192.79999999999998</c:v>
                </c:pt>
                <c:pt idx="1">
                  <c:v>178.7</c:v>
                </c:pt>
                <c:pt idx="2">
                  <c:v>196.79999999999998</c:v>
                </c:pt>
                <c:pt idx="3">
                  <c:v>183.6</c:v>
                </c:pt>
                <c:pt idx="4">
                  <c:v>168.9</c:v>
                </c:pt>
                <c:pt idx="5">
                  <c:v>154.30000000000001</c:v>
                </c:pt>
                <c:pt idx="6">
                  <c:v>154.30000000000001</c:v>
                </c:pt>
                <c:pt idx="7">
                  <c:v>154.30000000000001</c:v>
                </c:pt>
                <c:pt idx="8">
                  <c:v>142.9</c:v>
                </c:pt>
                <c:pt idx="9">
                  <c:v>133.9</c:v>
                </c:pt>
                <c:pt idx="10">
                  <c:v>121.7</c:v>
                </c:pt>
                <c:pt idx="11">
                  <c:v>110.9</c:v>
                </c:pt>
                <c:pt idx="12">
                  <c:v>98.800000000000011</c:v>
                </c:pt>
                <c:pt idx="13">
                  <c:v>85.500000000000014</c:v>
                </c:pt>
                <c:pt idx="14">
                  <c:v>76.000000000000014</c:v>
                </c:pt>
                <c:pt idx="15">
                  <c:v>68.600000000000009</c:v>
                </c:pt>
                <c:pt idx="16">
                  <c:v>55.7</c:v>
                </c:pt>
                <c:pt idx="17">
                  <c:v>45.7</c:v>
                </c:pt>
                <c:pt idx="18">
                  <c:v>36.9</c:v>
                </c:pt>
                <c:pt idx="19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0-0944-A6B9-8C94476EB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26111"/>
        <c:axId val="847195199"/>
      </c:lineChart>
      <c:catAx>
        <c:axId val="8466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95199"/>
        <c:crosses val="autoZero"/>
        <c:auto val="1"/>
        <c:lblAlgn val="ctr"/>
        <c:lblOffset val="100"/>
        <c:noMultiLvlLbl val="0"/>
      </c:catAx>
      <c:valAx>
        <c:axId val="8471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'3dte'!$L$1</c:f>
              <c:strCache>
                <c:ptCount val="1"/>
                <c:pt idx="0">
                  <c:v>pnl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'3dte'!$L$2:$L$20</c:f>
              <c:numCache>
                <c:formatCode>General</c:formatCode>
                <c:ptCount val="19"/>
                <c:pt idx="0">
                  <c:v>86.4</c:v>
                </c:pt>
                <c:pt idx="1">
                  <c:v>81.900000000000006</c:v>
                </c:pt>
                <c:pt idx="2">
                  <c:v>76</c:v>
                </c:pt>
                <c:pt idx="3">
                  <c:v>70</c:v>
                </c:pt>
                <c:pt idx="4">
                  <c:v>65.2</c:v>
                </c:pt>
                <c:pt idx="5">
                  <c:v>61</c:v>
                </c:pt>
                <c:pt idx="6">
                  <c:v>53.1</c:v>
                </c:pt>
                <c:pt idx="7">
                  <c:v>50</c:v>
                </c:pt>
                <c:pt idx="8">
                  <c:v>45.9</c:v>
                </c:pt>
                <c:pt idx="9">
                  <c:v>42.1</c:v>
                </c:pt>
                <c:pt idx="10">
                  <c:v>36.9</c:v>
                </c:pt>
                <c:pt idx="11">
                  <c:v>32.6</c:v>
                </c:pt>
                <c:pt idx="12">
                  <c:v>28.6</c:v>
                </c:pt>
                <c:pt idx="13">
                  <c:v>23.8</c:v>
                </c:pt>
                <c:pt idx="14">
                  <c:v>18</c:v>
                </c:pt>
                <c:pt idx="15">
                  <c:v>12.200000000000001</c:v>
                </c:pt>
                <c:pt idx="16">
                  <c:v>8.6000000000000014</c:v>
                </c:pt>
                <c:pt idx="17">
                  <c:v>6.4</c:v>
                </c:pt>
                <c:pt idx="18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1-7D41-B2E8-AF424FEB00F4}"/>
            </c:ext>
          </c:extLst>
        </c:ser>
        <c:ser>
          <c:idx val="1"/>
          <c:order val="1"/>
          <c:tx>
            <c:strRef>
              <c:f>'3dte'!$M$1</c:f>
              <c:strCache>
                <c:ptCount val="1"/>
                <c:pt idx="0">
                  <c:v>pnl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'3dte'!$M$2:$M$20</c:f>
              <c:numCache>
                <c:formatCode>General</c:formatCode>
                <c:ptCount val="19"/>
                <c:pt idx="0">
                  <c:v>195.6</c:v>
                </c:pt>
                <c:pt idx="1">
                  <c:v>175.79999999999998</c:v>
                </c:pt>
                <c:pt idx="2">
                  <c:v>156.99999999999997</c:v>
                </c:pt>
                <c:pt idx="3">
                  <c:v>137.39999999999998</c:v>
                </c:pt>
                <c:pt idx="4">
                  <c:v>157.89999999999998</c:v>
                </c:pt>
                <c:pt idx="5">
                  <c:v>142.69999999999999</c:v>
                </c:pt>
                <c:pt idx="6">
                  <c:v>126</c:v>
                </c:pt>
                <c:pt idx="7">
                  <c:v>122.9</c:v>
                </c:pt>
                <c:pt idx="8">
                  <c:v>108.9</c:v>
                </c:pt>
                <c:pt idx="9">
                  <c:v>92.8</c:v>
                </c:pt>
                <c:pt idx="10">
                  <c:v>75.099999999999994</c:v>
                </c:pt>
                <c:pt idx="11">
                  <c:v>73</c:v>
                </c:pt>
                <c:pt idx="12">
                  <c:v>55.7</c:v>
                </c:pt>
                <c:pt idx="13">
                  <c:v>43.7</c:v>
                </c:pt>
                <c:pt idx="14">
                  <c:v>28.6</c:v>
                </c:pt>
                <c:pt idx="15">
                  <c:v>10.3</c:v>
                </c:pt>
                <c:pt idx="16">
                  <c:v>-5.6999999999999993</c:v>
                </c:pt>
                <c:pt idx="17">
                  <c:v>22.7</c:v>
                </c:pt>
                <c:pt idx="18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1-7D41-B2E8-AF424FEB00F4}"/>
            </c:ext>
          </c:extLst>
        </c:ser>
        <c:ser>
          <c:idx val="2"/>
          <c:order val="2"/>
          <c:tx>
            <c:strRef>
              <c:f>'3dte'!$N$1</c:f>
              <c:strCache>
                <c:ptCount val="1"/>
                <c:pt idx="0">
                  <c:v>pnl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'3dte'!$N$2:$N$20</c:f>
              <c:numCache>
                <c:formatCode>General</c:formatCode>
                <c:ptCount val="19"/>
                <c:pt idx="0">
                  <c:v>245</c:v>
                </c:pt>
                <c:pt idx="1">
                  <c:v>201.9</c:v>
                </c:pt>
                <c:pt idx="2">
                  <c:v>161.5</c:v>
                </c:pt>
                <c:pt idx="3">
                  <c:v>120.60000000000001</c:v>
                </c:pt>
                <c:pt idx="4">
                  <c:v>171.3</c:v>
                </c:pt>
                <c:pt idx="5">
                  <c:v>136.60000000000002</c:v>
                </c:pt>
                <c:pt idx="6">
                  <c:v>103.60000000000001</c:v>
                </c:pt>
                <c:pt idx="7">
                  <c:v>134.4</c:v>
                </c:pt>
                <c:pt idx="8">
                  <c:v>104.8</c:v>
                </c:pt>
                <c:pt idx="9">
                  <c:v>68</c:v>
                </c:pt>
                <c:pt idx="10">
                  <c:v>28.899999999999995</c:v>
                </c:pt>
                <c:pt idx="11">
                  <c:v>56.699999999999996</c:v>
                </c:pt>
                <c:pt idx="12">
                  <c:v>18.199999999999996</c:v>
                </c:pt>
                <c:pt idx="13">
                  <c:v>35.599999999999994</c:v>
                </c:pt>
                <c:pt idx="14">
                  <c:v>7.2999999999999936</c:v>
                </c:pt>
                <c:pt idx="15">
                  <c:v>-29.000000000000004</c:v>
                </c:pt>
                <c:pt idx="16">
                  <c:v>-53.7</c:v>
                </c:pt>
                <c:pt idx="17">
                  <c:v>9.9000000000000021</c:v>
                </c:pt>
                <c:pt idx="18">
                  <c:v>-23.2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1-7D41-B2E8-AF424FEB00F4}"/>
            </c:ext>
          </c:extLst>
        </c:ser>
        <c:ser>
          <c:idx val="3"/>
          <c:order val="3"/>
          <c:tx>
            <c:strRef>
              <c:f>'3dte'!$O$1</c:f>
              <c:strCache>
                <c:ptCount val="1"/>
                <c:pt idx="0">
                  <c:v>pnl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'3dte'!$O$2:$O$20</c:f>
              <c:numCache>
                <c:formatCode>General</c:formatCode>
                <c:ptCount val="19"/>
                <c:pt idx="0">
                  <c:v>315.79999999999995</c:v>
                </c:pt>
                <c:pt idx="1">
                  <c:v>241.39999999999998</c:v>
                </c:pt>
                <c:pt idx="2">
                  <c:v>173.2</c:v>
                </c:pt>
                <c:pt idx="3">
                  <c:v>140.99999999999997</c:v>
                </c:pt>
                <c:pt idx="4">
                  <c:v>214.89999999999998</c:v>
                </c:pt>
                <c:pt idx="5">
                  <c:v>169.2</c:v>
                </c:pt>
                <c:pt idx="6">
                  <c:v>113.99999999999997</c:v>
                </c:pt>
                <c:pt idx="7">
                  <c:v>174.39999999999998</c:v>
                </c:pt>
                <c:pt idx="8">
                  <c:v>123.89999999999998</c:v>
                </c:pt>
                <c:pt idx="9">
                  <c:v>60.199999999999974</c:v>
                </c:pt>
                <c:pt idx="10">
                  <c:v>-6.1000000000000227</c:v>
                </c:pt>
                <c:pt idx="11">
                  <c:v>46.899999999999977</c:v>
                </c:pt>
                <c:pt idx="12">
                  <c:v>-19.700000000000017</c:v>
                </c:pt>
                <c:pt idx="13">
                  <c:v>21.499999999999986</c:v>
                </c:pt>
                <c:pt idx="14">
                  <c:v>-24.400000000000013</c:v>
                </c:pt>
                <c:pt idx="15">
                  <c:v>-85.800000000000011</c:v>
                </c:pt>
                <c:pt idx="16">
                  <c:v>-86.9</c:v>
                </c:pt>
                <c:pt idx="17">
                  <c:v>5.8999999999999986</c:v>
                </c:pt>
                <c:pt idx="18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1-7D41-B2E8-AF424FEB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43216"/>
        <c:axId val="922910464"/>
      </c:lineChart>
      <c:catAx>
        <c:axId val="9230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910464"/>
        <c:crosses val="autoZero"/>
        <c:auto val="1"/>
        <c:lblAlgn val="ctr"/>
        <c:lblOffset val="100"/>
        <c:noMultiLvlLbl val="0"/>
      </c:catAx>
      <c:valAx>
        <c:axId val="9229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'2dte'!$L$1</c:f>
              <c:strCache>
                <c:ptCount val="1"/>
                <c:pt idx="0">
                  <c:v>pnl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'2dte'!$L$2:$L$20</c:f>
              <c:numCache>
                <c:formatCode>General</c:formatCode>
                <c:ptCount val="19"/>
                <c:pt idx="0">
                  <c:v>85.199999999999989</c:v>
                </c:pt>
                <c:pt idx="1">
                  <c:v>80.499999999999986</c:v>
                </c:pt>
                <c:pt idx="2">
                  <c:v>73.899999999999991</c:v>
                </c:pt>
                <c:pt idx="3">
                  <c:v>67.599999999999994</c:v>
                </c:pt>
                <c:pt idx="4">
                  <c:v>62.1</c:v>
                </c:pt>
                <c:pt idx="5">
                  <c:v>55.5</c:v>
                </c:pt>
                <c:pt idx="6">
                  <c:v>49.9</c:v>
                </c:pt>
                <c:pt idx="7">
                  <c:v>46.1</c:v>
                </c:pt>
                <c:pt idx="8">
                  <c:v>40.9</c:v>
                </c:pt>
                <c:pt idx="9">
                  <c:v>36.299999999999997</c:v>
                </c:pt>
                <c:pt idx="10">
                  <c:v>27.599999999999998</c:v>
                </c:pt>
                <c:pt idx="11">
                  <c:v>22.4</c:v>
                </c:pt>
                <c:pt idx="12">
                  <c:v>15.4</c:v>
                </c:pt>
                <c:pt idx="13">
                  <c:v>9.5</c:v>
                </c:pt>
                <c:pt idx="14">
                  <c:v>6</c:v>
                </c:pt>
                <c:pt idx="15">
                  <c:v>11.1</c:v>
                </c:pt>
                <c:pt idx="16">
                  <c:v>6</c:v>
                </c:pt>
                <c:pt idx="17">
                  <c:v>10.4</c:v>
                </c:pt>
                <c:pt idx="18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6-5B41-8676-5E4293D23E1E}"/>
            </c:ext>
          </c:extLst>
        </c:ser>
        <c:ser>
          <c:idx val="1"/>
          <c:order val="1"/>
          <c:tx>
            <c:strRef>
              <c:f>'2dte'!$M$1</c:f>
              <c:strCache>
                <c:ptCount val="1"/>
                <c:pt idx="0">
                  <c:v>pnl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'2dte'!$M$2:$M$20</c:f>
              <c:numCache>
                <c:formatCode>General</c:formatCode>
                <c:ptCount val="19"/>
                <c:pt idx="0">
                  <c:v>166.69999999999996</c:v>
                </c:pt>
                <c:pt idx="1">
                  <c:v>147.99999999999997</c:v>
                </c:pt>
                <c:pt idx="2">
                  <c:v>126.29999999999998</c:v>
                </c:pt>
                <c:pt idx="3">
                  <c:v>103.89999999999999</c:v>
                </c:pt>
                <c:pt idx="4">
                  <c:v>92.1</c:v>
                </c:pt>
                <c:pt idx="5">
                  <c:v>69.599999999999994</c:v>
                </c:pt>
                <c:pt idx="6">
                  <c:v>51.099999999999994</c:v>
                </c:pt>
                <c:pt idx="7">
                  <c:v>76.899999999999991</c:v>
                </c:pt>
                <c:pt idx="8">
                  <c:v>62.29999999999999</c:v>
                </c:pt>
                <c:pt idx="9">
                  <c:v>40.899999999999991</c:v>
                </c:pt>
                <c:pt idx="10">
                  <c:v>15.699999999999996</c:v>
                </c:pt>
                <c:pt idx="11">
                  <c:v>-5.2000000000000028</c:v>
                </c:pt>
                <c:pt idx="12">
                  <c:v>-30.200000000000003</c:v>
                </c:pt>
                <c:pt idx="13">
                  <c:v>-46.6</c:v>
                </c:pt>
                <c:pt idx="14">
                  <c:v>-19.100000000000001</c:v>
                </c:pt>
                <c:pt idx="15">
                  <c:v>20.799999999999997</c:v>
                </c:pt>
                <c:pt idx="16">
                  <c:v>-0.60000000000000142</c:v>
                </c:pt>
                <c:pt idx="17">
                  <c:v>38.5</c:v>
                </c:pt>
                <c:pt idx="18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6-5B41-8676-5E4293D23E1E}"/>
            </c:ext>
          </c:extLst>
        </c:ser>
        <c:ser>
          <c:idx val="2"/>
          <c:order val="2"/>
          <c:tx>
            <c:strRef>
              <c:f>'2dte'!$N$1</c:f>
              <c:strCache>
                <c:ptCount val="1"/>
                <c:pt idx="0">
                  <c:v>pnl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'2dte'!$N$2:$N$20</c:f>
              <c:numCache>
                <c:formatCode>General</c:formatCode>
                <c:ptCount val="19"/>
                <c:pt idx="0">
                  <c:v>163.10000000000002</c:v>
                </c:pt>
                <c:pt idx="1">
                  <c:v>120.80000000000003</c:v>
                </c:pt>
                <c:pt idx="2">
                  <c:v>119.00000000000003</c:v>
                </c:pt>
                <c:pt idx="3">
                  <c:v>71.700000000000031</c:v>
                </c:pt>
                <c:pt idx="4">
                  <c:v>84.500000000000028</c:v>
                </c:pt>
                <c:pt idx="5">
                  <c:v>50.100000000000023</c:v>
                </c:pt>
                <c:pt idx="6">
                  <c:v>10.600000000000023</c:v>
                </c:pt>
                <c:pt idx="7">
                  <c:v>68.40000000000002</c:v>
                </c:pt>
                <c:pt idx="8">
                  <c:v>81.000000000000014</c:v>
                </c:pt>
                <c:pt idx="9">
                  <c:v>33.800000000000011</c:v>
                </c:pt>
                <c:pt idx="10">
                  <c:v>-17.199999999999989</c:v>
                </c:pt>
                <c:pt idx="11">
                  <c:v>-49.29999999999999</c:v>
                </c:pt>
                <c:pt idx="12">
                  <c:v>-100.39999999999999</c:v>
                </c:pt>
                <c:pt idx="13">
                  <c:v>-93.699999999999989</c:v>
                </c:pt>
                <c:pt idx="14">
                  <c:v>-36.299999999999997</c:v>
                </c:pt>
                <c:pt idx="15">
                  <c:v>31.5</c:v>
                </c:pt>
                <c:pt idx="16">
                  <c:v>-3.7999999999999972</c:v>
                </c:pt>
                <c:pt idx="17">
                  <c:v>61.7</c:v>
                </c:pt>
                <c:pt idx="18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6-5B41-8676-5E4293D23E1E}"/>
            </c:ext>
          </c:extLst>
        </c:ser>
        <c:ser>
          <c:idx val="3"/>
          <c:order val="3"/>
          <c:tx>
            <c:strRef>
              <c:f>'2dte'!$O$1</c:f>
              <c:strCache>
                <c:ptCount val="1"/>
                <c:pt idx="0">
                  <c:v>pnl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'2dte'!$O$2:$O$20</c:f>
              <c:numCache>
                <c:formatCode>General</c:formatCode>
                <c:ptCount val="19"/>
                <c:pt idx="0">
                  <c:v>141.10000000000002</c:v>
                </c:pt>
                <c:pt idx="1">
                  <c:v>67.300000000000011</c:v>
                </c:pt>
                <c:pt idx="2">
                  <c:v>82.300000000000011</c:v>
                </c:pt>
                <c:pt idx="3">
                  <c:v>3.0000000000000071</c:v>
                </c:pt>
                <c:pt idx="4">
                  <c:v>33.100000000000009</c:v>
                </c:pt>
                <c:pt idx="5">
                  <c:v>14.800000000000004</c:v>
                </c:pt>
                <c:pt idx="6">
                  <c:v>-52.29999999999999</c:v>
                </c:pt>
                <c:pt idx="7">
                  <c:v>33.100000000000016</c:v>
                </c:pt>
                <c:pt idx="8">
                  <c:v>70.000000000000014</c:v>
                </c:pt>
                <c:pt idx="9">
                  <c:v>-8.6999999999999886</c:v>
                </c:pt>
                <c:pt idx="10">
                  <c:v>-93.999999999999986</c:v>
                </c:pt>
                <c:pt idx="11">
                  <c:v>-107.89999999999999</c:v>
                </c:pt>
                <c:pt idx="12">
                  <c:v>-182.7</c:v>
                </c:pt>
                <c:pt idx="13">
                  <c:v>-160.19999999999999</c:v>
                </c:pt>
                <c:pt idx="14">
                  <c:v>-81</c:v>
                </c:pt>
                <c:pt idx="15">
                  <c:v>5.9999999999999964</c:v>
                </c:pt>
                <c:pt idx="16">
                  <c:v>-12.700000000000003</c:v>
                </c:pt>
                <c:pt idx="17">
                  <c:v>73</c:v>
                </c:pt>
                <c:pt idx="1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6-5B41-8676-5E4293D2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134864"/>
        <c:axId val="544470351"/>
      </c:lineChart>
      <c:catAx>
        <c:axId val="82213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70351"/>
        <c:crosses val="autoZero"/>
        <c:auto val="1"/>
        <c:lblAlgn val="ctr"/>
        <c:lblOffset val="100"/>
        <c:noMultiLvlLbl val="0"/>
      </c:catAx>
      <c:valAx>
        <c:axId val="544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'1dte'!$L$1</c:f>
              <c:strCache>
                <c:ptCount val="1"/>
                <c:pt idx="0">
                  <c:v>pnl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'1dte'!$L$2:$L$20</c:f>
              <c:numCache>
                <c:formatCode>General</c:formatCode>
                <c:ptCount val="19"/>
                <c:pt idx="0">
                  <c:v>-93.1</c:v>
                </c:pt>
                <c:pt idx="1">
                  <c:v>-84.199999999999989</c:v>
                </c:pt>
                <c:pt idx="2">
                  <c:v>-48.099999999999987</c:v>
                </c:pt>
                <c:pt idx="3">
                  <c:v>-45.499999999999986</c:v>
                </c:pt>
                <c:pt idx="4">
                  <c:v>-54.199999999999989</c:v>
                </c:pt>
                <c:pt idx="5">
                  <c:v>-63.999999999999986</c:v>
                </c:pt>
                <c:pt idx="6">
                  <c:v>-69.799999999999983</c:v>
                </c:pt>
                <c:pt idx="7">
                  <c:v>-75.199999999999989</c:v>
                </c:pt>
                <c:pt idx="8">
                  <c:v>-80.899999999999991</c:v>
                </c:pt>
                <c:pt idx="9">
                  <c:v>-85.8</c:v>
                </c:pt>
                <c:pt idx="10">
                  <c:v>-94.2</c:v>
                </c:pt>
                <c:pt idx="11">
                  <c:v>-65</c:v>
                </c:pt>
                <c:pt idx="12">
                  <c:v>-34.200000000000003</c:v>
                </c:pt>
                <c:pt idx="13">
                  <c:v>-41.6</c:v>
                </c:pt>
                <c:pt idx="14">
                  <c:v>-41</c:v>
                </c:pt>
                <c:pt idx="15">
                  <c:v>-6.0999999999999979</c:v>
                </c:pt>
                <c:pt idx="16">
                  <c:v>24.200000000000003</c:v>
                </c:pt>
                <c:pt idx="17">
                  <c:v>16.100000000000001</c:v>
                </c:pt>
                <c:pt idx="1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5-F043-9BA9-DDCC21CD4C52}"/>
            </c:ext>
          </c:extLst>
        </c:ser>
        <c:ser>
          <c:idx val="1"/>
          <c:order val="1"/>
          <c:tx>
            <c:strRef>
              <c:f>'1dte'!$M$1</c:f>
              <c:strCache>
                <c:ptCount val="1"/>
                <c:pt idx="0">
                  <c:v>pnl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'1dte'!$M$2:$M$20</c:f>
              <c:numCache>
                <c:formatCode>General</c:formatCode>
                <c:ptCount val="19"/>
                <c:pt idx="0">
                  <c:v>-116.8</c:v>
                </c:pt>
                <c:pt idx="1">
                  <c:v>-79.599999999999994</c:v>
                </c:pt>
                <c:pt idx="2">
                  <c:v>-18.599999999999987</c:v>
                </c:pt>
                <c:pt idx="3">
                  <c:v>7.8000000000000114</c:v>
                </c:pt>
                <c:pt idx="4">
                  <c:v>-13.699999999999989</c:v>
                </c:pt>
                <c:pt idx="5">
                  <c:v>-48.999999999999986</c:v>
                </c:pt>
                <c:pt idx="6">
                  <c:v>-71.799999999999983</c:v>
                </c:pt>
                <c:pt idx="7">
                  <c:v>-92.999999999999986</c:v>
                </c:pt>
                <c:pt idx="8">
                  <c:v>-113.79999999999998</c:v>
                </c:pt>
                <c:pt idx="9">
                  <c:v>-133.19999999999999</c:v>
                </c:pt>
                <c:pt idx="10">
                  <c:v>-164</c:v>
                </c:pt>
                <c:pt idx="11">
                  <c:v>-106.6</c:v>
                </c:pt>
                <c:pt idx="12">
                  <c:v>-49.5</c:v>
                </c:pt>
                <c:pt idx="13">
                  <c:v>-79.7</c:v>
                </c:pt>
                <c:pt idx="14">
                  <c:v>-46</c:v>
                </c:pt>
                <c:pt idx="15">
                  <c:v>24.299999999999997</c:v>
                </c:pt>
                <c:pt idx="16">
                  <c:v>81.099999999999994</c:v>
                </c:pt>
                <c:pt idx="17">
                  <c:v>51.3</c:v>
                </c:pt>
                <c:pt idx="18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F043-9BA9-DDCC21CD4C52}"/>
            </c:ext>
          </c:extLst>
        </c:ser>
        <c:ser>
          <c:idx val="2"/>
          <c:order val="2"/>
          <c:tx>
            <c:strRef>
              <c:f>'1dte'!$N$1</c:f>
              <c:strCache>
                <c:ptCount val="1"/>
                <c:pt idx="0">
                  <c:v>pnl 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'1dte'!$N$2:$N$20</c:f>
              <c:numCache>
                <c:formatCode>General</c:formatCode>
                <c:ptCount val="19"/>
                <c:pt idx="0">
                  <c:v>-217.1</c:v>
                </c:pt>
                <c:pt idx="1">
                  <c:v>-161.5</c:v>
                </c:pt>
                <c:pt idx="2">
                  <c:v>-87.5</c:v>
                </c:pt>
                <c:pt idx="3">
                  <c:v>-48.4</c:v>
                </c:pt>
                <c:pt idx="4">
                  <c:v>-55</c:v>
                </c:pt>
                <c:pt idx="5">
                  <c:v>-126.6</c:v>
                </c:pt>
                <c:pt idx="6">
                  <c:v>-139.1</c:v>
                </c:pt>
                <c:pt idx="7">
                  <c:v>-146.19999999999999</c:v>
                </c:pt>
                <c:pt idx="8">
                  <c:v>-191.2</c:v>
                </c:pt>
                <c:pt idx="9">
                  <c:v>-193.2</c:v>
                </c:pt>
                <c:pt idx="10">
                  <c:v>-226.7</c:v>
                </c:pt>
                <c:pt idx="11">
                  <c:v>-151.9</c:v>
                </c:pt>
                <c:pt idx="12">
                  <c:v>-80</c:v>
                </c:pt>
                <c:pt idx="13">
                  <c:v>-138</c:v>
                </c:pt>
                <c:pt idx="14">
                  <c:v>-80.800000000000011</c:v>
                </c:pt>
                <c:pt idx="15">
                  <c:v>17.099999999999994</c:v>
                </c:pt>
                <c:pt idx="16">
                  <c:v>90</c:v>
                </c:pt>
                <c:pt idx="17">
                  <c:v>68.099999999999994</c:v>
                </c:pt>
                <c:pt idx="18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F043-9BA9-DDCC21CD4C52}"/>
            </c:ext>
          </c:extLst>
        </c:ser>
        <c:ser>
          <c:idx val="3"/>
          <c:order val="3"/>
          <c:tx>
            <c:strRef>
              <c:f>'1dte'!$O$1</c:f>
              <c:strCache>
                <c:ptCount val="1"/>
                <c:pt idx="0">
                  <c:v>pnl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'1dte'!$O$2:$O$20</c:f>
              <c:numCache>
                <c:formatCode>General</c:formatCode>
                <c:ptCount val="19"/>
                <c:pt idx="0">
                  <c:v>-292.5</c:v>
                </c:pt>
                <c:pt idx="1">
                  <c:v>-227.1</c:v>
                </c:pt>
                <c:pt idx="2">
                  <c:v>-146.5</c:v>
                </c:pt>
                <c:pt idx="3">
                  <c:v>-101.20000000000002</c:v>
                </c:pt>
                <c:pt idx="4">
                  <c:v>-99.700000000000017</c:v>
                </c:pt>
                <c:pt idx="5">
                  <c:v>-201.70000000000002</c:v>
                </c:pt>
                <c:pt idx="6">
                  <c:v>-198.9</c:v>
                </c:pt>
                <c:pt idx="7">
                  <c:v>-189.8</c:v>
                </c:pt>
                <c:pt idx="8">
                  <c:v>-266</c:v>
                </c:pt>
                <c:pt idx="9">
                  <c:v>-249.6</c:v>
                </c:pt>
                <c:pt idx="10">
                  <c:v>-274.5</c:v>
                </c:pt>
                <c:pt idx="11">
                  <c:v>-190.09999999999997</c:v>
                </c:pt>
                <c:pt idx="12">
                  <c:v>-110.59999999999998</c:v>
                </c:pt>
                <c:pt idx="13">
                  <c:v>-159.79999999999998</c:v>
                </c:pt>
                <c:pt idx="14">
                  <c:v>-86.199999999999989</c:v>
                </c:pt>
                <c:pt idx="15">
                  <c:v>31.300000000000011</c:v>
                </c:pt>
                <c:pt idx="16">
                  <c:v>112.4</c:v>
                </c:pt>
                <c:pt idx="17">
                  <c:v>99.7</c:v>
                </c:pt>
                <c:pt idx="18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F043-9BA9-DDCC21CD4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92656"/>
        <c:axId val="866763616"/>
      </c:lineChart>
      <c:catAx>
        <c:axId val="2376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63616"/>
        <c:crosses val="autoZero"/>
        <c:auto val="1"/>
        <c:lblAlgn val="ctr"/>
        <c:lblOffset val="100"/>
        <c:noMultiLvlLbl val="0"/>
      </c:catAx>
      <c:valAx>
        <c:axId val="8667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'5dte range'!$E$1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'5dte range'!$E$2:$E$67</c:f>
              <c:numCache>
                <c:formatCode>General</c:formatCode>
                <c:ptCount val="66"/>
                <c:pt idx="0">
                  <c:v>66.7</c:v>
                </c:pt>
                <c:pt idx="1">
                  <c:v>215.1</c:v>
                </c:pt>
                <c:pt idx="2">
                  <c:v>197.2</c:v>
                </c:pt>
                <c:pt idx="3">
                  <c:v>373.9</c:v>
                </c:pt>
                <c:pt idx="4">
                  <c:v>529.79999999999995</c:v>
                </c:pt>
                <c:pt idx="5">
                  <c:v>-142.30000000000001</c:v>
                </c:pt>
                <c:pt idx="6">
                  <c:v>261</c:v>
                </c:pt>
                <c:pt idx="7">
                  <c:v>-823.8</c:v>
                </c:pt>
                <c:pt idx="8">
                  <c:v>-272.8</c:v>
                </c:pt>
                <c:pt idx="9">
                  <c:v>-333.2</c:v>
                </c:pt>
                <c:pt idx="10">
                  <c:v>200</c:v>
                </c:pt>
                <c:pt idx="11">
                  <c:v>300.7</c:v>
                </c:pt>
                <c:pt idx="12">
                  <c:v>-792.5</c:v>
                </c:pt>
                <c:pt idx="13">
                  <c:v>285.8</c:v>
                </c:pt>
                <c:pt idx="14">
                  <c:v>130.19999999999999</c:v>
                </c:pt>
                <c:pt idx="15">
                  <c:v>-722</c:v>
                </c:pt>
                <c:pt idx="16">
                  <c:v>184.8</c:v>
                </c:pt>
                <c:pt idx="17">
                  <c:v>-211.1</c:v>
                </c:pt>
                <c:pt idx="18">
                  <c:v>-187.5</c:v>
                </c:pt>
                <c:pt idx="19">
                  <c:v>167.5</c:v>
                </c:pt>
                <c:pt idx="20">
                  <c:v>10.8</c:v>
                </c:pt>
                <c:pt idx="21">
                  <c:v>258.2</c:v>
                </c:pt>
                <c:pt idx="22">
                  <c:v>-110.4</c:v>
                </c:pt>
                <c:pt idx="23">
                  <c:v>344.3</c:v>
                </c:pt>
                <c:pt idx="24">
                  <c:v>181.7</c:v>
                </c:pt>
                <c:pt idx="25">
                  <c:v>259.60000000000002</c:v>
                </c:pt>
                <c:pt idx="26">
                  <c:v>566.1</c:v>
                </c:pt>
                <c:pt idx="27">
                  <c:v>185</c:v>
                </c:pt>
                <c:pt idx="28">
                  <c:v>317</c:v>
                </c:pt>
                <c:pt idx="29">
                  <c:v>-1326.7</c:v>
                </c:pt>
                <c:pt idx="30">
                  <c:v>145.4</c:v>
                </c:pt>
                <c:pt idx="31">
                  <c:v>407.4</c:v>
                </c:pt>
                <c:pt idx="32">
                  <c:v>566.20000000000005</c:v>
                </c:pt>
                <c:pt idx="33">
                  <c:v>337.7</c:v>
                </c:pt>
                <c:pt idx="34">
                  <c:v>-294</c:v>
                </c:pt>
                <c:pt idx="35">
                  <c:v>656.8</c:v>
                </c:pt>
                <c:pt idx="36">
                  <c:v>804.7</c:v>
                </c:pt>
                <c:pt idx="37">
                  <c:v>297.89999999999998</c:v>
                </c:pt>
                <c:pt idx="38">
                  <c:v>235.6</c:v>
                </c:pt>
                <c:pt idx="39">
                  <c:v>471.5</c:v>
                </c:pt>
                <c:pt idx="40">
                  <c:v>170.1</c:v>
                </c:pt>
                <c:pt idx="41">
                  <c:v>122.7</c:v>
                </c:pt>
                <c:pt idx="42">
                  <c:v>144.19999999999999</c:v>
                </c:pt>
                <c:pt idx="43">
                  <c:v>-859.9</c:v>
                </c:pt>
                <c:pt idx="44">
                  <c:v>-323.7</c:v>
                </c:pt>
                <c:pt idx="45">
                  <c:v>665.9</c:v>
                </c:pt>
                <c:pt idx="46">
                  <c:v>-0.6</c:v>
                </c:pt>
                <c:pt idx="47">
                  <c:v>-119.4</c:v>
                </c:pt>
                <c:pt idx="48">
                  <c:v>-742.1</c:v>
                </c:pt>
                <c:pt idx="49">
                  <c:v>95.9</c:v>
                </c:pt>
                <c:pt idx="50">
                  <c:v>-958.4</c:v>
                </c:pt>
                <c:pt idx="51">
                  <c:v>-417.1</c:v>
                </c:pt>
                <c:pt idx="52">
                  <c:v>1152.5999999999999</c:v>
                </c:pt>
                <c:pt idx="53">
                  <c:v>-250.5</c:v>
                </c:pt>
                <c:pt idx="54">
                  <c:v>572.9</c:v>
                </c:pt>
                <c:pt idx="55">
                  <c:v>823.2</c:v>
                </c:pt>
                <c:pt idx="56">
                  <c:v>-1407.4</c:v>
                </c:pt>
                <c:pt idx="57">
                  <c:v>-121.8</c:v>
                </c:pt>
                <c:pt idx="58">
                  <c:v>-48.1</c:v>
                </c:pt>
                <c:pt idx="59">
                  <c:v>-427.7</c:v>
                </c:pt>
                <c:pt idx="60">
                  <c:v>426.8</c:v>
                </c:pt>
                <c:pt idx="61">
                  <c:v>-678.9</c:v>
                </c:pt>
                <c:pt idx="62">
                  <c:v>-70.099999999999994</c:v>
                </c:pt>
                <c:pt idx="63">
                  <c:v>565.79999999999995</c:v>
                </c:pt>
                <c:pt idx="64">
                  <c:v>794.4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5-1B45-B9A1-B2D2D9E1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87647"/>
        <c:axId val="268289919"/>
      </c:barChart>
      <c:catAx>
        <c:axId val="26828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89919"/>
        <c:crosses val="autoZero"/>
        <c:auto val="1"/>
        <c:lblAlgn val="ctr"/>
        <c:lblOffset val="100"/>
        <c:noMultiLvlLbl val="0"/>
      </c:catAx>
      <c:valAx>
        <c:axId val="2682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8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Sheet2!$B$2:$B$19</c:f>
              <c:numCache>
                <c:formatCode>General</c:formatCode>
                <c:ptCount val="18"/>
                <c:pt idx="0">
                  <c:v>66.7</c:v>
                </c:pt>
                <c:pt idx="1">
                  <c:v>130.19999999999999</c:v>
                </c:pt>
                <c:pt idx="2">
                  <c:v>142.30000000000001</c:v>
                </c:pt>
                <c:pt idx="3">
                  <c:v>184.8</c:v>
                </c:pt>
                <c:pt idx="4">
                  <c:v>197.2</c:v>
                </c:pt>
                <c:pt idx="5">
                  <c:v>200</c:v>
                </c:pt>
                <c:pt idx="6">
                  <c:v>215.1</c:v>
                </c:pt>
                <c:pt idx="7">
                  <c:v>261</c:v>
                </c:pt>
                <c:pt idx="8">
                  <c:v>272.8</c:v>
                </c:pt>
                <c:pt idx="9">
                  <c:v>285.8</c:v>
                </c:pt>
                <c:pt idx="10">
                  <c:v>300.7</c:v>
                </c:pt>
                <c:pt idx="11">
                  <c:v>333.2</c:v>
                </c:pt>
                <c:pt idx="12">
                  <c:v>373.9</c:v>
                </c:pt>
                <c:pt idx="13">
                  <c:v>529.79999999999995</c:v>
                </c:pt>
                <c:pt idx="14">
                  <c:v>722</c:v>
                </c:pt>
                <c:pt idx="15">
                  <c:v>792.5</c:v>
                </c:pt>
                <c:pt idx="16">
                  <c:v>823.8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0-0748-8CF8-3EDD7A6DC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707567"/>
        <c:axId val="614458607"/>
      </c:barChart>
      <c:catAx>
        <c:axId val="1078707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58607"/>
        <c:crosses val="autoZero"/>
        <c:auto val="1"/>
        <c:lblAlgn val="ctr"/>
        <c:lblOffset val="100"/>
        <c:noMultiLvlLbl val="0"/>
      </c:catAx>
      <c:valAx>
        <c:axId val="614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0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'3dte range'!$E$1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'3dte range'!$E$2:$E$66</c:f>
              <c:numCache>
                <c:formatCode>General</c:formatCode>
                <c:ptCount val="65"/>
                <c:pt idx="0">
                  <c:v>-204.6</c:v>
                </c:pt>
                <c:pt idx="1">
                  <c:v>205</c:v>
                </c:pt>
                <c:pt idx="2">
                  <c:v>171.5</c:v>
                </c:pt>
                <c:pt idx="3">
                  <c:v>62.5</c:v>
                </c:pt>
                <c:pt idx="4">
                  <c:v>216.4</c:v>
                </c:pt>
                <c:pt idx="5">
                  <c:v>-82.1</c:v>
                </c:pt>
                <c:pt idx="6">
                  <c:v>342.9</c:v>
                </c:pt>
                <c:pt idx="7">
                  <c:v>-709.8</c:v>
                </c:pt>
                <c:pt idx="8">
                  <c:v>77.599999999999994</c:v>
                </c:pt>
                <c:pt idx="9">
                  <c:v>-325.3</c:v>
                </c:pt>
                <c:pt idx="10">
                  <c:v>83.9</c:v>
                </c:pt>
                <c:pt idx="11">
                  <c:v>373.5</c:v>
                </c:pt>
                <c:pt idx="12">
                  <c:v>-393.5</c:v>
                </c:pt>
                <c:pt idx="13">
                  <c:v>150.30000000000001</c:v>
                </c:pt>
                <c:pt idx="14">
                  <c:v>64.2</c:v>
                </c:pt>
                <c:pt idx="15">
                  <c:v>-308.2</c:v>
                </c:pt>
                <c:pt idx="16">
                  <c:v>105.5</c:v>
                </c:pt>
                <c:pt idx="17">
                  <c:v>152.6</c:v>
                </c:pt>
                <c:pt idx="18">
                  <c:v>6.3</c:v>
                </c:pt>
                <c:pt idx="19">
                  <c:v>117.4</c:v>
                </c:pt>
                <c:pt idx="20">
                  <c:v>-126.8</c:v>
                </c:pt>
                <c:pt idx="21">
                  <c:v>-45.5</c:v>
                </c:pt>
                <c:pt idx="22">
                  <c:v>-103.8</c:v>
                </c:pt>
                <c:pt idx="23">
                  <c:v>479</c:v>
                </c:pt>
                <c:pt idx="24">
                  <c:v>272.39999999999998</c:v>
                </c:pt>
                <c:pt idx="25">
                  <c:v>223.7</c:v>
                </c:pt>
                <c:pt idx="26">
                  <c:v>631.79999999999995</c:v>
                </c:pt>
                <c:pt idx="27">
                  <c:v>-293.8</c:v>
                </c:pt>
                <c:pt idx="28">
                  <c:v>618</c:v>
                </c:pt>
                <c:pt idx="29">
                  <c:v>-979.7</c:v>
                </c:pt>
                <c:pt idx="30">
                  <c:v>95.8</c:v>
                </c:pt>
                <c:pt idx="31">
                  <c:v>195.9</c:v>
                </c:pt>
                <c:pt idx="32">
                  <c:v>141.9</c:v>
                </c:pt>
                <c:pt idx="33">
                  <c:v>318.7</c:v>
                </c:pt>
                <c:pt idx="34">
                  <c:v>-508.7</c:v>
                </c:pt>
                <c:pt idx="35">
                  <c:v>492.2</c:v>
                </c:pt>
                <c:pt idx="36">
                  <c:v>258.8</c:v>
                </c:pt>
                <c:pt idx="37">
                  <c:v>133.6</c:v>
                </c:pt>
                <c:pt idx="38">
                  <c:v>437.5</c:v>
                </c:pt>
                <c:pt idx="39">
                  <c:v>21.6</c:v>
                </c:pt>
                <c:pt idx="40">
                  <c:v>254.8</c:v>
                </c:pt>
                <c:pt idx="41">
                  <c:v>167.4</c:v>
                </c:pt>
                <c:pt idx="42">
                  <c:v>434.4</c:v>
                </c:pt>
                <c:pt idx="43">
                  <c:v>-917.7</c:v>
                </c:pt>
                <c:pt idx="44">
                  <c:v>-295.39999999999998</c:v>
                </c:pt>
                <c:pt idx="45">
                  <c:v>244.4</c:v>
                </c:pt>
                <c:pt idx="46">
                  <c:v>412</c:v>
                </c:pt>
                <c:pt idx="47">
                  <c:v>323</c:v>
                </c:pt>
                <c:pt idx="48">
                  <c:v>-331.6</c:v>
                </c:pt>
                <c:pt idx="49">
                  <c:v>-155.19999999999999</c:v>
                </c:pt>
                <c:pt idx="50">
                  <c:v>-863.2</c:v>
                </c:pt>
                <c:pt idx="51">
                  <c:v>-5.2</c:v>
                </c:pt>
                <c:pt idx="52">
                  <c:v>842.1</c:v>
                </c:pt>
                <c:pt idx="53">
                  <c:v>164.7</c:v>
                </c:pt>
                <c:pt idx="54">
                  <c:v>411.7</c:v>
                </c:pt>
                <c:pt idx="55">
                  <c:v>217.1</c:v>
                </c:pt>
                <c:pt idx="56">
                  <c:v>-830.2</c:v>
                </c:pt>
                <c:pt idx="57">
                  <c:v>-16.600000000000001</c:v>
                </c:pt>
                <c:pt idx="58">
                  <c:v>-483.9</c:v>
                </c:pt>
                <c:pt idx="59">
                  <c:v>-520.79999999999995</c:v>
                </c:pt>
                <c:pt idx="60">
                  <c:v>297.10000000000002</c:v>
                </c:pt>
                <c:pt idx="61">
                  <c:v>-348.2</c:v>
                </c:pt>
                <c:pt idx="62">
                  <c:v>-143.1</c:v>
                </c:pt>
                <c:pt idx="63">
                  <c:v>364</c:v>
                </c:pt>
                <c:pt idx="64">
                  <c:v>856.4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0-6247-9CDC-15AC2B5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955456"/>
        <c:axId val="1316961968"/>
      </c:barChart>
      <c:catAx>
        <c:axId val="13169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61968"/>
        <c:crosses val="autoZero"/>
        <c:auto val="1"/>
        <c:lblAlgn val="ctr"/>
        <c:lblOffset val="100"/>
        <c:noMultiLvlLbl val="0"/>
      </c:catAx>
      <c:valAx>
        <c:axId val="13169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273050</xdr:colOff>
      <xdr:row>0</xdr:row>
      <xdr:rowOff>165100</xdr:rowOff>
    </xdr:from>
    <xdr:to>
      <xdr:col>33</xdr:col>
      <xdr:colOff>584200</xdr:colOff>
      <xdr:row>43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687A9-2C99-EA6C-6CDF-ED203D043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463550</xdr:colOff>
      <xdr:row>0</xdr:row>
      <xdr:rowOff>158750</xdr:rowOff>
    </xdr:from>
    <xdr:to>
      <xdr:col>31</xdr:col>
      <xdr:colOff>12700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B0B70-028B-DF65-A57E-F8F1ED20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387350</xdr:colOff>
      <xdr:row>0</xdr:row>
      <xdr:rowOff>107950</xdr:rowOff>
    </xdr:from>
    <xdr:to>
      <xdr:col>34</xdr:col>
      <xdr:colOff>152400</xdr:colOff>
      <xdr:row>42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89856-79A6-C23E-6595-C1F54B29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234950</xdr:colOff>
      <xdr:row>1</xdr:row>
      <xdr:rowOff>6350</xdr:rowOff>
    </xdr:from>
    <xdr:to>
      <xdr:col>31</xdr:col>
      <xdr:colOff>279400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7FAF8-34DD-7B86-6022-DAFBD315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0</xdr:row>
      <xdr:rowOff>165100</xdr:rowOff>
    </xdr:from>
    <xdr:to>
      <xdr:col>25</xdr:col>
      <xdr:colOff>304800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1BB93-326E-CE32-7704-81214E3FF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184150</xdr:rowOff>
    </xdr:from>
    <xdr:to>
      <xdr:col>23</xdr:col>
      <xdr:colOff>165100</xdr:colOff>
      <xdr:row>43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C3BB8-0C5C-A486-70FC-CFDB9F63A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107950</xdr:rowOff>
    </xdr:from>
    <xdr:to>
      <xdr:col>25</xdr:col>
      <xdr:colOff>482600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81142-8E96-3005-7D90-B4F0A7E8D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172D-F877-054C-AC0E-BF40D4B6BB5D}">
  <dimension ref="A1:N21"/>
  <sheetViews>
    <sheetView tabSelected="1" workbookViewId="0">
      <selection activeCell="H2" sqref="H2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20</v>
      </c>
      <c r="C1" s="4" t="s">
        <v>21</v>
      </c>
      <c r="D1" s="4" t="s">
        <v>25</v>
      </c>
      <c r="E1" s="4" t="s">
        <v>22</v>
      </c>
      <c r="F1" s="4" t="s">
        <v>26</v>
      </c>
      <c r="G1" t="s">
        <v>21</v>
      </c>
      <c r="H1" t="s">
        <v>23</v>
      </c>
      <c r="I1" t="s">
        <v>22</v>
      </c>
      <c r="J1" t="s">
        <v>24</v>
      </c>
      <c r="K1" t="s">
        <v>27</v>
      </c>
      <c r="L1" t="s">
        <v>29</v>
      </c>
      <c r="M1" t="s">
        <v>28</v>
      </c>
      <c r="N1" t="s">
        <v>30</v>
      </c>
    </row>
    <row r="2" spans="1:14" x14ac:dyDescent="0.2">
      <c r="A2" s="4" t="s">
        <v>7</v>
      </c>
      <c r="B2" s="5">
        <v>45062</v>
      </c>
      <c r="C2" s="4">
        <v>-8.3000000000000007</v>
      </c>
      <c r="D2" s="4">
        <f>C2+D3</f>
        <v>78.100000000000009</v>
      </c>
      <c r="E2" s="4">
        <v>-46.7</v>
      </c>
      <c r="F2" s="4">
        <f>E2+F3</f>
        <v>148.89999999999998</v>
      </c>
      <c r="G2">
        <v>3</v>
      </c>
      <c r="H2">
        <f>G2+H3</f>
        <v>88.499999999999986</v>
      </c>
      <c r="I2">
        <v>14.1</v>
      </c>
      <c r="J2">
        <f>I2+J3</f>
        <v>192.79999999999998</v>
      </c>
      <c r="K2">
        <v>50</v>
      </c>
      <c r="L2">
        <v>13.22</v>
      </c>
      <c r="M2">
        <v>200</v>
      </c>
      <c r="N2">
        <v>11.67</v>
      </c>
    </row>
    <row r="3" spans="1:14" x14ac:dyDescent="0.2">
      <c r="A3" s="4" t="s">
        <v>7</v>
      </c>
      <c r="B3" s="5">
        <v>45055</v>
      </c>
      <c r="C3" s="4">
        <v>4.5</v>
      </c>
      <c r="D3" s="4">
        <f t="shared" ref="D3:D21" si="0">C3+D4</f>
        <v>86.4</v>
      </c>
      <c r="E3" s="4">
        <v>19.8</v>
      </c>
      <c r="F3" s="4">
        <f t="shared" ref="F3:F21" si="1">E3+F4</f>
        <v>195.6</v>
      </c>
      <c r="G3">
        <v>4.0999999999999996</v>
      </c>
      <c r="H3">
        <f t="shared" ref="H3:H21" si="2">G3+H4</f>
        <v>85.499999999999986</v>
      </c>
      <c r="I3">
        <v>-18.100000000000001</v>
      </c>
      <c r="J3">
        <f t="shared" ref="J3:J21" si="3">I3+J4</f>
        <v>178.7</v>
      </c>
      <c r="K3">
        <v>-250</v>
      </c>
      <c r="L3">
        <v>11.73</v>
      </c>
      <c r="M3">
        <v>-850</v>
      </c>
      <c r="N3">
        <v>12.27</v>
      </c>
    </row>
    <row r="4" spans="1:14" x14ac:dyDescent="0.2">
      <c r="A4" s="4" t="s">
        <v>7</v>
      </c>
      <c r="B4" s="5">
        <v>45048</v>
      </c>
      <c r="C4" s="4">
        <v>5.9</v>
      </c>
      <c r="D4" s="4">
        <f t="shared" si="0"/>
        <v>81.900000000000006</v>
      </c>
      <c r="E4" s="4">
        <v>18.8</v>
      </c>
      <c r="F4" s="4">
        <f t="shared" si="1"/>
        <v>175.79999999999998</v>
      </c>
      <c r="G4">
        <v>2.5</v>
      </c>
      <c r="H4">
        <f t="shared" si="2"/>
        <v>81.399999999999991</v>
      </c>
      <c r="I4">
        <v>13.2</v>
      </c>
      <c r="J4">
        <f t="shared" si="3"/>
        <v>196.79999999999998</v>
      </c>
      <c r="K4">
        <v>200</v>
      </c>
      <c r="L4">
        <v>11.65</v>
      </c>
      <c r="M4">
        <v>-800</v>
      </c>
      <c r="N4">
        <v>13.62</v>
      </c>
    </row>
    <row r="5" spans="1:14" x14ac:dyDescent="0.2">
      <c r="A5" s="4" t="s">
        <v>7</v>
      </c>
      <c r="B5" s="5">
        <v>45041</v>
      </c>
      <c r="C5" s="4">
        <v>6</v>
      </c>
      <c r="D5" s="4">
        <f t="shared" si="0"/>
        <v>76</v>
      </c>
      <c r="E5" s="4">
        <v>19.600000000000001</v>
      </c>
      <c r="F5" s="4">
        <f t="shared" si="1"/>
        <v>156.99999999999997</v>
      </c>
      <c r="G5">
        <v>4.0999999999999996</v>
      </c>
      <c r="H5">
        <f t="shared" si="2"/>
        <v>78.899999999999991</v>
      </c>
      <c r="I5">
        <v>14.7</v>
      </c>
      <c r="J5">
        <f t="shared" si="3"/>
        <v>183.6</v>
      </c>
      <c r="K5">
        <v>150</v>
      </c>
      <c r="L5">
        <v>11.94</v>
      </c>
      <c r="M5">
        <v>-250</v>
      </c>
      <c r="N5">
        <v>14.01</v>
      </c>
    </row>
    <row r="6" spans="1:14" x14ac:dyDescent="0.2">
      <c r="A6" s="4" t="s">
        <v>7</v>
      </c>
      <c r="B6" s="5">
        <v>45034</v>
      </c>
      <c r="C6" s="4">
        <v>4.8</v>
      </c>
      <c r="D6" s="4">
        <f t="shared" si="0"/>
        <v>70</v>
      </c>
      <c r="E6" s="4">
        <v>-20.5</v>
      </c>
      <c r="F6" s="4">
        <f t="shared" si="1"/>
        <v>137.39999999999998</v>
      </c>
      <c r="G6">
        <v>2.7</v>
      </c>
      <c r="H6">
        <f t="shared" si="2"/>
        <v>74.8</v>
      </c>
      <c r="I6">
        <v>14.6</v>
      </c>
      <c r="J6">
        <f t="shared" si="3"/>
        <v>168.9</v>
      </c>
      <c r="K6">
        <v>50</v>
      </c>
      <c r="L6">
        <v>12.27</v>
      </c>
      <c r="M6">
        <v>150</v>
      </c>
      <c r="N6">
        <v>15.29</v>
      </c>
    </row>
    <row r="7" spans="1:14" x14ac:dyDescent="0.2">
      <c r="A7" s="4" t="s">
        <v>7</v>
      </c>
      <c r="B7" s="5">
        <v>45027</v>
      </c>
      <c r="C7" s="4">
        <v>4.2</v>
      </c>
      <c r="D7" s="4">
        <f t="shared" si="0"/>
        <v>65.2</v>
      </c>
      <c r="E7" s="4">
        <v>15.2</v>
      </c>
      <c r="F7" s="4">
        <f t="shared" si="1"/>
        <v>157.89999999999998</v>
      </c>
      <c r="G7" s="4">
        <v>0</v>
      </c>
      <c r="H7">
        <f t="shared" si="2"/>
        <v>72.099999999999994</v>
      </c>
      <c r="I7" s="4">
        <v>0</v>
      </c>
      <c r="J7">
        <f t="shared" si="3"/>
        <v>154.30000000000001</v>
      </c>
      <c r="K7">
        <v>200</v>
      </c>
      <c r="L7">
        <v>12.41</v>
      </c>
      <c r="M7">
        <v>500</v>
      </c>
    </row>
    <row r="8" spans="1:14" x14ac:dyDescent="0.2">
      <c r="A8" s="4" t="s">
        <v>7</v>
      </c>
      <c r="B8" s="5">
        <v>45019</v>
      </c>
      <c r="C8" s="4">
        <v>7.9</v>
      </c>
      <c r="D8" s="4">
        <f t="shared" si="0"/>
        <v>61</v>
      </c>
      <c r="E8" s="4">
        <v>16.7</v>
      </c>
      <c r="F8" s="4">
        <f t="shared" si="1"/>
        <v>142.69999999999999</v>
      </c>
      <c r="G8" s="4">
        <v>0</v>
      </c>
      <c r="H8">
        <f t="shared" si="2"/>
        <v>72.099999999999994</v>
      </c>
      <c r="I8" s="4">
        <v>0</v>
      </c>
      <c r="J8">
        <f t="shared" si="3"/>
        <v>154.30000000000001</v>
      </c>
      <c r="K8">
        <v>500</v>
      </c>
      <c r="L8">
        <v>15.1</v>
      </c>
      <c r="M8">
        <v>-150</v>
      </c>
    </row>
    <row r="9" spans="1:14" x14ac:dyDescent="0.2">
      <c r="A9" s="4" t="s">
        <v>7</v>
      </c>
      <c r="B9" s="5">
        <v>45013</v>
      </c>
      <c r="C9" s="4">
        <v>3.1</v>
      </c>
      <c r="D9" s="4">
        <f t="shared" si="0"/>
        <v>53.1</v>
      </c>
      <c r="E9" s="4">
        <v>3.1</v>
      </c>
      <c r="F9" s="4">
        <f t="shared" si="1"/>
        <v>126</v>
      </c>
      <c r="G9">
        <v>4.9000000000000004</v>
      </c>
      <c r="H9">
        <f t="shared" si="2"/>
        <v>72.099999999999994</v>
      </c>
      <c r="I9">
        <v>11.4</v>
      </c>
      <c r="J9">
        <f t="shared" si="3"/>
        <v>154.30000000000001</v>
      </c>
      <c r="K9">
        <v>-100</v>
      </c>
      <c r="L9">
        <v>14.49</v>
      </c>
      <c r="M9">
        <v>50</v>
      </c>
      <c r="N9">
        <v>11.9</v>
      </c>
    </row>
    <row r="10" spans="1:14" x14ac:dyDescent="0.2">
      <c r="A10" s="4" t="s">
        <v>7</v>
      </c>
      <c r="B10" s="5">
        <v>45006</v>
      </c>
      <c r="C10" s="4">
        <v>4.0999999999999996</v>
      </c>
      <c r="D10" s="4">
        <f t="shared" si="0"/>
        <v>50</v>
      </c>
      <c r="E10" s="4">
        <v>14</v>
      </c>
      <c r="F10" s="4">
        <f t="shared" si="1"/>
        <v>122.9</v>
      </c>
      <c r="G10">
        <v>8.1999999999999993</v>
      </c>
      <c r="H10">
        <f t="shared" si="2"/>
        <v>67.199999999999989</v>
      </c>
      <c r="I10">
        <v>9</v>
      </c>
      <c r="J10">
        <f t="shared" si="3"/>
        <v>142.9</v>
      </c>
      <c r="K10">
        <v>300</v>
      </c>
      <c r="L10">
        <v>16.22</v>
      </c>
      <c r="M10">
        <v>300</v>
      </c>
      <c r="N10">
        <v>16.88</v>
      </c>
    </row>
    <row r="11" spans="1:14" x14ac:dyDescent="0.2">
      <c r="A11" s="4" t="s">
        <v>7</v>
      </c>
      <c r="B11" s="5">
        <v>44999</v>
      </c>
      <c r="C11" s="4">
        <v>3.8</v>
      </c>
      <c r="D11" s="4">
        <f t="shared" si="0"/>
        <v>45.9</v>
      </c>
      <c r="E11" s="4">
        <v>16.100000000000001</v>
      </c>
      <c r="F11" s="4">
        <f t="shared" si="1"/>
        <v>108.9</v>
      </c>
      <c r="G11">
        <v>3.5</v>
      </c>
      <c r="H11">
        <f t="shared" si="2"/>
        <v>58.999999999999993</v>
      </c>
      <c r="I11">
        <v>12.2</v>
      </c>
      <c r="J11">
        <f t="shared" si="3"/>
        <v>133.9</v>
      </c>
      <c r="K11">
        <v>-700</v>
      </c>
      <c r="L11">
        <v>12.73</v>
      </c>
      <c r="M11">
        <v>200</v>
      </c>
      <c r="N11">
        <v>12.08</v>
      </c>
    </row>
    <row r="12" spans="1:14" x14ac:dyDescent="0.2">
      <c r="A12" s="4" t="s">
        <v>7</v>
      </c>
      <c r="B12" s="5">
        <v>44991</v>
      </c>
      <c r="C12" s="4">
        <v>5.2</v>
      </c>
      <c r="D12" s="4">
        <f t="shared" si="0"/>
        <v>42.1</v>
      </c>
      <c r="E12" s="4">
        <v>17.7</v>
      </c>
      <c r="F12" s="4">
        <f t="shared" si="1"/>
        <v>92.8</v>
      </c>
      <c r="G12">
        <v>3.3</v>
      </c>
      <c r="H12">
        <f t="shared" si="2"/>
        <v>55.499999999999993</v>
      </c>
      <c r="I12">
        <v>10.8</v>
      </c>
      <c r="J12">
        <f t="shared" si="3"/>
        <v>121.7</v>
      </c>
      <c r="K12">
        <v>300</v>
      </c>
      <c r="L12">
        <v>13</v>
      </c>
      <c r="M12">
        <v>400</v>
      </c>
      <c r="N12">
        <v>13.88</v>
      </c>
    </row>
    <row r="13" spans="1:14" x14ac:dyDescent="0.2">
      <c r="A13" s="4" t="s">
        <v>7</v>
      </c>
      <c r="B13" s="5">
        <v>44985</v>
      </c>
      <c r="C13" s="4">
        <v>4.3</v>
      </c>
      <c r="D13" s="4">
        <f t="shared" si="0"/>
        <v>36.9</v>
      </c>
      <c r="E13" s="4">
        <v>2.1</v>
      </c>
      <c r="F13" s="4">
        <f t="shared" si="1"/>
        <v>75.099999999999994</v>
      </c>
      <c r="G13">
        <v>1.3</v>
      </c>
      <c r="H13">
        <f t="shared" si="2"/>
        <v>52.199999999999996</v>
      </c>
      <c r="I13">
        <v>12.1</v>
      </c>
      <c r="J13">
        <f t="shared" si="3"/>
        <v>110.9</v>
      </c>
      <c r="K13">
        <v>100</v>
      </c>
      <c r="L13">
        <v>15.08</v>
      </c>
      <c r="M13">
        <v>150</v>
      </c>
      <c r="N13">
        <v>15.51</v>
      </c>
    </row>
    <row r="14" spans="1:14" x14ac:dyDescent="0.2">
      <c r="A14" s="4" t="s">
        <v>7</v>
      </c>
      <c r="B14" s="5">
        <v>44978</v>
      </c>
      <c r="C14" s="4">
        <v>4</v>
      </c>
      <c r="D14" s="4">
        <f t="shared" si="0"/>
        <v>32.6</v>
      </c>
      <c r="E14" s="4">
        <v>17.3</v>
      </c>
      <c r="F14" s="4">
        <f t="shared" si="1"/>
        <v>73</v>
      </c>
      <c r="G14">
        <v>4.0999999999999996</v>
      </c>
      <c r="H14">
        <f t="shared" si="2"/>
        <v>50.9</v>
      </c>
      <c r="I14">
        <v>13.3</v>
      </c>
      <c r="J14">
        <f t="shared" si="3"/>
        <v>98.800000000000011</v>
      </c>
      <c r="K14">
        <v>-300</v>
      </c>
      <c r="L14">
        <v>12.89</v>
      </c>
      <c r="M14">
        <v>350</v>
      </c>
      <c r="N14">
        <v>12.27</v>
      </c>
    </row>
    <row r="15" spans="1:14" x14ac:dyDescent="0.2">
      <c r="A15" s="4" t="s">
        <v>7</v>
      </c>
      <c r="B15" s="5">
        <v>44971</v>
      </c>
      <c r="C15" s="4">
        <v>4.8</v>
      </c>
      <c r="D15" s="4">
        <f t="shared" si="0"/>
        <v>28.6</v>
      </c>
      <c r="E15" s="4">
        <v>12</v>
      </c>
      <c r="F15" s="4">
        <f t="shared" si="1"/>
        <v>55.7</v>
      </c>
      <c r="G15">
        <v>2.8</v>
      </c>
      <c r="H15">
        <f t="shared" si="2"/>
        <v>46.8</v>
      </c>
      <c r="I15">
        <v>9.5</v>
      </c>
      <c r="J15">
        <f t="shared" si="3"/>
        <v>85.500000000000014</v>
      </c>
      <c r="K15">
        <v>100</v>
      </c>
      <c r="L15">
        <v>13.04</v>
      </c>
      <c r="M15">
        <v>-700</v>
      </c>
      <c r="N15">
        <v>14.39</v>
      </c>
    </row>
    <row r="16" spans="1:14" x14ac:dyDescent="0.2">
      <c r="A16" s="4" t="s">
        <v>7</v>
      </c>
      <c r="B16" s="5">
        <v>44964</v>
      </c>
      <c r="C16" s="4">
        <v>5.8</v>
      </c>
      <c r="D16" s="4">
        <f t="shared" si="0"/>
        <v>23.8</v>
      </c>
      <c r="E16" s="4">
        <v>15.1</v>
      </c>
      <c r="F16" s="4">
        <f t="shared" si="1"/>
        <v>43.7</v>
      </c>
      <c r="G16">
        <v>5.3</v>
      </c>
      <c r="H16">
        <f t="shared" si="2"/>
        <v>44</v>
      </c>
      <c r="I16">
        <v>7.4</v>
      </c>
      <c r="J16">
        <f t="shared" si="3"/>
        <v>76.000000000000014</v>
      </c>
      <c r="K16">
        <v>350</v>
      </c>
      <c r="L16">
        <v>15.73</v>
      </c>
      <c r="M16">
        <v>200</v>
      </c>
      <c r="N16">
        <v>14.13</v>
      </c>
    </row>
    <row r="17" spans="1:14" x14ac:dyDescent="0.2">
      <c r="A17" s="4" t="s">
        <v>7</v>
      </c>
      <c r="B17" s="5">
        <v>44957</v>
      </c>
      <c r="C17" s="4">
        <v>5.8</v>
      </c>
      <c r="D17" s="4">
        <f t="shared" si="0"/>
        <v>18</v>
      </c>
      <c r="E17" s="4">
        <v>18.3</v>
      </c>
      <c r="F17" s="4">
        <f t="shared" si="1"/>
        <v>28.6</v>
      </c>
      <c r="G17">
        <v>10.9</v>
      </c>
      <c r="H17">
        <f t="shared" si="2"/>
        <v>38.700000000000003</v>
      </c>
      <c r="I17">
        <v>12.9</v>
      </c>
      <c r="J17">
        <f t="shared" si="3"/>
        <v>68.600000000000009</v>
      </c>
      <c r="K17">
        <v>-400</v>
      </c>
      <c r="L17">
        <v>14.66</v>
      </c>
      <c r="M17">
        <v>-150</v>
      </c>
      <c r="N17">
        <v>15.08</v>
      </c>
    </row>
    <row r="18" spans="1:14" x14ac:dyDescent="0.2">
      <c r="A18" s="4" t="s">
        <v>7</v>
      </c>
      <c r="B18" s="5">
        <v>44950</v>
      </c>
      <c r="C18" s="4">
        <v>3.6</v>
      </c>
      <c r="D18" s="4">
        <f t="shared" si="0"/>
        <v>12.200000000000001</v>
      </c>
      <c r="E18" s="4">
        <v>16</v>
      </c>
      <c r="F18" s="4">
        <f t="shared" si="1"/>
        <v>10.3</v>
      </c>
      <c r="G18">
        <v>4.2</v>
      </c>
      <c r="H18">
        <f t="shared" si="2"/>
        <v>27.8</v>
      </c>
      <c r="I18">
        <v>10</v>
      </c>
      <c r="J18">
        <f t="shared" si="3"/>
        <v>55.7</v>
      </c>
      <c r="K18">
        <v>150</v>
      </c>
      <c r="L18">
        <v>13.96</v>
      </c>
      <c r="M18">
        <v>-350</v>
      </c>
      <c r="N18">
        <v>13.45</v>
      </c>
    </row>
    <row r="19" spans="1:14" x14ac:dyDescent="0.2">
      <c r="A19" s="4" t="s">
        <v>7</v>
      </c>
      <c r="B19" s="5">
        <v>44943</v>
      </c>
      <c r="C19" s="4">
        <v>2.2000000000000002</v>
      </c>
      <c r="D19" s="4">
        <f t="shared" si="0"/>
        <v>8.6000000000000014</v>
      </c>
      <c r="E19" s="4">
        <v>-28.4</v>
      </c>
      <c r="F19" s="4">
        <f t="shared" si="1"/>
        <v>-5.6999999999999993</v>
      </c>
      <c r="G19">
        <v>-0.1</v>
      </c>
      <c r="H19">
        <f t="shared" si="2"/>
        <v>23.6</v>
      </c>
      <c r="I19">
        <v>8.8000000000000007</v>
      </c>
      <c r="J19">
        <f t="shared" si="3"/>
        <v>45.7</v>
      </c>
      <c r="K19">
        <v>100</v>
      </c>
      <c r="L19">
        <v>15.28</v>
      </c>
      <c r="M19">
        <v>250</v>
      </c>
      <c r="N19">
        <v>14.59</v>
      </c>
    </row>
    <row r="20" spans="1:14" x14ac:dyDescent="0.2">
      <c r="A20" s="4" t="s">
        <v>7</v>
      </c>
      <c r="B20" s="5">
        <v>44936</v>
      </c>
      <c r="C20" s="4">
        <v>4</v>
      </c>
      <c r="D20" s="4">
        <f t="shared" si="0"/>
        <v>6.4</v>
      </c>
      <c r="E20" s="4">
        <v>14.9</v>
      </c>
      <c r="F20" s="4">
        <f t="shared" si="1"/>
        <v>22.7</v>
      </c>
      <c r="G20">
        <v>14.9</v>
      </c>
      <c r="H20">
        <f t="shared" si="2"/>
        <v>23.700000000000003</v>
      </c>
      <c r="I20">
        <v>18</v>
      </c>
      <c r="J20">
        <f t="shared" si="3"/>
        <v>36.9</v>
      </c>
      <c r="K20">
        <v>-300</v>
      </c>
      <c r="L20">
        <v>14.98</v>
      </c>
      <c r="M20">
        <v>200</v>
      </c>
      <c r="N20">
        <v>12.68</v>
      </c>
    </row>
    <row r="21" spans="1:14" x14ac:dyDescent="0.2">
      <c r="A21" s="4" t="s">
        <v>7</v>
      </c>
      <c r="B21" s="5">
        <v>44929</v>
      </c>
      <c r="C21" s="4">
        <v>2.4</v>
      </c>
      <c r="D21" s="4">
        <f t="shared" si="0"/>
        <v>2.4</v>
      </c>
      <c r="E21" s="4">
        <v>7.8</v>
      </c>
      <c r="F21" s="4">
        <f t="shared" si="1"/>
        <v>7.8</v>
      </c>
      <c r="G21">
        <v>8.8000000000000007</v>
      </c>
      <c r="H21">
        <f t="shared" si="2"/>
        <v>8.8000000000000007</v>
      </c>
      <c r="I21">
        <v>18.899999999999999</v>
      </c>
      <c r="J21">
        <f t="shared" si="3"/>
        <v>18.899999999999999</v>
      </c>
      <c r="K21">
        <v>100</v>
      </c>
      <c r="L21">
        <v>14.81</v>
      </c>
      <c r="M21">
        <v>250</v>
      </c>
      <c r="N21">
        <v>16.22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A696-9893-F44C-916F-E7CF7A3EF6DD}">
  <dimension ref="A1:O20"/>
  <sheetViews>
    <sheetView workbookViewId="0">
      <selection activeCell="G42" sqref="G42"/>
    </sheetView>
  </sheetViews>
  <sheetFormatPr baseColWidth="10" defaultRowHeight="16" x14ac:dyDescent="0.2"/>
  <cols>
    <col min="2" max="2" width="1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</v>
      </c>
      <c r="B2" s="1">
        <v>45055</v>
      </c>
      <c r="C2">
        <v>3</v>
      </c>
      <c r="D2">
        <v>19500</v>
      </c>
      <c r="E2">
        <v>19250</v>
      </c>
      <c r="F2">
        <v>-250</v>
      </c>
      <c r="G2">
        <v>12.68</v>
      </c>
      <c r="H2">
        <v>4.5</v>
      </c>
      <c r="I2">
        <v>19.8</v>
      </c>
      <c r="J2">
        <v>43.1</v>
      </c>
      <c r="K2">
        <v>74.400000000000006</v>
      </c>
      <c r="L2">
        <f>H2+L3</f>
        <v>86.4</v>
      </c>
      <c r="M2">
        <f>I2+M3</f>
        <v>195.6</v>
      </c>
      <c r="N2">
        <f>J2+N3</f>
        <v>245</v>
      </c>
      <c r="O2">
        <f>K2+O3</f>
        <v>315.79999999999995</v>
      </c>
    </row>
    <row r="3" spans="1:15" x14ac:dyDescent="0.2">
      <c r="A3" t="s">
        <v>7</v>
      </c>
      <c r="B3" s="1">
        <v>45048</v>
      </c>
      <c r="C3">
        <v>3</v>
      </c>
      <c r="D3">
        <v>19000</v>
      </c>
      <c r="E3">
        <v>19200</v>
      </c>
      <c r="F3">
        <v>200</v>
      </c>
      <c r="G3">
        <v>11.9</v>
      </c>
      <c r="H3">
        <v>5.9</v>
      </c>
      <c r="I3">
        <v>18.8</v>
      </c>
      <c r="J3">
        <v>40.4</v>
      </c>
      <c r="K3">
        <v>68.2</v>
      </c>
      <c r="L3">
        <f t="shared" ref="L3:L20" si="0">H3+L4</f>
        <v>81.900000000000006</v>
      </c>
      <c r="M3">
        <f t="shared" ref="M3:M20" si="1">I3+M4</f>
        <v>175.79999999999998</v>
      </c>
      <c r="N3">
        <f t="shared" ref="N3:N20" si="2">J3+N4</f>
        <v>201.9</v>
      </c>
      <c r="O3">
        <f t="shared" ref="O3:O20" si="3">K3+O4</f>
        <v>241.39999999999998</v>
      </c>
    </row>
    <row r="4" spans="1:15" x14ac:dyDescent="0.2">
      <c r="A4" t="s">
        <v>7</v>
      </c>
      <c r="B4" s="1">
        <v>45041</v>
      </c>
      <c r="C4">
        <v>3</v>
      </c>
      <c r="D4">
        <v>18800</v>
      </c>
      <c r="E4">
        <v>18950</v>
      </c>
      <c r="F4">
        <v>150</v>
      </c>
      <c r="G4">
        <v>11.52</v>
      </c>
      <c r="H4">
        <v>6</v>
      </c>
      <c r="I4">
        <v>19.600000000000001</v>
      </c>
      <c r="J4">
        <v>40.9</v>
      </c>
      <c r="K4">
        <v>32.200000000000003</v>
      </c>
      <c r="L4">
        <f t="shared" si="0"/>
        <v>76</v>
      </c>
      <c r="M4">
        <f t="shared" si="1"/>
        <v>156.99999999999997</v>
      </c>
      <c r="N4">
        <f t="shared" si="2"/>
        <v>161.5</v>
      </c>
      <c r="O4">
        <f t="shared" si="3"/>
        <v>173.2</v>
      </c>
    </row>
    <row r="5" spans="1:15" x14ac:dyDescent="0.2">
      <c r="A5" t="s">
        <v>7</v>
      </c>
      <c r="B5" s="1">
        <v>45034</v>
      </c>
      <c r="C5">
        <v>3</v>
      </c>
      <c r="D5">
        <v>18700</v>
      </c>
      <c r="E5">
        <v>18750</v>
      </c>
      <c r="F5">
        <v>50</v>
      </c>
      <c r="G5">
        <v>12.08</v>
      </c>
      <c r="H5">
        <v>4.8</v>
      </c>
      <c r="I5">
        <v>-20.5</v>
      </c>
      <c r="J5">
        <v>-50.7</v>
      </c>
      <c r="K5">
        <v>-73.900000000000006</v>
      </c>
      <c r="L5">
        <f t="shared" si="0"/>
        <v>70</v>
      </c>
      <c r="M5">
        <f t="shared" si="1"/>
        <v>137.39999999999998</v>
      </c>
      <c r="N5">
        <f t="shared" si="2"/>
        <v>120.60000000000001</v>
      </c>
      <c r="O5">
        <f t="shared" si="3"/>
        <v>140.99999999999997</v>
      </c>
    </row>
    <row r="6" spans="1:15" x14ac:dyDescent="0.2">
      <c r="A6" t="s">
        <v>7</v>
      </c>
      <c r="B6" s="1">
        <v>45027</v>
      </c>
      <c r="C6">
        <v>3</v>
      </c>
      <c r="D6">
        <v>18400</v>
      </c>
      <c r="E6">
        <v>18600</v>
      </c>
      <c r="F6">
        <v>200</v>
      </c>
      <c r="G6">
        <v>11.98</v>
      </c>
      <c r="H6">
        <v>4.2</v>
      </c>
      <c r="I6">
        <v>15.2</v>
      </c>
      <c r="J6">
        <v>34.700000000000003</v>
      </c>
      <c r="K6">
        <v>45.7</v>
      </c>
      <c r="L6">
        <f t="shared" si="0"/>
        <v>65.2</v>
      </c>
      <c r="M6">
        <f t="shared" si="1"/>
        <v>157.89999999999998</v>
      </c>
      <c r="N6">
        <f t="shared" si="2"/>
        <v>171.3</v>
      </c>
      <c r="O6">
        <f t="shared" si="3"/>
        <v>214.89999999999998</v>
      </c>
    </row>
    <row r="7" spans="1:15" x14ac:dyDescent="0.2">
      <c r="A7" t="s">
        <v>7</v>
      </c>
      <c r="B7" s="1">
        <v>45019</v>
      </c>
      <c r="C7">
        <v>3</v>
      </c>
      <c r="D7">
        <v>17650</v>
      </c>
      <c r="E7">
        <v>18150</v>
      </c>
      <c r="F7">
        <v>500</v>
      </c>
      <c r="G7">
        <v>12.59</v>
      </c>
      <c r="H7">
        <v>7.9</v>
      </c>
      <c r="I7">
        <v>16.7</v>
      </c>
      <c r="J7">
        <v>33</v>
      </c>
      <c r="K7">
        <v>55.2</v>
      </c>
      <c r="L7">
        <f t="shared" si="0"/>
        <v>61</v>
      </c>
      <c r="M7">
        <f t="shared" si="1"/>
        <v>142.69999999999999</v>
      </c>
      <c r="N7">
        <f t="shared" si="2"/>
        <v>136.60000000000002</v>
      </c>
      <c r="O7">
        <f t="shared" si="3"/>
        <v>169.2</v>
      </c>
    </row>
    <row r="8" spans="1:15" x14ac:dyDescent="0.2">
      <c r="A8" t="s">
        <v>7</v>
      </c>
      <c r="B8" s="1">
        <v>45013</v>
      </c>
      <c r="C8">
        <v>3</v>
      </c>
      <c r="D8">
        <v>17750</v>
      </c>
      <c r="E8">
        <v>17650</v>
      </c>
      <c r="F8">
        <v>-100</v>
      </c>
      <c r="G8">
        <v>15.1</v>
      </c>
      <c r="H8">
        <v>3.1</v>
      </c>
      <c r="I8">
        <v>3.1</v>
      </c>
      <c r="J8">
        <v>-30.8</v>
      </c>
      <c r="K8">
        <v>-60.4</v>
      </c>
      <c r="L8">
        <f t="shared" si="0"/>
        <v>53.1</v>
      </c>
      <c r="M8">
        <f t="shared" si="1"/>
        <v>126</v>
      </c>
      <c r="N8">
        <f t="shared" si="2"/>
        <v>103.60000000000001</v>
      </c>
      <c r="O8">
        <f t="shared" si="3"/>
        <v>113.99999999999997</v>
      </c>
    </row>
    <row r="9" spans="1:15" x14ac:dyDescent="0.2">
      <c r="A9" t="s">
        <v>7</v>
      </c>
      <c r="B9" s="1">
        <v>45006</v>
      </c>
      <c r="C9">
        <v>3</v>
      </c>
      <c r="D9">
        <v>17500</v>
      </c>
      <c r="E9">
        <v>17800</v>
      </c>
      <c r="F9">
        <v>300</v>
      </c>
      <c r="G9">
        <v>15.08</v>
      </c>
      <c r="H9">
        <v>4.0999999999999996</v>
      </c>
      <c r="I9">
        <v>14</v>
      </c>
      <c r="J9">
        <v>29.6</v>
      </c>
      <c r="K9">
        <v>50.5</v>
      </c>
      <c r="L9">
        <f t="shared" si="0"/>
        <v>50</v>
      </c>
      <c r="M9">
        <f t="shared" si="1"/>
        <v>122.9</v>
      </c>
      <c r="N9">
        <f t="shared" si="2"/>
        <v>134.4</v>
      </c>
      <c r="O9">
        <f t="shared" si="3"/>
        <v>174.39999999999998</v>
      </c>
    </row>
    <row r="10" spans="1:15" x14ac:dyDescent="0.2">
      <c r="A10" t="s">
        <v>7</v>
      </c>
      <c r="B10" s="1">
        <v>44999</v>
      </c>
      <c r="C10">
        <v>3</v>
      </c>
      <c r="D10">
        <v>18250</v>
      </c>
      <c r="E10">
        <v>17550</v>
      </c>
      <c r="F10">
        <v>-700</v>
      </c>
      <c r="G10">
        <v>16.22</v>
      </c>
      <c r="H10">
        <v>3.8</v>
      </c>
      <c r="I10">
        <v>16.100000000000001</v>
      </c>
      <c r="J10">
        <v>36.799999999999997</v>
      </c>
      <c r="K10">
        <v>63.7</v>
      </c>
      <c r="L10">
        <f t="shared" si="0"/>
        <v>45.9</v>
      </c>
      <c r="M10">
        <f t="shared" si="1"/>
        <v>108.9</v>
      </c>
      <c r="N10">
        <f t="shared" si="2"/>
        <v>104.8</v>
      </c>
      <c r="O10">
        <f t="shared" si="3"/>
        <v>123.89999999999998</v>
      </c>
    </row>
    <row r="11" spans="1:15" x14ac:dyDescent="0.2">
      <c r="A11" t="s">
        <v>7</v>
      </c>
      <c r="B11" s="1">
        <v>44991</v>
      </c>
      <c r="C11">
        <v>3</v>
      </c>
      <c r="D11">
        <v>18100</v>
      </c>
      <c r="E11">
        <v>18400</v>
      </c>
      <c r="F11">
        <v>300</v>
      </c>
      <c r="G11">
        <v>12.27</v>
      </c>
      <c r="H11">
        <v>5.2</v>
      </c>
      <c r="I11">
        <v>17.7</v>
      </c>
      <c r="J11">
        <v>39.1</v>
      </c>
      <c r="K11">
        <v>66.3</v>
      </c>
      <c r="L11">
        <f t="shared" si="0"/>
        <v>42.1</v>
      </c>
      <c r="M11">
        <f t="shared" si="1"/>
        <v>92.8</v>
      </c>
      <c r="N11">
        <f t="shared" si="2"/>
        <v>68</v>
      </c>
      <c r="O11">
        <f t="shared" si="3"/>
        <v>60.199999999999974</v>
      </c>
    </row>
    <row r="12" spans="1:15" x14ac:dyDescent="0.2">
      <c r="A12" t="s">
        <v>7</v>
      </c>
      <c r="B12" s="1">
        <v>44985</v>
      </c>
      <c r="C12">
        <v>3</v>
      </c>
      <c r="D12">
        <v>17900</v>
      </c>
      <c r="E12">
        <v>18000</v>
      </c>
      <c r="F12">
        <v>100</v>
      </c>
      <c r="G12">
        <v>14.02</v>
      </c>
      <c r="H12">
        <v>4.3</v>
      </c>
      <c r="I12">
        <v>2.1</v>
      </c>
      <c r="J12">
        <v>-27.8</v>
      </c>
      <c r="K12">
        <v>-53</v>
      </c>
      <c r="L12">
        <f t="shared" si="0"/>
        <v>36.9</v>
      </c>
      <c r="M12">
        <f t="shared" si="1"/>
        <v>75.099999999999994</v>
      </c>
      <c r="N12">
        <f t="shared" si="2"/>
        <v>28.899999999999995</v>
      </c>
      <c r="O12">
        <f t="shared" si="3"/>
        <v>-6.1000000000000227</v>
      </c>
    </row>
    <row r="13" spans="1:15" x14ac:dyDescent="0.2">
      <c r="A13" t="s">
        <v>7</v>
      </c>
      <c r="B13" s="1">
        <v>44978</v>
      </c>
      <c r="C13">
        <v>3</v>
      </c>
      <c r="D13">
        <v>18550</v>
      </c>
      <c r="E13">
        <v>18250</v>
      </c>
      <c r="F13">
        <v>-300</v>
      </c>
      <c r="G13">
        <v>14.01</v>
      </c>
      <c r="H13">
        <v>4</v>
      </c>
      <c r="I13">
        <v>17.3</v>
      </c>
      <c r="J13">
        <v>38.5</v>
      </c>
      <c r="K13">
        <v>66.599999999999994</v>
      </c>
      <c r="L13">
        <f t="shared" si="0"/>
        <v>32.6</v>
      </c>
      <c r="M13">
        <f t="shared" si="1"/>
        <v>73</v>
      </c>
      <c r="N13">
        <f t="shared" si="2"/>
        <v>56.699999999999996</v>
      </c>
      <c r="O13">
        <f t="shared" si="3"/>
        <v>46.899999999999977</v>
      </c>
    </row>
    <row r="14" spans="1:15" x14ac:dyDescent="0.2">
      <c r="A14" t="s">
        <v>7</v>
      </c>
      <c r="B14" s="1">
        <v>44971</v>
      </c>
      <c r="C14">
        <v>3</v>
      </c>
      <c r="D14">
        <v>18500</v>
      </c>
      <c r="E14">
        <v>18600</v>
      </c>
      <c r="F14">
        <v>100</v>
      </c>
      <c r="G14">
        <v>13.45</v>
      </c>
      <c r="H14">
        <v>4.8</v>
      </c>
      <c r="I14">
        <v>12</v>
      </c>
      <c r="J14">
        <v>-17.399999999999999</v>
      </c>
      <c r="K14">
        <v>-41.2</v>
      </c>
      <c r="L14">
        <f t="shared" si="0"/>
        <v>28.6</v>
      </c>
      <c r="M14">
        <f t="shared" si="1"/>
        <v>55.7</v>
      </c>
      <c r="N14">
        <f t="shared" si="2"/>
        <v>18.199999999999996</v>
      </c>
      <c r="O14">
        <f t="shared" si="3"/>
        <v>-19.700000000000017</v>
      </c>
    </row>
    <row r="15" spans="1:15" x14ac:dyDescent="0.2">
      <c r="A15" t="s">
        <v>7</v>
      </c>
      <c r="B15" s="1">
        <v>44964</v>
      </c>
      <c r="C15">
        <v>3</v>
      </c>
      <c r="D15">
        <v>18050</v>
      </c>
      <c r="E15">
        <v>18400</v>
      </c>
      <c r="F15">
        <v>350</v>
      </c>
      <c r="G15">
        <v>14.13</v>
      </c>
      <c r="H15">
        <v>5.8</v>
      </c>
      <c r="I15">
        <v>15.1</v>
      </c>
      <c r="J15">
        <v>28.3</v>
      </c>
      <c r="K15">
        <v>45.9</v>
      </c>
      <c r="L15">
        <f t="shared" si="0"/>
        <v>23.8</v>
      </c>
      <c r="M15">
        <f t="shared" si="1"/>
        <v>43.7</v>
      </c>
      <c r="N15">
        <f t="shared" si="2"/>
        <v>35.599999999999994</v>
      </c>
      <c r="O15">
        <f t="shared" si="3"/>
        <v>21.499999999999986</v>
      </c>
    </row>
    <row r="16" spans="1:15" x14ac:dyDescent="0.2">
      <c r="A16" t="s">
        <v>7</v>
      </c>
      <c r="B16" s="1">
        <v>44957</v>
      </c>
      <c r="C16">
        <v>3</v>
      </c>
      <c r="D16">
        <v>18500</v>
      </c>
      <c r="E16">
        <v>18100</v>
      </c>
      <c r="F16">
        <v>-400</v>
      </c>
      <c r="G16">
        <v>16.88</v>
      </c>
      <c r="H16">
        <v>5.8</v>
      </c>
      <c r="I16">
        <v>18.3</v>
      </c>
      <c r="J16">
        <v>36.299999999999997</v>
      </c>
      <c r="K16">
        <v>61.4</v>
      </c>
      <c r="L16">
        <f t="shared" si="0"/>
        <v>18</v>
      </c>
      <c r="M16">
        <f t="shared" si="1"/>
        <v>28.6</v>
      </c>
      <c r="N16">
        <f t="shared" si="2"/>
        <v>7.2999999999999936</v>
      </c>
      <c r="O16">
        <f t="shared" si="3"/>
        <v>-24.400000000000013</v>
      </c>
    </row>
    <row r="17" spans="1:15" x14ac:dyDescent="0.2">
      <c r="A17" t="s">
        <v>7</v>
      </c>
      <c r="B17" s="1">
        <v>44950</v>
      </c>
      <c r="C17">
        <v>3</v>
      </c>
      <c r="D17">
        <v>18750</v>
      </c>
      <c r="E17">
        <v>18900</v>
      </c>
      <c r="F17">
        <v>150</v>
      </c>
      <c r="G17">
        <v>13.66</v>
      </c>
      <c r="H17">
        <v>3.6</v>
      </c>
      <c r="I17">
        <v>16</v>
      </c>
      <c r="J17">
        <v>24.7</v>
      </c>
      <c r="K17">
        <v>1.1000000000000001</v>
      </c>
      <c r="L17">
        <f t="shared" si="0"/>
        <v>12.200000000000001</v>
      </c>
      <c r="M17">
        <f t="shared" si="1"/>
        <v>10.3</v>
      </c>
      <c r="N17">
        <f t="shared" si="2"/>
        <v>-29.000000000000004</v>
      </c>
      <c r="O17">
        <f t="shared" si="3"/>
        <v>-85.800000000000011</v>
      </c>
    </row>
    <row r="18" spans="1:15" x14ac:dyDescent="0.2">
      <c r="A18" t="s">
        <v>7</v>
      </c>
      <c r="B18" s="1">
        <v>44943</v>
      </c>
      <c r="C18">
        <v>3</v>
      </c>
      <c r="D18">
        <v>18550</v>
      </c>
      <c r="E18">
        <v>18650</v>
      </c>
      <c r="F18">
        <v>100</v>
      </c>
      <c r="G18">
        <v>14.59</v>
      </c>
      <c r="H18">
        <v>2.2000000000000002</v>
      </c>
      <c r="I18">
        <v>-28.4</v>
      </c>
      <c r="J18">
        <v>-63.6</v>
      </c>
      <c r="K18">
        <v>-92.8</v>
      </c>
      <c r="L18">
        <f t="shared" si="0"/>
        <v>8.6000000000000014</v>
      </c>
      <c r="M18">
        <f t="shared" si="1"/>
        <v>-5.6999999999999993</v>
      </c>
      <c r="N18">
        <f t="shared" si="2"/>
        <v>-53.7</v>
      </c>
      <c r="O18">
        <f t="shared" si="3"/>
        <v>-86.9</v>
      </c>
    </row>
    <row r="19" spans="1:15" x14ac:dyDescent="0.2">
      <c r="A19" t="s">
        <v>7</v>
      </c>
      <c r="B19" s="1">
        <v>44936</v>
      </c>
      <c r="C19">
        <v>3</v>
      </c>
      <c r="D19">
        <v>18800</v>
      </c>
      <c r="E19">
        <v>18500</v>
      </c>
      <c r="F19">
        <v>-300</v>
      </c>
      <c r="G19">
        <v>15.51</v>
      </c>
      <c r="H19">
        <v>4</v>
      </c>
      <c r="I19">
        <v>14.9</v>
      </c>
      <c r="J19">
        <v>33.1</v>
      </c>
      <c r="K19">
        <v>54.9</v>
      </c>
      <c r="L19">
        <f t="shared" si="0"/>
        <v>6.4</v>
      </c>
      <c r="M19">
        <f t="shared" si="1"/>
        <v>22.7</v>
      </c>
      <c r="N19">
        <f t="shared" si="2"/>
        <v>9.9000000000000021</v>
      </c>
      <c r="O19">
        <f t="shared" si="3"/>
        <v>5.8999999999999986</v>
      </c>
    </row>
    <row r="20" spans="1:15" x14ac:dyDescent="0.2">
      <c r="A20" t="s">
        <v>7</v>
      </c>
      <c r="B20" s="1">
        <v>44929</v>
      </c>
      <c r="C20">
        <v>3</v>
      </c>
      <c r="D20">
        <v>19100</v>
      </c>
      <c r="E20">
        <v>19200</v>
      </c>
      <c r="F20">
        <v>100</v>
      </c>
      <c r="G20">
        <v>14.39</v>
      </c>
      <c r="H20">
        <v>2.4</v>
      </c>
      <c r="I20">
        <v>7.8</v>
      </c>
      <c r="J20">
        <v>-23.2</v>
      </c>
      <c r="K20">
        <v>-49</v>
      </c>
      <c r="L20">
        <f t="shared" si="0"/>
        <v>2.4</v>
      </c>
      <c r="M20">
        <f t="shared" si="1"/>
        <v>7.8</v>
      </c>
      <c r="N20">
        <f t="shared" si="2"/>
        <v>-23.2</v>
      </c>
      <c r="O20">
        <f t="shared" si="3"/>
        <v>-49</v>
      </c>
    </row>
  </sheetData>
  <autoFilter ref="A1:O20" xr:uid="{0B73A696-9893-F44C-916F-E7CF7A3EF6D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B490-680C-D046-AF9B-37F61D4CB366}">
  <dimension ref="A1:O20"/>
  <sheetViews>
    <sheetView topLeftCell="M1" workbookViewId="0">
      <selection activeCell="AJ22" sqref="AJ22"/>
    </sheetView>
  </sheetViews>
  <sheetFormatPr baseColWidth="10" defaultRowHeight="16" x14ac:dyDescent="0.2"/>
  <cols>
    <col min="2" max="2" width="1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</v>
      </c>
      <c r="B2" s="1">
        <v>45055</v>
      </c>
      <c r="C2">
        <v>2</v>
      </c>
      <c r="D2">
        <v>19000</v>
      </c>
      <c r="E2">
        <v>19250</v>
      </c>
      <c r="F2">
        <v>250</v>
      </c>
      <c r="G2">
        <v>12.68</v>
      </c>
      <c r="H2">
        <v>4.7</v>
      </c>
      <c r="I2">
        <v>18.7</v>
      </c>
      <c r="J2">
        <v>42.3</v>
      </c>
      <c r="K2">
        <v>73.8</v>
      </c>
      <c r="L2">
        <f>H2+L3</f>
        <v>85.199999999999989</v>
      </c>
      <c r="M2">
        <f>I2+M3</f>
        <v>166.69999999999996</v>
      </c>
      <c r="N2">
        <f>J2+N3</f>
        <v>163.10000000000002</v>
      </c>
      <c r="O2">
        <f>K2+O3</f>
        <v>141.10000000000002</v>
      </c>
    </row>
    <row r="3" spans="1:15" x14ac:dyDescent="0.2">
      <c r="A3" t="s">
        <v>7</v>
      </c>
      <c r="B3" s="1">
        <v>45048</v>
      </c>
      <c r="C3">
        <v>2</v>
      </c>
      <c r="D3">
        <v>19100</v>
      </c>
      <c r="E3">
        <v>19200</v>
      </c>
      <c r="F3">
        <v>100</v>
      </c>
      <c r="G3">
        <v>11.9</v>
      </c>
      <c r="H3">
        <v>6.6</v>
      </c>
      <c r="I3">
        <v>21.7</v>
      </c>
      <c r="J3">
        <v>1.8</v>
      </c>
      <c r="K3">
        <v>-15</v>
      </c>
      <c r="L3">
        <f t="shared" ref="L3:O20" si="0">H3+L4</f>
        <v>80.499999999999986</v>
      </c>
      <c r="M3">
        <f t="shared" si="0"/>
        <v>147.99999999999997</v>
      </c>
      <c r="N3">
        <f t="shared" si="0"/>
        <v>120.80000000000003</v>
      </c>
      <c r="O3">
        <f t="shared" si="0"/>
        <v>67.300000000000011</v>
      </c>
    </row>
    <row r="4" spans="1:15" x14ac:dyDescent="0.2">
      <c r="A4" t="s">
        <v>7</v>
      </c>
      <c r="B4" s="1">
        <v>45041</v>
      </c>
      <c r="C4">
        <v>2</v>
      </c>
      <c r="D4">
        <v>18750</v>
      </c>
      <c r="E4">
        <v>18950</v>
      </c>
      <c r="F4">
        <v>200</v>
      </c>
      <c r="G4">
        <v>11.52</v>
      </c>
      <c r="H4">
        <v>6.3</v>
      </c>
      <c r="I4">
        <v>22.4</v>
      </c>
      <c r="J4">
        <v>47.3</v>
      </c>
      <c r="K4">
        <v>79.3</v>
      </c>
      <c r="L4">
        <f t="shared" si="0"/>
        <v>73.899999999999991</v>
      </c>
      <c r="M4">
        <f t="shared" si="0"/>
        <v>126.29999999999998</v>
      </c>
      <c r="N4">
        <f t="shared" si="0"/>
        <v>119.00000000000003</v>
      </c>
      <c r="O4">
        <f t="shared" si="0"/>
        <v>82.300000000000011</v>
      </c>
    </row>
    <row r="5" spans="1:15" x14ac:dyDescent="0.2">
      <c r="A5" t="s">
        <v>7</v>
      </c>
      <c r="B5" s="1">
        <v>45034</v>
      </c>
      <c r="C5">
        <v>2</v>
      </c>
      <c r="D5">
        <v>18850</v>
      </c>
      <c r="E5">
        <v>18750</v>
      </c>
      <c r="F5">
        <v>-100</v>
      </c>
      <c r="G5">
        <v>12.08</v>
      </c>
      <c r="H5">
        <v>5.5</v>
      </c>
      <c r="I5">
        <v>11.8</v>
      </c>
      <c r="J5">
        <v>-12.8</v>
      </c>
      <c r="K5">
        <v>-30.1</v>
      </c>
      <c r="L5">
        <f t="shared" si="0"/>
        <v>67.599999999999994</v>
      </c>
      <c r="M5">
        <f t="shared" si="0"/>
        <v>103.89999999999999</v>
      </c>
      <c r="N5">
        <f t="shared" si="0"/>
        <v>71.700000000000031</v>
      </c>
      <c r="O5">
        <f t="shared" si="0"/>
        <v>3.0000000000000071</v>
      </c>
    </row>
    <row r="6" spans="1:15" x14ac:dyDescent="0.2">
      <c r="A6" t="s">
        <v>7</v>
      </c>
      <c r="B6" s="1">
        <v>45027</v>
      </c>
      <c r="C6">
        <v>2</v>
      </c>
      <c r="D6">
        <v>18450</v>
      </c>
      <c r="E6">
        <v>18600</v>
      </c>
      <c r="F6">
        <v>150</v>
      </c>
      <c r="G6">
        <v>11.98</v>
      </c>
      <c r="H6">
        <v>6.6</v>
      </c>
      <c r="I6">
        <v>22.5</v>
      </c>
      <c r="J6">
        <v>34.4</v>
      </c>
      <c r="K6">
        <v>18.3</v>
      </c>
      <c r="L6">
        <f t="shared" si="0"/>
        <v>62.1</v>
      </c>
      <c r="M6">
        <f t="shared" si="0"/>
        <v>92.1</v>
      </c>
      <c r="N6">
        <f t="shared" si="0"/>
        <v>84.500000000000028</v>
      </c>
      <c r="O6">
        <f t="shared" si="0"/>
        <v>33.100000000000009</v>
      </c>
    </row>
    <row r="7" spans="1:15" x14ac:dyDescent="0.2">
      <c r="A7" t="s">
        <v>7</v>
      </c>
      <c r="B7" s="1">
        <v>45019</v>
      </c>
      <c r="C7">
        <v>2</v>
      </c>
      <c r="D7">
        <v>17800</v>
      </c>
      <c r="E7">
        <v>18150</v>
      </c>
      <c r="F7">
        <v>350</v>
      </c>
      <c r="G7">
        <v>12.59</v>
      </c>
      <c r="H7">
        <v>5.6</v>
      </c>
      <c r="I7">
        <v>18.5</v>
      </c>
      <c r="J7">
        <v>39.5</v>
      </c>
      <c r="K7">
        <v>67.099999999999994</v>
      </c>
      <c r="L7">
        <f t="shared" si="0"/>
        <v>55.5</v>
      </c>
      <c r="M7">
        <f t="shared" si="0"/>
        <v>69.599999999999994</v>
      </c>
      <c r="N7">
        <f t="shared" si="0"/>
        <v>50.100000000000023</v>
      </c>
      <c r="O7">
        <f t="shared" si="0"/>
        <v>14.800000000000004</v>
      </c>
    </row>
    <row r="8" spans="1:15" x14ac:dyDescent="0.2">
      <c r="A8" t="s">
        <v>7</v>
      </c>
      <c r="B8" s="1">
        <v>45013</v>
      </c>
      <c r="C8">
        <v>2</v>
      </c>
      <c r="D8">
        <v>17600</v>
      </c>
      <c r="E8">
        <v>17650</v>
      </c>
      <c r="F8">
        <v>50</v>
      </c>
      <c r="G8">
        <v>15.1</v>
      </c>
      <c r="H8">
        <v>3.8</v>
      </c>
      <c r="I8">
        <v>-25.8</v>
      </c>
      <c r="J8">
        <v>-57.8</v>
      </c>
      <c r="K8">
        <v>-85.4</v>
      </c>
      <c r="L8">
        <f t="shared" si="0"/>
        <v>49.9</v>
      </c>
      <c r="M8">
        <f t="shared" si="0"/>
        <v>51.099999999999994</v>
      </c>
      <c r="N8">
        <f t="shared" si="0"/>
        <v>10.600000000000023</v>
      </c>
      <c r="O8">
        <f t="shared" si="0"/>
        <v>-52.29999999999999</v>
      </c>
    </row>
    <row r="9" spans="1:15" x14ac:dyDescent="0.2">
      <c r="A9" t="s">
        <v>7</v>
      </c>
      <c r="B9" s="1">
        <v>45006</v>
      </c>
      <c r="C9">
        <v>2</v>
      </c>
      <c r="D9">
        <v>17700</v>
      </c>
      <c r="E9">
        <v>17800</v>
      </c>
      <c r="F9">
        <v>100</v>
      </c>
      <c r="G9">
        <v>15.08</v>
      </c>
      <c r="H9">
        <v>5.2</v>
      </c>
      <c r="I9">
        <v>14.6</v>
      </c>
      <c r="J9">
        <v>-12.6</v>
      </c>
      <c r="K9">
        <v>-36.9</v>
      </c>
      <c r="L9">
        <f t="shared" si="0"/>
        <v>46.1</v>
      </c>
      <c r="M9">
        <f t="shared" si="0"/>
        <v>76.899999999999991</v>
      </c>
      <c r="N9">
        <f t="shared" si="0"/>
        <v>68.40000000000002</v>
      </c>
      <c r="O9">
        <f t="shared" si="0"/>
        <v>33.100000000000016</v>
      </c>
    </row>
    <row r="10" spans="1:15" x14ac:dyDescent="0.2">
      <c r="A10" t="s">
        <v>7</v>
      </c>
      <c r="B10" s="1">
        <v>44999</v>
      </c>
      <c r="C10">
        <v>2</v>
      </c>
      <c r="D10">
        <v>17950</v>
      </c>
      <c r="E10">
        <v>17550</v>
      </c>
      <c r="F10">
        <v>-400</v>
      </c>
      <c r="G10">
        <v>16.22</v>
      </c>
      <c r="H10">
        <v>4.5999999999999996</v>
      </c>
      <c r="I10">
        <v>21.4</v>
      </c>
      <c r="J10">
        <v>47.2</v>
      </c>
      <c r="K10">
        <v>78.7</v>
      </c>
      <c r="L10">
        <f t="shared" si="0"/>
        <v>40.9</v>
      </c>
      <c r="M10">
        <f t="shared" si="0"/>
        <v>62.29999999999999</v>
      </c>
      <c r="N10">
        <f t="shared" si="0"/>
        <v>81.000000000000014</v>
      </c>
      <c r="O10">
        <f t="shared" si="0"/>
        <v>70.000000000000014</v>
      </c>
    </row>
    <row r="11" spans="1:15" x14ac:dyDescent="0.2">
      <c r="A11" t="s">
        <v>7</v>
      </c>
      <c r="B11" s="1">
        <v>44991</v>
      </c>
      <c r="C11">
        <v>2</v>
      </c>
      <c r="D11">
        <v>17950</v>
      </c>
      <c r="E11">
        <v>18400</v>
      </c>
      <c r="F11">
        <v>450</v>
      </c>
      <c r="G11">
        <v>12.27</v>
      </c>
      <c r="H11">
        <v>8.6999999999999993</v>
      </c>
      <c r="I11">
        <v>25.2</v>
      </c>
      <c r="J11">
        <v>51</v>
      </c>
      <c r="K11">
        <v>85.3</v>
      </c>
      <c r="L11">
        <f t="shared" si="0"/>
        <v>36.299999999999997</v>
      </c>
      <c r="M11">
        <f t="shared" si="0"/>
        <v>40.899999999999991</v>
      </c>
      <c r="N11">
        <f t="shared" si="0"/>
        <v>33.800000000000011</v>
      </c>
      <c r="O11">
        <f t="shared" si="0"/>
        <v>-8.6999999999999886</v>
      </c>
    </row>
    <row r="12" spans="1:15" x14ac:dyDescent="0.2">
      <c r="A12" t="s">
        <v>7</v>
      </c>
      <c r="B12" s="1">
        <v>44985</v>
      </c>
      <c r="C12">
        <v>2</v>
      </c>
      <c r="D12">
        <v>17850</v>
      </c>
      <c r="E12">
        <v>18000</v>
      </c>
      <c r="F12">
        <v>150</v>
      </c>
      <c r="G12">
        <v>14.02</v>
      </c>
      <c r="H12">
        <v>5.2</v>
      </c>
      <c r="I12">
        <v>20.9</v>
      </c>
      <c r="J12">
        <v>32.1</v>
      </c>
      <c r="K12">
        <v>13.9</v>
      </c>
      <c r="L12">
        <f t="shared" si="0"/>
        <v>27.599999999999998</v>
      </c>
      <c r="M12">
        <f t="shared" si="0"/>
        <v>15.699999999999996</v>
      </c>
      <c r="N12">
        <f t="shared" si="0"/>
        <v>-17.199999999999989</v>
      </c>
      <c r="O12">
        <f t="shared" si="0"/>
        <v>-93.999999999999986</v>
      </c>
    </row>
    <row r="13" spans="1:15" x14ac:dyDescent="0.2">
      <c r="A13" t="s">
        <v>7</v>
      </c>
      <c r="B13" s="1">
        <v>44978</v>
      </c>
      <c r="C13">
        <v>2</v>
      </c>
      <c r="D13">
        <v>18450</v>
      </c>
      <c r="E13">
        <v>18250</v>
      </c>
      <c r="F13">
        <v>-200</v>
      </c>
      <c r="G13">
        <v>14.01</v>
      </c>
      <c r="H13">
        <v>7</v>
      </c>
      <c r="I13">
        <v>25</v>
      </c>
      <c r="J13">
        <v>51.1</v>
      </c>
      <c r="K13">
        <v>74.8</v>
      </c>
      <c r="L13">
        <f t="shared" si="0"/>
        <v>22.4</v>
      </c>
      <c r="M13">
        <f t="shared" si="0"/>
        <v>-5.2000000000000028</v>
      </c>
      <c r="N13">
        <f t="shared" si="0"/>
        <v>-49.29999999999999</v>
      </c>
      <c r="O13">
        <f t="shared" si="0"/>
        <v>-107.89999999999999</v>
      </c>
    </row>
    <row r="14" spans="1:15" x14ac:dyDescent="0.2">
      <c r="A14" t="s">
        <v>7</v>
      </c>
      <c r="B14" s="1">
        <v>44971</v>
      </c>
      <c r="C14">
        <v>2</v>
      </c>
      <c r="D14">
        <v>18500</v>
      </c>
      <c r="E14">
        <v>18600</v>
      </c>
      <c r="F14">
        <v>100</v>
      </c>
      <c r="G14">
        <v>13.45</v>
      </c>
      <c r="H14">
        <v>5.9</v>
      </c>
      <c r="I14">
        <v>16.399999999999999</v>
      </c>
      <c r="J14">
        <v>-6.7</v>
      </c>
      <c r="K14">
        <v>-22.5</v>
      </c>
      <c r="L14">
        <f t="shared" si="0"/>
        <v>15.4</v>
      </c>
      <c r="M14">
        <f t="shared" si="0"/>
        <v>-30.200000000000003</v>
      </c>
      <c r="N14">
        <f t="shared" si="0"/>
        <v>-100.39999999999999</v>
      </c>
      <c r="O14">
        <f t="shared" si="0"/>
        <v>-182.7</v>
      </c>
    </row>
    <row r="15" spans="1:15" x14ac:dyDescent="0.2">
      <c r="A15" t="s">
        <v>7</v>
      </c>
      <c r="B15" s="1">
        <v>44964</v>
      </c>
      <c r="C15">
        <v>2</v>
      </c>
      <c r="D15">
        <v>18450</v>
      </c>
      <c r="E15">
        <v>18400</v>
      </c>
      <c r="F15">
        <v>-50</v>
      </c>
      <c r="G15">
        <v>14.13</v>
      </c>
      <c r="H15">
        <v>3.5</v>
      </c>
      <c r="I15">
        <v>-27.5</v>
      </c>
      <c r="J15">
        <v>-57.4</v>
      </c>
      <c r="K15">
        <v>-79.2</v>
      </c>
      <c r="L15">
        <f t="shared" si="0"/>
        <v>9.5</v>
      </c>
      <c r="M15">
        <f t="shared" si="0"/>
        <v>-46.6</v>
      </c>
      <c r="N15">
        <f t="shared" si="0"/>
        <v>-93.699999999999989</v>
      </c>
      <c r="O15">
        <f t="shared" si="0"/>
        <v>-160.19999999999999</v>
      </c>
    </row>
    <row r="16" spans="1:15" x14ac:dyDescent="0.2">
      <c r="A16" t="s">
        <v>7</v>
      </c>
      <c r="B16" s="1">
        <v>44957</v>
      </c>
      <c r="C16">
        <v>2</v>
      </c>
      <c r="D16">
        <v>18050</v>
      </c>
      <c r="E16">
        <v>18100</v>
      </c>
      <c r="F16">
        <v>50</v>
      </c>
      <c r="G16">
        <v>16.88</v>
      </c>
      <c r="H16">
        <v>-5.0999999999999996</v>
      </c>
      <c r="I16">
        <v>-39.9</v>
      </c>
      <c r="J16">
        <v>-67.8</v>
      </c>
      <c r="K16">
        <v>-87</v>
      </c>
      <c r="L16">
        <f t="shared" si="0"/>
        <v>6</v>
      </c>
      <c r="M16">
        <f t="shared" si="0"/>
        <v>-19.100000000000001</v>
      </c>
      <c r="N16">
        <f t="shared" si="0"/>
        <v>-36.299999999999997</v>
      </c>
      <c r="O16">
        <f t="shared" si="0"/>
        <v>-81</v>
      </c>
    </row>
    <row r="17" spans="1:15" x14ac:dyDescent="0.2">
      <c r="A17" t="s">
        <v>7</v>
      </c>
      <c r="B17" s="1">
        <v>44950</v>
      </c>
      <c r="C17">
        <v>2</v>
      </c>
      <c r="D17">
        <v>18750</v>
      </c>
      <c r="E17">
        <v>18900</v>
      </c>
      <c r="F17">
        <v>150</v>
      </c>
      <c r="G17">
        <v>13.66</v>
      </c>
      <c r="H17">
        <v>5.0999999999999996</v>
      </c>
      <c r="I17">
        <v>21.4</v>
      </c>
      <c r="J17">
        <v>35.299999999999997</v>
      </c>
      <c r="K17">
        <v>18.7</v>
      </c>
      <c r="L17">
        <f t="shared" si="0"/>
        <v>11.1</v>
      </c>
      <c r="M17">
        <f t="shared" si="0"/>
        <v>20.799999999999997</v>
      </c>
      <c r="N17">
        <f t="shared" si="0"/>
        <v>31.5</v>
      </c>
      <c r="O17">
        <f t="shared" si="0"/>
        <v>5.9999999999999964</v>
      </c>
    </row>
    <row r="18" spans="1:15" x14ac:dyDescent="0.2">
      <c r="A18" t="s">
        <v>7</v>
      </c>
      <c r="B18" s="1">
        <v>44943</v>
      </c>
      <c r="C18">
        <v>2</v>
      </c>
      <c r="D18">
        <v>18650</v>
      </c>
      <c r="E18">
        <v>18650</v>
      </c>
      <c r="F18">
        <v>0</v>
      </c>
      <c r="G18">
        <v>14.59</v>
      </c>
      <c r="H18">
        <v>-4.4000000000000004</v>
      </c>
      <c r="I18">
        <v>-39.1</v>
      </c>
      <c r="J18">
        <v>-65.5</v>
      </c>
      <c r="K18">
        <v>-85.7</v>
      </c>
      <c r="L18">
        <f t="shared" si="0"/>
        <v>6</v>
      </c>
      <c r="M18">
        <f t="shared" si="0"/>
        <v>-0.60000000000000142</v>
      </c>
      <c r="N18">
        <f t="shared" si="0"/>
        <v>-3.7999999999999972</v>
      </c>
      <c r="O18">
        <f t="shared" si="0"/>
        <v>-12.700000000000003</v>
      </c>
    </row>
    <row r="19" spans="1:15" x14ac:dyDescent="0.2">
      <c r="A19" t="s">
        <v>7</v>
      </c>
      <c r="B19" s="1">
        <v>44936</v>
      </c>
      <c r="C19">
        <v>2</v>
      </c>
      <c r="D19">
        <v>18600</v>
      </c>
      <c r="E19">
        <v>18500</v>
      </c>
      <c r="F19">
        <v>-100</v>
      </c>
      <c r="G19">
        <v>15.51</v>
      </c>
      <c r="H19">
        <v>5.2</v>
      </c>
      <c r="I19">
        <v>19.2</v>
      </c>
      <c r="J19">
        <v>21</v>
      </c>
      <c r="K19">
        <v>2.9</v>
      </c>
      <c r="L19">
        <f t="shared" si="0"/>
        <v>10.4</v>
      </c>
      <c r="M19">
        <f t="shared" si="0"/>
        <v>38.5</v>
      </c>
      <c r="N19">
        <f t="shared" si="0"/>
        <v>61.7</v>
      </c>
      <c r="O19">
        <f t="shared" si="0"/>
        <v>73</v>
      </c>
    </row>
    <row r="20" spans="1:15" x14ac:dyDescent="0.2">
      <c r="A20" t="s">
        <v>7</v>
      </c>
      <c r="B20" s="1">
        <v>44929</v>
      </c>
      <c r="C20">
        <v>2</v>
      </c>
      <c r="D20">
        <v>18950</v>
      </c>
      <c r="E20">
        <v>19200</v>
      </c>
      <c r="F20">
        <v>250</v>
      </c>
      <c r="G20">
        <v>14.39</v>
      </c>
      <c r="H20">
        <v>5.2</v>
      </c>
      <c r="I20">
        <v>19.3</v>
      </c>
      <c r="J20">
        <v>40.700000000000003</v>
      </c>
      <c r="K20">
        <v>70.099999999999994</v>
      </c>
      <c r="L20">
        <f t="shared" si="0"/>
        <v>5.2</v>
      </c>
      <c r="M20">
        <f t="shared" si="0"/>
        <v>19.3</v>
      </c>
      <c r="N20">
        <f t="shared" si="0"/>
        <v>40.700000000000003</v>
      </c>
      <c r="O20">
        <f t="shared" si="0"/>
        <v>70.099999999999994</v>
      </c>
    </row>
  </sheetData>
  <autoFilter ref="A1:K20" xr:uid="{1C1EB490-680C-D046-AF9B-37F61D4CB366}">
    <sortState xmlns:xlrd2="http://schemas.microsoft.com/office/spreadsheetml/2017/richdata2" ref="A2:K20">
      <sortCondition descending="1" ref="B1:B20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03D0-38FC-554F-8323-E82E5101480E}">
  <dimension ref="A1:O20"/>
  <sheetViews>
    <sheetView topLeftCell="G1" workbookViewId="0">
      <selection activeCell="AI24" sqref="AI24"/>
    </sheetView>
  </sheetViews>
  <sheetFormatPr baseColWidth="10" defaultRowHeight="16" x14ac:dyDescent="0.2"/>
  <cols>
    <col min="2" max="2" width="12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8</v>
      </c>
      <c r="M1" t="s">
        <v>9</v>
      </c>
      <c r="N1" t="s">
        <v>10</v>
      </c>
      <c r="O1" t="s">
        <v>11</v>
      </c>
    </row>
    <row r="2" spans="1:15" x14ac:dyDescent="0.2">
      <c r="A2" t="s">
        <v>7</v>
      </c>
      <c r="B2" s="1">
        <v>45055</v>
      </c>
      <c r="C2">
        <v>1</v>
      </c>
      <c r="D2">
        <v>19300</v>
      </c>
      <c r="E2">
        <v>19250</v>
      </c>
      <c r="F2">
        <v>-50</v>
      </c>
      <c r="G2">
        <v>12.68</v>
      </c>
      <c r="H2">
        <v>-8.9</v>
      </c>
      <c r="I2">
        <v>-37.200000000000003</v>
      </c>
      <c r="J2">
        <v>-55.6</v>
      </c>
      <c r="K2">
        <v>-65.400000000000006</v>
      </c>
      <c r="L2">
        <f>H2+L3</f>
        <v>-93.1</v>
      </c>
      <c r="M2">
        <f>I2+M3</f>
        <v>-116.8</v>
      </c>
      <c r="N2">
        <f>J2+N3</f>
        <v>-217.1</v>
      </c>
      <c r="O2">
        <f>K2+O3</f>
        <v>-292.5</v>
      </c>
    </row>
    <row r="3" spans="1:15" x14ac:dyDescent="0.2">
      <c r="A3" t="s">
        <v>7</v>
      </c>
      <c r="B3" s="1">
        <v>45048</v>
      </c>
      <c r="C3">
        <v>1</v>
      </c>
      <c r="D3">
        <v>19200</v>
      </c>
      <c r="E3">
        <v>19200</v>
      </c>
      <c r="F3">
        <v>0</v>
      </c>
      <c r="G3">
        <v>11.9</v>
      </c>
      <c r="H3">
        <v>-36.1</v>
      </c>
      <c r="I3">
        <v>-61</v>
      </c>
      <c r="J3">
        <v>-74</v>
      </c>
      <c r="K3">
        <v>-80.599999999999994</v>
      </c>
      <c r="L3">
        <f t="shared" ref="L3:O20" si="0">H3+L4</f>
        <v>-84.199999999999989</v>
      </c>
      <c r="M3">
        <f t="shared" si="0"/>
        <v>-79.599999999999994</v>
      </c>
      <c r="N3">
        <f t="shared" si="0"/>
        <v>-161.5</v>
      </c>
      <c r="O3">
        <f t="shared" si="0"/>
        <v>-227.1</v>
      </c>
    </row>
    <row r="4" spans="1:15" x14ac:dyDescent="0.2">
      <c r="A4" t="s">
        <v>7</v>
      </c>
      <c r="B4" s="1">
        <v>45041</v>
      </c>
      <c r="C4">
        <v>1</v>
      </c>
      <c r="D4">
        <v>19000</v>
      </c>
      <c r="E4">
        <v>18950</v>
      </c>
      <c r="F4">
        <v>-50</v>
      </c>
      <c r="G4">
        <v>11.52</v>
      </c>
      <c r="H4">
        <v>-2.6</v>
      </c>
      <c r="I4">
        <v>-26.4</v>
      </c>
      <c r="J4">
        <v>-39.1</v>
      </c>
      <c r="K4">
        <v>-45.3</v>
      </c>
      <c r="L4">
        <f t="shared" si="0"/>
        <v>-48.099999999999987</v>
      </c>
      <c r="M4">
        <f t="shared" si="0"/>
        <v>-18.599999999999987</v>
      </c>
      <c r="N4">
        <f t="shared" si="0"/>
        <v>-87.5</v>
      </c>
      <c r="O4">
        <f t="shared" si="0"/>
        <v>-146.5</v>
      </c>
    </row>
    <row r="5" spans="1:15" x14ac:dyDescent="0.2">
      <c r="A5" t="s">
        <v>7</v>
      </c>
      <c r="B5" s="1">
        <v>45034</v>
      </c>
      <c r="C5">
        <v>1</v>
      </c>
      <c r="D5">
        <v>18850</v>
      </c>
      <c r="E5">
        <v>18750</v>
      </c>
      <c r="F5">
        <v>-100</v>
      </c>
      <c r="G5">
        <v>12.08</v>
      </c>
      <c r="H5">
        <v>8.6999999999999993</v>
      </c>
      <c r="I5">
        <v>21.5</v>
      </c>
      <c r="J5">
        <v>6.6</v>
      </c>
      <c r="K5">
        <v>-1.5</v>
      </c>
      <c r="L5">
        <f t="shared" si="0"/>
        <v>-45.499999999999986</v>
      </c>
      <c r="M5">
        <f t="shared" si="0"/>
        <v>7.8000000000000114</v>
      </c>
      <c r="N5">
        <f t="shared" si="0"/>
        <v>-48.4</v>
      </c>
      <c r="O5">
        <f t="shared" si="0"/>
        <v>-101.20000000000002</v>
      </c>
    </row>
    <row r="6" spans="1:15" x14ac:dyDescent="0.2">
      <c r="A6" t="s">
        <v>7</v>
      </c>
      <c r="B6" s="1">
        <v>45027</v>
      </c>
      <c r="C6">
        <v>1</v>
      </c>
      <c r="D6">
        <v>18400</v>
      </c>
      <c r="E6">
        <v>18600</v>
      </c>
      <c r="F6">
        <v>200</v>
      </c>
      <c r="G6">
        <v>11.98</v>
      </c>
      <c r="H6">
        <v>9.8000000000000007</v>
      </c>
      <c r="I6">
        <v>35.299999999999997</v>
      </c>
      <c r="J6">
        <v>71.599999999999994</v>
      </c>
      <c r="K6">
        <v>102</v>
      </c>
      <c r="L6">
        <f t="shared" si="0"/>
        <v>-54.199999999999989</v>
      </c>
      <c r="M6">
        <f t="shared" si="0"/>
        <v>-13.699999999999989</v>
      </c>
      <c r="N6">
        <f t="shared" si="0"/>
        <v>-55</v>
      </c>
      <c r="O6">
        <f t="shared" si="0"/>
        <v>-99.700000000000017</v>
      </c>
    </row>
    <row r="7" spans="1:15" x14ac:dyDescent="0.2">
      <c r="A7" t="s">
        <v>7</v>
      </c>
      <c r="B7" s="1">
        <v>45019</v>
      </c>
      <c r="C7">
        <v>1</v>
      </c>
      <c r="D7">
        <v>18050</v>
      </c>
      <c r="E7">
        <v>18150</v>
      </c>
      <c r="F7">
        <v>100</v>
      </c>
      <c r="G7">
        <v>12.59</v>
      </c>
      <c r="H7">
        <v>5.8</v>
      </c>
      <c r="I7">
        <v>22.8</v>
      </c>
      <c r="J7">
        <v>12.5</v>
      </c>
      <c r="K7">
        <v>-2.8</v>
      </c>
      <c r="L7">
        <f t="shared" si="0"/>
        <v>-63.999999999999986</v>
      </c>
      <c r="M7">
        <f t="shared" si="0"/>
        <v>-48.999999999999986</v>
      </c>
      <c r="N7">
        <f t="shared" si="0"/>
        <v>-126.6</v>
      </c>
      <c r="O7">
        <f t="shared" si="0"/>
        <v>-201.70000000000002</v>
      </c>
    </row>
    <row r="8" spans="1:15" x14ac:dyDescent="0.2">
      <c r="A8" t="s">
        <v>7</v>
      </c>
      <c r="B8" s="1">
        <v>45013</v>
      </c>
      <c r="C8">
        <v>1</v>
      </c>
      <c r="D8">
        <v>17550</v>
      </c>
      <c r="E8">
        <v>17650</v>
      </c>
      <c r="F8">
        <v>100</v>
      </c>
      <c r="G8">
        <v>15.1</v>
      </c>
      <c r="H8">
        <v>5.4</v>
      </c>
      <c r="I8">
        <v>21.2</v>
      </c>
      <c r="J8">
        <v>7.1</v>
      </c>
      <c r="K8">
        <v>-9.1</v>
      </c>
      <c r="L8">
        <f t="shared" si="0"/>
        <v>-69.799999999999983</v>
      </c>
      <c r="M8">
        <f t="shared" si="0"/>
        <v>-71.799999999999983</v>
      </c>
      <c r="N8">
        <f t="shared" si="0"/>
        <v>-139.1</v>
      </c>
      <c r="O8">
        <f t="shared" si="0"/>
        <v>-198.9</v>
      </c>
    </row>
    <row r="9" spans="1:15" x14ac:dyDescent="0.2">
      <c r="A9" t="s">
        <v>7</v>
      </c>
      <c r="B9" s="1">
        <v>45006</v>
      </c>
      <c r="C9">
        <v>1</v>
      </c>
      <c r="D9">
        <v>17550</v>
      </c>
      <c r="E9">
        <v>17800</v>
      </c>
      <c r="F9">
        <v>250</v>
      </c>
      <c r="G9">
        <v>15.08</v>
      </c>
      <c r="H9">
        <v>5.7</v>
      </c>
      <c r="I9">
        <v>20.8</v>
      </c>
      <c r="J9">
        <v>45</v>
      </c>
      <c r="K9">
        <v>76.2</v>
      </c>
      <c r="L9">
        <f t="shared" si="0"/>
        <v>-75.199999999999989</v>
      </c>
      <c r="M9">
        <f t="shared" si="0"/>
        <v>-92.999999999999986</v>
      </c>
      <c r="N9">
        <f t="shared" si="0"/>
        <v>-146.19999999999999</v>
      </c>
      <c r="O9">
        <f t="shared" si="0"/>
        <v>-189.8</v>
      </c>
    </row>
    <row r="10" spans="1:15" x14ac:dyDescent="0.2">
      <c r="A10" t="s">
        <v>7</v>
      </c>
      <c r="B10" s="1">
        <v>44999</v>
      </c>
      <c r="C10">
        <v>1</v>
      </c>
      <c r="D10">
        <v>17650</v>
      </c>
      <c r="E10">
        <v>17550</v>
      </c>
      <c r="F10">
        <v>-100</v>
      </c>
      <c r="G10">
        <v>16.22</v>
      </c>
      <c r="H10">
        <v>4.9000000000000004</v>
      </c>
      <c r="I10">
        <v>19.399999999999999</v>
      </c>
      <c r="J10">
        <v>2</v>
      </c>
      <c r="K10">
        <v>-16.399999999999999</v>
      </c>
      <c r="L10">
        <f t="shared" si="0"/>
        <v>-80.899999999999991</v>
      </c>
      <c r="M10">
        <f t="shared" si="0"/>
        <v>-113.79999999999998</v>
      </c>
      <c r="N10">
        <f t="shared" si="0"/>
        <v>-191.2</v>
      </c>
      <c r="O10">
        <f t="shared" si="0"/>
        <v>-266</v>
      </c>
    </row>
    <row r="11" spans="1:15" x14ac:dyDescent="0.2">
      <c r="A11" t="s">
        <v>7</v>
      </c>
      <c r="B11" s="1">
        <v>44991</v>
      </c>
      <c r="C11">
        <v>1</v>
      </c>
      <c r="D11">
        <v>18250</v>
      </c>
      <c r="E11">
        <v>18400</v>
      </c>
      <c r="F11">
        <v>150</v>
      </c>
      <c r="G11">
        <v>12.27</v>
      </c>
      <c r="H11">
        <v>8.4</v>
      </c>
      <c r="I11">
        <v>30.8</v>
      </c>
      <c r="J11">
        <v>33.5</v>
      </c>
      <c r="K11">
        <v>24.9</v>
      </c>
      <c r="L11">
        <f t="shared" si="0"/>
        <v>-85.8</v>
      </c>
      <c r="M11">
        <f t="shared" si="0"/>
        <v>-133.19999999999999</v>
      </c>
      <c r="N11">
        <f t="shared" si="0"/>
        <v>-193.2</v>
      </c>
      <c r="O11">
        <f t="shared" si="0"/>
        <v>-249.6</v>
      </c>
    </row>
    <row r="12" spans="1:15" x14ac:dyDescent="0.2">
      <c r="A12" t="s">
        <v>7</v>
      </c>
      <c r="B12" s="1">
        <v>44985</v>
      </c>
      <c r="C12">
        <v>1</v>
      </c>
      <c r="D12">
        <v>18000</v>
      </c>
      <c r="E12">
        <v>18000</v>
      </c>
      <c r="F12">
        <v>0</v>
      </c>
      <c r="G12">
        <v>14.02</v>
      </c>
      <c r="H12">
        <v>-29.2</v>
      </c>
      <c r="I12">
        <v>-57.4</v>
      </c>
      <c r="J12">
        <v>-74.8</v>
      </c>
      <c r="K12">
        <v>-84.4</v>
      </c>
      <c r="L12">
        <f t="shared" si="0"/>
        <v>-94.2</v>
      </c>
      <c r="M12">
        <f t="shared" si="0"/>
        <v>-164</v>
      </c>
      <c r="N12">
        <f t="shared" si="0"/>
        <v>-226.7</v>
      </c>
      <c r="O12">
        <f t="shared" si="0"/>
        <v>-274.5</v>
      </c>
    </row>
    <row r="13" spans="1:15" x14ac:dyDescent="0.2">
      <c r="A13" t="s">
        <v>7</v>
      </c>
      <c r="B13" s="1">
        <v>44978</v>
      </c>
      <c r="C13">
        <v>1</v>
      </c>
      <c r="D13">
        <v>18250</v>
      </c>
      <c r="E13">
        <v>18250</v>
      </c>
      <c r="F13">
        <v>0</v>
      </c>
      <c r="G13">
        <v>14.01</v>
      </c>
      <c r="H13">
        <v>-30.8</v>
      </c>
      <c r="I13">
        <v>-57.1</v>
      </c>
      <c r="J13">
        <v>-71.900000000000006</v>
      </c>
      <c r="K13">
        <v>-79.5</v>
      </c>
      <c r="L13">
        <f t="shared" si="0"/>
        <v>-65</v>
      </c>
      <c r="M13">
        <f t="shared" si="0"/>
        <v>-106.6</v>
      </c>
      <c r="N13">
        <f t="shared" si="0"/>
        <v>-151.9</v>
      </c>
      <c r="O13">
        <f t="shared" si="0"/>
        <v>-190.09999999999997</v>
      </c>
    </row>
    <row r="14" spans="1:15" x14ac:dyDescent="0.2">
      <c r="A14" t="s">
        <v>7</v>
      </c>
      <c r="B14" s="1">
        <v>44971</v>
      </c>
      <c r="C14">
        <v>1</v>
      </c>
      <c r="D14">
        <v>18450</v>
      </c>
      <c r="E14">
        <v>18600</v>
      </c>
      <c r="F14">
        <v>150</v>
      </c>
      <c r="G14">
        <v>13.45</v>
      </c>
      <c r="H14">
        <v>7.4</v>
      </c>
      <c r="I14">
        <v>30.2</v>
      </c>
      <c r="J14">
        <v>58</v>
      </c>
      <c r="K14">
        <v>49.2</v>
      </c>
      <c r="L14">
        <f t="shared" si="0"/>
        <v>-34.200000000000003</v>
      </c>
      <c r="M14">
        <f t="shared" si="0"/>
        <v>-49.5</v>
      </c>
      <c r="N14">
        <f t="shared" si="0"/>
        <v>-80</v>
      </c>
      <c r="O14">
        <f t="shared" si="0"/>
        <v>-110.59999999999998</v>
      </c>
    </row>
    <row r="15" spans="1:15" x14ac:dyDescent="0.2">
      <c r="A15" t="s">
        <v>7</v>
      </c>
      <c r="B15" s="1">
        <v>44964</v>
      </c>
      <c r="C15">
        <v>1</v>
      </c>
      <c r="D15">
        <v>18350</v>
      </c>
      <c r="E15">
        <v>18400</v>
      </c>
      <c r="F15">
        <v>50</v>
      </c>
      <c r="G15">
        <v>14.13</v>
      </c>
      <c r="H15">
        <v>-0.6</v>
      </c>
      <c r="I15">
        <v>-33.700000000000003</v>
      </c>
      <c r="J15">
        <v>-57.2</v>
      </c>
      <c r="K15">
        <v>-73.599999999999994</v>
      </c>
      <c r="L15">
        <f t="shared" si="0"/>
        <v>-41.6</v>
      </c>
      <c r="M15">
        <f t="shared" si="0"/>
        <v>-79.7</v>
      </c>
      <c r="N15">
        <f t="shared" si="0"/>
        <v>-138</v>
      </c>
      <c r="O15">
        <f t="shared" si="0"/>
        <v>-159.79999999999998</v>
      </c>
    </row>
    <row r="16" spans="1:15" x14ac:dyDescent="0.2">
      <c r="A16" t="s">
        <v>7</v>
      </c>
      <c r="B16" s="1">
        <v>44957</v>
      </c>
      <c r="C16">
        <v>1</v>
      </c>
      <c r="D16">
        <v>18100</v>
      </c>
      <c r="E16">
        <v>18100</v>
      </c>
      <c r="F16">
        <v>0</v>
      </c>
      <c r="G16">
        <v>16.88</v>
      </c>
      <c r="H16">
        <v>-34.9</v>
      </c>
      <c r="I16">
        <v>-70.3</v>
      </c>
      <c r="J16">
        <v>-97.9</v>
      </c>
      <c r="K16">
        <v>-117.5</v>
      </c>
      <c r="L16">
        <f t="shared" si="0"/>
        <v>-41</v>
      </c>
      <c r="M16">
        <f t="shared" si="0"/>
        <v>-46</v>
      </c>
      <c r="N16">
        <f t="shared" si="0"/>
        <v>-80.800000000000011</v>
      </c>
      <c r="O16">
        <f t="shared" si="0"/>
        <v>-86.199999999999989</v>
      </c>
    </row>
    <row r="17" spans="1:15" x14ac:dyDescent="0.2">
      <c r="A17" t="s">
        <v>7</v>
      </c>
      <c r="B17" s="1">
        <v>44950</v>
      </c>
      <c r="C17">
        <v>1</v>
      </c>
      <c r="D17">
        <v>18900</v>
      </c>
      <c r="E17">
        <v>18900</v>
      </c>
      <c r="F17">
        <v>0</v>
      </c>
      <c r="G17">
        <v>13.66</v>
      </c>
      <c r="H17">
        <v>-30.3</v>
      </c>
      <c r="I17">
        <v>-56.8</v>
      </c>
      <c r="J17">
        <v>-72.900000000000006</v>
      </c>
      <c r="K17">
        <v>-81.099999999999994</v>
      </c>
      <c r="L17">
        <f t="shared" si="0"/>
        <v>-6.0999999999999979</v>
      </c>
      <c r="M17">
        <f t="shared" si="0"/>
        <v>24.299999999999997</v>
      </c>
      <c r="N17">
        <f t="shared" si="0"/>
        <v>17.099999999999994</v>
      </c>
      <c r="O17">
        <f t="shared" si="0"/>
        <v>31.300000000000011</v>
      </c>
    </row>
    <row r="18" spans="1:15" x14ac:dyDescent="0.2">
      <c r="A18" t="s">
        <v>7</v>
      </c>
      <c r="B18" s="1">
        <v>44943</v>
      </c>
      <c r="C18">
        <v>1</v>
      </c>
      <c r="D18">
        <v>18500</v>
      </c>
      <c r="E18">
        <v>18650</v>
      </c>
      <c r="F18">
        <v>150</v>
      </c>
      <c r="G18">
        <v>14.59</v>
      </c>
      <c r="H18">
        <v>8.1</v>
      </c>
      <c r="I18">
        <v>29.8</v>
      </c>
      <c r="J18">
        <v>21.9</v>
      </c>
      <c r="K18">
        <v>12.7</v>
      </c>
      <c r="L18">
        <f t="shared" si="0"/>
        <v>24.200000000000003</v>
      </c>
      <c r="M18">
        <f t="shared" si="0"/>
        <v>81.099999999999994</v>
      </c>
      <c r="N18">
        <f t="shared" si="0"/>
        <v>90</v>
      </c>
      <c r="O18">
        <f t="shared" si="0"/>
        <v>112.4</v>
      </c>
    </row>
    <row r="19" spans="1:15" x14ac:dyDescent="0.2">
      <c r="A19" t="s">
        <v>7</v>
      </c>
      <c r="B19" s="1">
        <v>44936</v>
      </c>
      <c r="C19">
        <v>1</v>
      </c>
      <c r="D19">
        <v>18750</v>
      </c>
      <c r="E19">
        <v>18500</v>
      </c>
      <c r="F19">
        <v>-250</v>
      </c>
      <c r="G19">
        <v>15.51</v>
      </c>
      <c r="H19">
        <v>8.6999999999999993</v>
      </c>
      <c r="I19">
        <v>31.1</v>
      </c>
      <c r="J19">
        <v>64.8</v>
      </c>
      <c r="K19">
        <v>106.4</v>
      </c>
      <c r="L19">
        <f t="shared" si="0"/>
        <v>16.100000000000001</v>
      </c>
      <c r="M19">
        <f t="shared" si="0"/>
        <v>51.3</v>
      </c>
      <c r="N19">
        <f t="shared" si="0"/>
        <v>68.099999999999994</v>
      </c>
      <c r="O19">
        <f t="shared" si="0"/>
        <v>99.7</v>
      </c>
    </row>
    <row r="20" spans="1:15" x14ac:dyDescent="0.2">
      <c r="A20" t="s">
        <v>7</v>
      </c>
      <c r="B20" s="1">
        <v>44929</v>
      </c>
      <c r="C20">
        <v>1</v>
      </c>
      <c r="D20">
        <v>19100</v>
      </c>
      <c r="E20">
        <v>19200</v>
      </c>
      <c r="F20">
        <v>100</v>
      </c>
      <c r="G20">
        <v>14.39</v>
      </c>
      <c r="H20">
        <v>7.4</v>
      </c>
      <c r="I20">
        <v>20.2</v>
      </c>
      <c r="J20">
        <v>3.3</v>
      </c>
      <c r="K20">
        <v>-6.7</v>
      </c>
      <c r="L20">
        <f t="shared" si="0"/>
        <v>7.4</v>
      </c>
      <c r="M20">
        <f t="shared" si="0"/>
        <v>20.2</v>
      </c>
      <c r="N20">
        <f t="shared" si="0"/>
        <v>3.3</v>
      </c>
      <c r="O20">
        <f t="shared" si="0"/>
        <v>-6.7</v>
      </c>
    </row>
  </sheetData>
  <autoFilter ref="A1:K20" xr:uid="{F2FC03D0-38FC-554F-8323-E82E5101480E}">
    <sortState xmlns:xlrd2="http://schemas.microsoft.com/office/spreadsheetml/2017/richdata2" ref="A2:K20">
      <sortCondition descending="1" ref="B1:B20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D1AE-E9FB-C24B-8D41-FB3CEA0F04E2}">
  <dimension ref="A1:I66"/>
  <sheetViews>
    <sheetView workbookViewId="0">
      <selection activeCell="G27" sqref="G27"/>
    </sheetView>
  </sheetViews>
  <sheetFormatPr baseColWidth="10" defaultRowHeight="16" x14ac:dyDescent="0.2"/>
  <cols>
    <col min="8" max="8" width="13" bestFit="1" customWidth="1"/>
  </cols>
  <sheetData>
    <row r="1" spans="1:9" x14ac:dyDescent="0.2">
      <c r="A1" t="s">
        <v>1</v>
      </c>
      <c r="B1" t="s">
        <v>31</v>
      </c>
      <c r="C1" t="s">
        <v>13</v>
      </c>
      <c r="D1" t="s">
        <v>14</v>
      </c>
      <c r="E1" t="s">
        <v>15</v>
      </c>
      <c r="F1" t="s">
        <v>16</v>
      </c>
    </row>
    <row r="2" spans="1:9" x14ac:dyDescent="0.2">
      <c r="A2" s="2">
        <v>45055</v>
      </c>
      <c r="B2" s="2">
        <v>45048</v>
      </c>
      <c r="C2">
        <v>19208.05</v>
      </c>
      <c r="D2">
        <v>19274.7</v>
      </c>
      <c r="E2">
        <v>66.7</v>
      </c>
      <c r="F2">
        <f t="shared" ref="F2:F33" si="0">ABS(E2)</f>
        <v>66.7</v>
      </c>
      <c r="H2" t="s">
        <v>17</v>
      </c>
      <c r="I2">
        <f>COUNTIF(F2:F66,"&gt;=100")</f>
        <v>59</v>
      </c>
    </row>
    <row r="3" spans="1:9" x14ac:dyDescent="0.2">
      <c r="A3" s="2">
        <v>45048</v>
      </c>
      <c r="B3" s="2">
        <v>45040</v>
      </c>
      <c r="C3">
        <v>18992.95</v>
      </c>
      <c r="D3">
        <v>19208.05</v>
      </c>
      <c r="E3">
        <v>215.1</v>
      </c>
      <c r="F3">
        <f t="shared" si="0"/>
        <v>215.1</v>
      </c>
      <c r="H3" t="s">
        <v>18</v>
      </c>
      <c r="I3">
        <f>COUNTIF(F2:F66,"&lt;100")</f>
        <v>6</v>
      </c>
    </row>
    <row r="4" spans="1:9" x14ac:dyDescent="0.2">
      <c r="A4" s="2">
        <v>45041</v>
      </c>
      <c r="B4" s="2">
        <v>45034</v>
      </c>
      <c r="C4">
        <v>18764.599999999999</v>
      </c>
      <c r="D4">
        <v>18961.849999999999</v>
      </c>
      <c r="E4">
        <v>197.2</v>
      </c>
      <c r="F4">
        <f t="shared" si="0"/>
        <v>197.2</v>
      </c>
      <c r="H4" t="s">
        <v>19</v>
      </c>
      <c r="I4" s="3">
        <f>I2/(I2+I3)</f>
        <v>0.90769230769230769</v>
      </c>
    </row>
    <row r="5" spans="1:9" x14ac:dyDescent="0.2">
      <c r="A5" s="2">
        <v>45034</v>
      </c>
      <c r="B5" s="2">
        <v>45026</v>
      </c>
      <c r="C5">
        <v>18390.7</v>
      </c>
      <c r="D5">
        <v>18764.599999999999</v>
      </c>
      <c r="E5">
        <v>373.9</v>
      </c>
      <c r="F5">
        <f t="shared" si="0"/>
        <v>373.9</v>
      </c>
    </row>
    <row r="6" spans="1:9" x14ac:dyDescent="0.2">
      <c r="A6" s="2">
        <v>45027</v>
      </c>
      <c r="B6" s="2">
        <v>45016</v>
      </c>
      <c r="C6">
        <v>18058.7</v>
      </c>
      <c r="D6">
        <v>18588.55</v>
      </c>
      <c r="E6">
        <v>529.79999999999995</v>
      </c>
      <c r="F6">
        <f t="shared" si="0"/>
        <v>529.79999999999995</v>
      </c>
      <c r="H6" t="s">
        <v>32</v>
      </c>
      <c r="I6">
        <f>COUNTIF(F2:F66,"&gt;=50")</f>
        <v>62</v>
      </c>
    </row>
    <row r="7" spans="1:9" x14ac:dyDescent="0.2">
      <c r="A7" s="2">
        <v>45013</v>
      </c>
      <c r="B7" s="2">
        <v>45006</v>
      </c>
      <c r="C7">
        <v>17806.8</v>
      </c>
      <c r="D7">
        <v>17664.45</v>
      </c>
      <c r="E7">
        <v>-142.30000000000001</v>
      </c>
      <c r="F7">
        <f t="shared" si="0"/>
        <v>142.30000000000001</v>
      </c>
      <c r="H7" t="s">
        <v>33</v>
      </c>
      <c r="I7">
        <f>COUNTIF(F2:F66,"&lt;50")</f>
        <v>3</v>
      </c>
    </row>
    <row r="8" spans="1:9" x14ac:dyDescent="0.2">
      <c r="A8" s="2">
        <v>45006</v>
      </c>
      <c r="B8" s="2">
        <v>44999</v>
      </c>
      <c r="C8">
        <v>17545.75</v>
      </c>
      <c r="D8">
        <v>17806.8</v>
      </c>
      <c r="E8">
        <v>261</v>
      </c>
      <c r="F8">
        <f t="shared" si="0"/>
        <v>261</v>
      </c>
      <c r="H8" t="s">
        <v>19</v>
      </c>
      <c r="I8" s="3">
        <f>I6/(I6+I7)</f>
        <v>0.9538461538461539</v>
      </c>
    </row>
    <row r="9" spans="1:9" x14ac:dyDescent="0.2">
      <c r="A9" s="2">
        <v>44999</v>
      </c>
      <c r="B9" s="2">
        <v>44991</v>
      </c>
      <c r="C9">
        <v>18369.55</v>
      </c>
      <c r="D9">
        <v>17545.75</v>
      </c>
      <c r="E9">
        <v>-823.8</v>
      </c>
      <c r="F9">
        <f t="shared" si="0"/>
        <v>823.8</v>
      </c>
    </row>
    <row r="10" spans="1:9" x14ac:dyDescent="0.2">
      <c r="A10" s="2">
        <v>44985</v>
      </c>
      <c r="B10" s="2">
        <v>44978</v>
      </c>
      <c r="C10">
        <v>18262.45</v>
      </c>
      <c r="D10">
        <v>17989.650000000001</v>
      </c>
      <c r="E10">
        <v>-272.8</v>
      </c>
      <c r="F10">
        <f t="shared" si="0"/>
        <v>272.8</v>
      </c>
    </row>
    <row r="11" spans="1:9" x14ac:dyDescent="0.2">
      <c r="A11" s="2">
        <v>44978</v>
      </c>
      <c r="B11" s="2">
        <v>44971</v>
      </c>
      <c r="C11">
        <v>18595.7</v>
      </c>
      <c r="D11">
        <v>18262.45</v>
      </c>
      <c r="E11">
        <v>-333.2</v>
      </c>
      <c r="F11">
        <f t="shared" si="0"/>
        <v>333.2</v>
      </c>
    </row>
    <row r="12" spans="1:9" x14ac:dyDescent="0.2">
      <c r="A12" s="2">
        <v>44971</v>
      </c>
      <c r="B12" s="2">
        <v>44964</v>
      </c>
      <c r="C12">
        <v>18395.650000000001</v>
      </c>
      <c r="D12">
        <v>18595.7</v>
      </c>
      <c r="E12">
        <v>200</v>
      </c>
      <c r="F12">
        <f t="shared" si="0"/>
        <v>200</v>
      </c>
    </row>
    <row r="13" spans="1:9" x14ac:dyDescent="0.2">
      <c r="A13" s="2">
        <v>44964</v>
      </c>
      <c r="B13" s="2">
        <v>44957</v>
      </c>
      <c r="C13">
        <v>18095</v>
      </c>
      <c r="D13">
        <v>18395.650000000001</v>
      </c>
      <c r="E13">
        <v>300.7</v>
      </c>
      <c r="F13">
        <f t="shared" si="0"/>
        <v>300.7</v>
      </c>
    </row>
    <row r="14" spans="1:9" x14ac:dyDescent="0.2">
      <c r="A14" s="2">
        <v>44957</v>
      </c>
      <c r="B14" s="2">
        <v>44949</v>
      </c>
      <c r="C14">
        <v>18887.5</v>
      </c>
      <c r="D14">
        <v>18095</v>
      </c>
      <c r="E14">
        <v>-792.5</v>
      </c>
      <c r="F14">
        <f t="shared" si="0"/>
        <v>792.5</v>
      </c>
    </row>
    <row r="15" spans="1:9" x14ac:dyDescent="0.2">
      <c r="A15" s="2">
        <v>44950</v>
      </c>
      <c r="B15" s="2">
        <v>44943</v>
      </c>
      <c r="C15">
        <v>18604.25</v>
      </c>
      <c r="D15">
        <v>18890</v>
      </c>
      <c r="E15">
        <v>285.8</v>
      </c>
      <c r="F15">
        <f t="shared" si="0"/>
        <v>285.8</v>
      </c>
    </row>
    <row r="16" spans="1:9" x14ac:dyDescent="0.2">
      <c r="A16" s="2">
        <v>44943</v>
      </c>
      <c r="B16" s="2">
        <v>44936</v>
      </c>
      <c r="C16">
        <v>18474.05</v>
      </c>
      <c r="D16">
        <v>18604.25</v>
      </c>
      <c r="E16">
        <v>130.19999999999999</v>
      </c>
      <c r="F16">
        <f t="shared" si="0"/>
        <v>130.19999999999999</v>
      </c>
    </row>
    <row r="17" spans="1:6" x14ac:dyDescent="0.2">
      <c r="A17" s="2">
        <v>44936</v>
      </c>
      <c r="B17" s="2">
        <v>44929</v>
      </c>
      <c r="C17">
        <v>19196.05</v>
      </c>
      <c r="D17">
        <v>18474.05</v>
      </c>
      <c r="E17">
        <v>-722</v>
      </c>
      <c r="F17">
        <f t="shared" si="0"/>
        <v>722</v>
      </c>
    </row>
    <row r="18" spans="1:6" x14ac:dyDescent="0.2">
      <c r="A18" s="2">
        <v>44929</v>
      </c>
      <c r="B18" s="2">
        <v>44922</v>
      </c>
      <c r="C18">
        <v>19011.2</v>
      </c>
      <c r="D18">
        <v>19196.05</v>
      </c>
      <c r="E18">
        <v>184.8</v>
      </c>
      <c r="F18">
        <f t="shared" si="0"/>
        <v>184.8</v>
      </c>
    </row>
    <row r="19" spans="1:6" x14ac:dyDescent="0.2">
      <c r="A19" s="2">
        <v>44922</v>
      </c>
      <c r="B19" s="2">
        <v>44915</v>
      </c>
      <c r="C19">
        <v>19222.3</v>
      </c>
      <c r="D19">
        <v>19011.2</v>
      </c>
      <c r="E19">
        <v>-211.1</v>
      </c>
      <c r="F19">
        <f t="shared" si="0"/>
        <v>211.1</v>
      </c>
    </row>
    <row r="20" spans="1:6" x14ac:dyDescent="0.2">
      <c r="A20" s="2">
        <v>44915</v>
      </c>
      <c r="B20" s="2">
        <v>44908</v>
      </c>
      <c r="C20">
        <v>19409.849999999999</v>
      </c>
      <c r="D20">
        <v>19222.3</v>
      </c>
      <c r="E20">
        <v>-187.5</v>
      </c>
      <c r="F20">
        <f t="shared" si="0"/>
        <v>187.5</v>
      </c>
    </row>
    <row r="21" spans="1:6" x14ac:dyDescent="0.2">
      <c r="A21" s="2">
        <v>44908</v>
      </c>
      <c r="B21" s="2">
        <v>44901</v>
      </c>
      <c r="C21">
        <v>19242.3</v>
      </c>
      <c r="D21">
        <v>19409.849999999999</v>
      </c>
      <c r="E21">
        <v>167.5</v>
      </c>
      <c r="F21">
        <f t="shared" si="0"/>
        <v>167.5</v>
      </c>
    </row>
    <row r="22" spans="1:6" x14ac:dyDescent="0.2">
      <c r="A22" s="2">
        <v>44901</v>
      </c>
      <c r="B22" s="2">
        <v>44894</v>
      </c>
      <c r="C22">
        <v>19231.45</v>
      </c>
      <c r="D22">
        <v>19242.3</v>
      </c>
      <c r="E22">
        <v>10.8</v>
      </c>
      <c r="F22">
        <f t="shared" si="0"/>
        <v>10.8</v>
      </c>
    </row>
    <row r="23" spans="1:6" x14ac:dyDescent="0.2">
      <c r="A23" s="2">
        <v>44894</v>
      </c>
      <c r="B23" s="2">
        <v>44887</v>
      </c>
      <c r="C23">
        <v>18973.2</v>
      </c>
      <c r="D23">
        <v>19231.45</v>
      </c>
      <c r="E23">
        <v>258.2</v>
      </c>
      <c r="F23">
        <f t="shared" si="0"/>
        <v>258.2</v>
      </c>
    </row>
    <row r="24" spans="1:6" x14ac:dyDescent="0.2">
      <c r="A24" s="2">
        <v>44887</v>
      </c>
      <c r="B24" s="2">
        <v>44880</v>
      </c>
      <c r="C24">
        <v>19083.599999999999</v>
      </c>
      <c r="D24">
        <v>18973.2</v>
      </c>
      <c r="E24">
        <v>-110.4</v>
      </c>
      <c r="F24">
        <f t="shared" si="0"/>
        <v>110.4</v>
      </c>
    </row>
    <row r="25" spans="1:6" x14ac:dyDescent="0.2">
      <c r="A25" s="2">
        <v>44880</v>
      </c>
      <c r="B25" s="2">
        <v>44872</v>
      </c>
      <c r="C25">
        <v>18739.25</v>
      </c>
      <c r="D25">
        <v>19083.599999999999</v>
      </c>
      <c r="E25">
        <v>344.3</v>
      </c>
      <c r="F25">
        <f t="shared" si="0"/>
        <v>344.3</v>
      </c>
    </row>
    <row r="26" spans="1:6" x14ac:dyDescent="0.2">
      <c r="A26" s="2">
        <v>44866</v>
      </c>
      <c r="B26" s="2">
        <v>44858</v>
      </c>
      <c r="C26">
        <v>18424.75</v>
      </c>
      <c r="D26">
        <v>18606.400000000001</v>
      </c>
      <c r="E26">
        <v>181.7</v>
      </c>
      <c r="F26">
        <f t="shared" si="0"/>
        <v>181.7</v>
      </c>
    </row>
    <row r="27" spans="1:6" x14ac:dyDescent="0.2">
      <c r="A27" s="2">
        <v>44859</v>
      </c>
      <c r="B27" s="2">
        <v>44852</v>
      </c>
      <c r="C27">
        <v>18021.3</v>
      </c>
      <c r="D27">
        <v>18280.900000000001</v>
      </c>
      <c r="E27">
        <v>259.60000000000002</v>
      </c>
      <c r="F27">
        <f t="shared" si="0"/>
        <v>259.60000000000002</v>
      </c>
    </row>
    <row r="28" spans="1:6" x14ac:dyDescent="0.2">
      <c r="A28" s="2">
        <v>44852</v>
      </c>
      <c r="B28" s="2">
        <v>44845</v>
      </c>
      <c r="C28">
        <v>17455.2</v>
      </c>
      <c r="D28">
        <v>18021.3</v>
      </c>
      <c r="E28">
        <v>566.1</v>
      </c>
      <c r="F28">
        <f t="shared" si="0"/>
        <v>566.1</v>
      </c>
    </row>
    <row r="29" spans="1:6" x14ac:dyDescent="0.2">
      <c r="A29" s="2">
        <v>44845</v>
      </c>
      <c r="B29" s="2">
        <v>44837</v>
      </c>
      <c r="C29">
        <v>17270.2</v>
      </c>
      <c r="D29">
        <v>17455.2</v>
      </c>
      <c r="E29">
        <v>185</v>
      </c>
      <c r="F29">
        <f t="shared" si="0"/>
        <v>185</v>
      </c>
    </row>
    <row r="30" spans="1:6" x14ac:dyDescent="0.2">
      <c r="A30" s="2">
        <v>44838</v>
      </c>
      <c r="B30" s="2">
        <v>44831</v>
      </c>
      <c r="C30">
        <v>17424.05</v>
      </c>
      <c r="D30">
        <v>17741.05</v>
      </c>
      <c r="E30">
        <v>317</v>
      </c>
      <c r="F30">
        <f t="shared" si="0"/>
        <v>317</v>
      </c>
    </row>
    <row r="31" spans="1:6" x14ac:dyDescent="0.2">
      <c r="A31" s="2">
        <v>44831</v>
      </c>
      <c r="B31" s="2">
        <v>44824</v>
      </c>
      <c r="C31">
        <v>18750.75</v>
      </c>
      <c r="D31">
        <v>17424.05</v>
      </c>
      <c r="E31">
        <v>-1326.7</v>
      </c>
      <c r="F31">
        <f t="shared" si="0"/>
        <v>1326.7</v>
      </c>
    </row>
    <row r="32" spans="1:6" x14ac:dyDescent="0.2">
      <c r="A32" s="2">
        <v>44824</v>
      </c>
      <c r="B32" s="2">
        <v>44817</v>
      </c>
      <c r="C32">
        <v>18605.349999999999</v>
      </c>
      <c r="D32">
        <v>18750.75</v>
      </c>
      <c r="E32">
        <v>145.4</v>
      </c>
      <c r="F32">
        <f t="shared" si="0"/>
        <v>145.4</v>
      </c>
    </row>
    <row r="33" spans="1:6" x14ac:dyDescent="0.2">
      <c r="A33" s="2">
        <v>44817</v>
      </c>
      <c r="B33" s="2">
        <v>44810</v>
      </c>
      <c r="C33">
        <v>18197.900000000001</v>
      </c>
      <c r="D33">
        <v>18605.349999999999</v>
      </c>
      <c r="E33">
        <v>407.4</v>
      </c>
      <c r="F33">
        <f t="shared" si="0"/>
        <v>407.4</v>
      </c>
    </row>
    <row r="34" spans="1:6" x14ac:dyDescent="0.2">
      <c r="A34" s="2">
        <v>44810</v>
      </c>
      <c r="B34" s="2">
        <v>44802</v>
      </c>
      <c r="C34">
        <v>17631.7</v>
      </c>
      <c r="D34">
        <v>18197.900000000001</v>
      </c>
      <c r="E34">
        <v>566.20000000000005</v>
      </c>
      <c r="F34">
        <f t="shared" ref="F34:F65" si="1">ABS(E34)</f>
        <v>566.20000000000005</v>
      </c>
    </row>
    <row r="35" spans="1:6" x14ac:dyDescent="0.2">
      <c r="A35" s="2">
        <v>44803</v>
      </c>
      <c r="B35" s="2">
        <v>44796</v>
      </c>
      <c r="C35">
        <v>17897.349999999999</v>
      </c>
      <c r="D35">
        <v>18235.05</v>
      </c>
      <c r="E35">
        <v>337.7</v>
      </c>
      <c r="F35">
        <f t="shared" si="1"/>
        <v>337.7</v>
      </c>
    </row>
    <row r="36" spans="1:6" x14ac:dyDescent="0.2">
      <c r="A36" s="2">
        <v>44796</v>
      </c>
      <c r="B36" s="2">
        <v>44789</v>
      </c>
      <c r="C36">
        <v>18191.349999999999</v>
      </c>
      <c r="D36">
        <v>17897.349999999999</v>
      </c>
      <c r="E36">
        <v>-294</v>
      </c>
      <c r="F36">
        <f t="shared" si="1"/>
        <v>294</v>
      </c>
    </row>
    <row r="37" spans="1:6" x14ac:dyDescent="0.2">
      <c r="A37" s="2">
        <v>44789</v>
      </c>
      <c r="B37" s="2">
        <v>44778</v>
      </c>
      <c r="C37">
        <v>17534.55</v>
      </c>
      <c r="D37">
        <v>18191.349999999999</v>
      </c>
      <c r="E37">
        <v>656.8</v>
      </c>
      <c r="F37">
        <f t="shared" si="1"/>
        <v>656.8</v>
      </c>
    </row>
    <row r="38" spans="1:6" x14ac:dyDescent="0.2">
      <c r="A38" s="2">
        <v>44775</v>
      </c>
      <c r="B38" s="2">
        <v>44768</v>
      </c>
      <c r="C38">
        <v>16734.099999999999</v>
      </c>
      <c r="D38">
        <v>17538.8</v>
      </c>
      <c r="E38">
        <v>804.7</v>
      </c>
      <c r="F38">
        <f t="shared" si="1"/>
        <v>804.7</v>
      </c>
    </row>
    <row r="39" spans="1:6" x14ac:dyDescent="0.2">
      <c r="A39" s="2">
        <v>44768</v>
      </c>
      <c r="B39" s="2">
        <v>44761</v>
      </c>
      <c r="C39">
        <v>16436.2</v>
      </c>
      <c r="D39">
        <v>16734.099999999999</v>
      </c>
      <c r="E39">
        <v>297.89999999999998</v>
      </c>
      <c r="F39">
        <f t="shared" si="1"/>
        <v>297.89999999999998</v>
      </c>
    </row>
    <row r="40" spans="1:6" x14ac:dyDescent="0.2">
      <c r="A40" s="2">
        <v>44761</v>
      </c>
      <c r="B40" s="2">
        <v>44754</v>
      </c>
      <c r="C40">
        <v>16200.6</v>
      </c>
      <c r="D40">
        <v>16436.2</v>
      </c>
      <c r="E40">
        <v>235.6</v>
      </c>
      <c r="F40">
        <f t="shared" si="1"/>
        <v>235.6</v>
      </c>
    </row>
    <row r="41" spans="1:6" x14ac:dyDescent="0.2">
      <c r="A41" s="2">
        <v>44754</v>
      </c>
      <c r="B41" s="2">
        <v>44747</v>
      </c>
      <c r="C41">
        <v>15729.15</v>
      </c>
      <c r="D41">
        <v>16200.6</v>
      </c>
      <c r="E41">
        <v>471.5</v>
      </c>
      <c r="F41">
        <f t="shared" si="1"/>
        <v>471.5</v>
      </c>
    </row>
    <row r="42" spans="1:6" x14ac:dyDescent="0.2">
      <c r="A42" s="2">
        <v>44747</v>
      </c>
      <c r="B42" s="2">
        <v>44740</v>
      </c>
      <c r="C42">
        <v>15559.05</v>
      </c>
      <c r="D42">
        <v>15729.15</v>
      </c>
      <c r="E42">
        <v>170.1</v>
      </c>
      <c r="F42">
        <f t="shared" si="1"/>
        <v>170.1</v>
      </c>
    </row>
    <row r="43" spans="1:6" x14ac:dyDescent="0.2">
      <c r="A43" s="2">
        <v>44740</v>
      </c>
      <c r="B43" s="2">
        <v>44733</v>
      </c>
      <c r="C43">
        <v>15436.35</v>
      </c>
      <c r="D43">
        <v>15559.05</v>
      </c>
      <c r="E43">
        <v>122.7</v>
      </c>
      <c r="F43">
        <f t="shared" si="1"/>
        <v>122.7</v>
      </c>
    </row>
    <row r="44" spans="1:6" x14ac:dyDescent="0.2">
      <c r="A44" s="2">
        <v>44733</v>
      </c>
      <c r="B44" s="2">
        <v>44726</v>
      </c>
      <c r="C44">
        <v>15292.15</v>
      </c>
      <c r="D44">
        <v>15436.35</v>
      </c>
      <c r="E44">
        <v>144.19999999999999</v>
      </c>
      <c r="F44">
        <f t="shared" si="1"/>
        <v>144.19999999999999</v>
      </c>
    </row>
    <row r="45" spans="1:6" x14ac:dyDescent="0.2">
      <c r="A45" s="2">
        <v>44726</v>
      </c>
      <c r="B45" s="2">
        <v>44719</v>
      </c>
      <c r="C45">
        <v>16152</v>
      </c>
      <c r="D45">
        <v>15292.15</v>
      </c>
      <c r="E45">
        <v>-859.9</v>
      </c>
      <c r="F45">
        <f t="shared" si="1"/>
        <v>859.9</v>
      </c>
    </row>
    <row r="46" spans="1:6" x14ac:dyDescent="0.2">
      <c r="A46" s="2">
        <v>44719</v>
      </c>
      <c r="B46" s="2">
        <v>44712</v>
      </c>
      <c r="C46">
        <v>16475.7</v>
      </c>
      <c r="D46">
        <v>16152</v>
      </c>
      <c r="E46">
        <v>-323.7</v>
      </c>
      <c r="F46">
        <f t="shared" si="1"/>
        <v>323.7</v>
      </c>
    </row>
    <row r="47" spans="1:6" x14ac:dyDescent="0.2">
      <c r="A47" s="2">
        <v>44712</v>
      </c>
      <c r="B47" s="2">
        <v>44705</v>
      </c>
      <c r="C47">
        <v>15809.85</v>
      </c>
      <c r="D47">
        <v>16475.7</v>
      </c>
      <c r="E47">
        <v>665.9</v>
      </c>
      <c r="F47">
        <f t="shared" si="1"/>
        <v>665.9</v>
      </c>
    </row>
    <row r="48" spans="1:6" x14ac:dyDescent="0.2">
      <c r="A48" s="2">
        <v>44705</v>
      </c>
      <c r="B48" s="2">
        <v>44698</v>
      </c>
      <c r="C48">
        <v>15810.5</v>
      </c>
      <c r="D48">
        <v>15809.85</v>
      </c>
      <c r="E48">
        <v>-0.6</v>
      </c>
      <c r="F48">
        <f t="shared" si="1"/>
        <v>0.6</v>
      </c>
    </row>
    <row r="49" spans="1:6" x14ac:dyDescent="0.2">
      <c r="A49" s="2">
        <v>44698</v>
      </c>
      <c r="B49" s="2">
        <v>44691</v>
      </c>
      <c r="C49">
        <v>15929.9</v>
      </c>
      <c r="D49">
        <v>15810.5</v>
      </c>
      <c r="E49">
        <v>-119.4</v>
      </c>
      <c r="F49">
        <f t="shared" si="1"/>
        <v>119.4</v>
      </c>
    </row>
    <row r="50" spans="1:6" x14ac:dyDescent="0.2">
      <c r="A50" s="2">
        <v>44691</v>
      </c>
      <c r="B50" s="2">
        <v>44683</v>
      </c>
      <c r="C50">
        <v>16671.95</v>
      </c>
      <c r="D50">
        <v>15929.9</v>
      </c>
      <c r="E50">
        <v>-742.1</v>
      </c>
      <c r="F50">
        <f t="shared" si="1"/>
        <v>742.1</v>
      </c>
    </row>
    <row r="51" spans="1:6" x14ac:dyDescent="0.2">
      <c r="A51" s="2">
        <v>44677</v>
      </c>
      <c r="B51" s="2">
        <v>44670</v>
      </c>
      <c r="C51">
        <v>16708.900000000001</v>
      </c>
      <c r="D51">
        <v>16804.8</v>
      </c>
      <c r="E51">
        <v>95.9</v>
      </c>
      <c r="F51">
        <f t="shared" si="1"/>
        <v>95.9</v>
      </c>
    </row>
    <row r="52" spans="1:6" x14ac:dyDescent="0.2">
      <c r="A52" s="2">
        <v>44670</v>
      </c>
      <c r="B52" s="2">
        <v>44659</v>
      </c>
      <c r="C52">
        <v>17667.3</v>
      </c>
      <c r="D52">
        <v>16708.900000000001</v>
      </c>
      <c r="E52">
        <v>-958.4</v>
      </c>
      <c r="F52">
        <f t="shared" si="1"/>
        <v>958.4</v>
      </c>
    </row>
    <row r="53" spans="1:6" x14ac:dyDescent="0.2">
      <c r="A53" s="2">
        <v>44663</v>
      </c>
      <c r="B53" s="2">
        <v>44656</v>
      </c>
      <c r="C53">
        <v>17989.3</v>
      </c>
      <c r="D53">
        <v>17572.150000000001</v>
      </c>
      <c r="E53">
        <v>-417.1</v>
      </c>
      <c r="F53">
        <f t="shared" si="1"/>
        <v>417.1</v>
      </c>
    </row>
    <row r="54" spans="1:6" x14ac:dyDescent="0.2">
      <c r="A54" s="2">
        <v>44656</v>
      </c>
      <c r="B54" s="2">
        <v>44649</v>
      </c>
      <c r="C54">
        <v>16836.650000000001</v>
      </c>
      <c r="D54">
        <v>17989.3</v>
      </c>
      <c r="E54">
        <v>1152.5999999999999</v>
      </c>
      <c r="F54">
        <f t="shared" si="1"/>
        <v>1152.5999999999999</v>
      </c>
    </row>
    <row r="55" spans="1:6" x14ac:dyDescent="0.2">
      <c r="A55" s="2">
        <v>44649</v>
      </c>
      <c r="B55" s="2">
        <v>44642</v>
      </c>
      <c r="C55">
        <v>17087.150000000001</v>
      </c>
      <c r="D55">
        <v>16836.650000000001</v>
      </c>
      <c r="E55">
        <v>-250.5</v>
      </c>
      <c r="F55">
        <f t="shared" si="1"/>
        <v>250.5</v>
      </c>
    </row>
    <row r="56" spans="1:6" x14ac:dyDescent="0.2">
      <c r="A56" s="2">
        <v>44642</v>
      </c>
      <c r="B56" s="2">
        <v>44634</v>
      </c>
      <c r="C56">
        <v>16514.25</v>
      </c>
      <c r="D56">
        <v>17087.150000000001</v>
      </c>
      <c r="E56">
        <v>572.9</v>
      </c>
      <c r="F56">
        <f t="shared" si="1"/>
        <v>572.9</v>
      </c>
    </row>
    <row r="57" spans="1:6" x14ac:dyDescent="0.2">
      <c r="A57" s="2">
        <v>44635</v>
      </c>
      <c r="B57" s="2">
        <v>44628</v>
      </c>
      <c r="C57">
        <v>15528.85</v>
      </c>
      <c r="D57">
        <v>16352.1</v>
      </c>
      <c r="E57">
        <v>823.2</v>
      </c>
      <c r="F57">
        <f t="shared" si="1"/>
        <v>823.2</v>
      </c>
    </row>
    <row r="58" spans="1:6" x14ac:dyDescent="0.2">
      <c r="A58" s="2">
        <v>44628</v>
      </c>
      <c r="B58" s="2">
        <v>44620</v>
      </c>
      <c r="C58">
        <v>16936.3</v>
      </c>
      <c r="D58">
        <v>15528.85</v>
      </c>
      <c r="E58">
        <v>-1407.4</v>
      </c>
      <c r="F58">
        <f t="shared" si="1"/>
        <v>1407.4</v>
      </c>
    </row>
    <row r="59" spans="1:6" x14ac:dyDescent="0.2">
      <c r="A59" s="2">
        <v>44614</v>
      </c>
      <c r="B59" s="2">
        <v>44607</v>
      </c>
      <c r="C59">
        <v>17584.45</v>
      </c>
      <c r="D59">
        <v>17462.7</v>
      </c>
      <c r="E59">
        <v>-121.8</v>
      </c>
      <c r="F59">
        <f t="shared" si="1"/>
        <v>121.8</v>
      </c>
    </row>
    <row r="60" spans="1:6" x14ac:dyDescent="0.2">
      <c r="A60" s="2">
        <v>44607</v>
      </c>
      <c r="B60" s="2">
        <v>44600</v>
      </c>
      <c r="C60">
        <v>17632.55</v>
      </c>
      <c r="D60">
        <v>17584.45</v>
      </c>
      <c r="E60">
        <v>-48.1</v>
      </c>
      <c r="F60">
        <f t="shared" si="1"/>
        <v>48.1</v>
      </c>
    </row>
    <row r="61" spans="1:6" x14ac:dyDescent="0.2">
      <c r="A61" s="2">
        <v>44600</v>
      </c>
      <c r="B61" s="2">
        <v>44593</v>
      </c>
      <c r="C61">
        <v>18060.25</v>
      </c>
      <c r="D61">
        <v>17632.55</v>
      </c>
      <c r="E61">
        <v>-427.7</v>
      </c>
      <c r="F61">
        <f t="shared" si="1"/>
        <v>427.7</v>
      </c>
    </row>
    <row r="62" spans="1:6" x14ac:dyDescent="0.2">
      <c r="A62" s="2">
        <v>44593</v>
      </c>
      <c r="B62" s="2">
        <v>44585</v>
      </c>
      <c r="C62">
        <v>17633.45</v>
      </c>
      <c r="D62">
        <v>18060.25</v>
      </c>
      <c r="E62">
        <v>426.8</v>
      </c>
      <c r="F62">
        <f t="shared" si="1"/>
        <v>426.8</v>
      </c>
    </row>
    <row r="63" spans="1:6" x14ac:dyDescent="0.2">
      <c r="A63" s="2">
        <v>44586</v>
      </c>
      <c r="B63" s="2">
        <v>44579</v>
      </c>
      <c r="C63">
        <v>18468.7</v>
      </c>
      <c r="D63">
        <v>17789.8</v>
      </c>
      <c r="E63">
        <v>-678.9</v>
      </c>
      <c r="F63">
        <f t="shared" si="1"/>
        <v>678.9</v>
      </c>
    </row>
    <row r="64" spans="1:6" x14ac:dyDescent="0.2">
      <c r="A64" s="2">
        <v>44579</v>
      </c>
      <c r="B64" s="2">
        <v>44572</v>
      </c>
      <c r="C64">
        <v>18538.8</v>
      </c>
      <c r="D64">
        <v>18468.7</v>
      </c>
      <c r="E64">
        <v>-70.099999999999994</v>
      </c>
      <c r="F64">
        <f t="shared" si="1"/>
        <v>70.099999999999994</v>
      </c>
    </row>
    <row r="65" spans="1:6" x14ac:dyDescent="0.2">
      <c r="A65" s="2">
        <v>44572</v>
      </c>
      <c r="B65" s="2">
        <v>44565</v>
      </c>
      <c r="C65">
        <v>17972.95</v>
      </c>
      <c r="D65">
        <v>18538.8</v>
      </c>
      <c r="E65">
        <v>565.79999999999995</v>
      </c>
      <c r="F65">
        <f t="shared" si="1"/>
        <v>565.79999999999995</v>
      </c>
    </row>
    <row r="66" spans="1:6" x14ac:dyDescent="0.2">
      <c r="A66" s="2">
        <v>44565</v>
      </c>
      <c r="B66" s="2">
        <v>44558</v>
      </c>
      <c r="C66">
        <v>17178.599999999999</v>
      </c>
      <c r="D66">
        <v>17972.95</v>
      </c>
      <c r="E66">
        <v>794.4</v>
      </c>
      <c r="F66">
        <f t="shared" ref="F66:F97" si="2">ABS(E66)</f>
        <v>794.4</v>
      </c>
    </row>
  </sheetData>
  <autoFilter ref="A1:F66" xr:uid="{A537D1AE-E9FB-C24B-8D41-FB3CEA0F04E2}">
    <sortState xmlns:xlrd2="http://schemas.microsoft.com/office/spreadsheetml/2017/richdata2" ref="A2:F66">
      <sortCondition descending="1" ref="A1:A66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15F9-B69A-CA4A-ABDE-2E7CD561CD8B}">
  <dimension ref="A1:B18"/>
  <sheetViews>
    <sheetView workbookViewId="0">
      <selection activeCell="A26" sqref="A26"/>
    </sheetView>
  </sheetViews>
  <sheetFormatPr baseColWidth="10" defaultRowHeight="16" x14ac:dyDescent="0.2"/>
  <sheetData>
    <row r="1" spans="1:2" x14ac:dyDescent="0.2">
      <c r="A1" t="s">
        <v>15</v>
      </c>
      <c r="B1" t="s">
        <v>34</v>
      </c>
    </row>
    <row r="2" spans="1:2" x14ac:dyDescent="0.2">
      <c r="A2">
        <v>66.7</v>
      </c>
      <c r="B2">
        <f>ABS(A2)</f>
        <v>66.7</v>
      </c>
    </row>
    <row r="3" spans="1:2" x14ac:dyDescent="0.2">
      <c r="A3">
        <v>130.19999999999999</v>
      </c>
      <c r="B3">
        <f>ABS(A3)</f>
        <v>130.19999999999999</v>
      </c>
    </row>
    <row r="4" spans="1:2" x14ac:dyDescent="0.2">
      <c r="A4">
        <v>-142.30000000000001</v>
      </c>
      <c r="B4">
        <f>ABS(A4)</f>
        <v>142.30000000000001</v>
      </c>
    </row>
    <row r="5" spans="1:2" x14ac:dyDescent="0.2">
      <c r="A5">
        <v>184.8</v>
      </c>
      <c r="B5">
        <f>ABS(A5)</f>
        <v>184.8</v>
      </c>
    </row>
    <row r="6" spans="1:2" x14ac:dyDescent="0.2">
      <c r="A6">
        <v>197.2</v>
      </c>
      <c r="B6">
        <f>ABS(A6)</f>
        <v>197.2</v>
      </c>
    </row>
    <row r="7" spans="1:2" x14ac:dyDescent="0.2">
      <c r="A7">
        <v>200</v>
      </c>
      <c r="B7">
        <f>ABS(A7)</f>
        <v>200</v>
      </c>
    </row>
    <row r="8" spans="1:2" x14ac:dyDescent="0.2">
      <c r="A8">
        <v>215.1</v>
      </c>
      <c r="B8">
        <f>ABS(A8)</f>
        <v>215.1</v>
      </c>
    </row>
    <row r="9" spans="1:2" x14ac:dyDescent="0.2">
      <c r="A9">
        <v>261</v>
      </c>
      <c r="B9">
        <f>ABS(A9)</f>
        <v>261</v>
      </c>
    </row>
    <row r="10" spans="1:2" x14ac:dyDescent="0.2">
      <c r="A10">
        <v>-272.8</v>
      </c>
      <c r="B10">
        <f>ABS(A10)</f>
        <v>272.8</v>
      </c>
    </row>
    <row r="11" spans="1:2" x14ac:dyDescent="0.2">
      <c r="A11">
        <v>285.8</v>
      </c>
      <c r="B11">
        <f>ABS(A11)</f>
        <v>285.8</v>
      </c>
    </row>
    <row r="12" spans="1:2" x14ac:dyDescent="0.2">
      <c r="A12">
        <v>300.7</v>
      </c>
      <c r="B12">
        <f>ABS(A12)</f>
        <v>300.7</v>
      </c>
    </row>
    <row r="13" spans="1:2" x14ac:dyDescent="0.2">
      <c r="A13">
        <v>-333.2</v>
      </c>
      <c r="B13">
        <f>ABS(A13)</f>
        <v>333.2</v>
      </c>
    </row>
    <row r="14" spans="1:2" x14ac:dyDescent="0.2">
      <c r="A14">
        <v>373.9</v>
      </c>
      <c r="B14">
        <f>ABS(A14)</f>
        <v>373.9</v>
      </c>
    </row>
    <row r="15" spans="1:2" x14ac:dyDescent="0.2">
      <c r="A15">
        <v>529.79999999999995</v>
      </c>
      <c r="B15">
        <f>ABS(A15)</f>
        <v>529.79999999999995</v>
      </c>
    </row>
    <row r="16" spans="1:2" x14ac:dyDescent="0.2">
      <c r="A16">
        <v>-722</v>
      </c>
      <c r="B16">
        <f>ABS(A16)</f>
        <v>722</v>
      </c>
    </row>
    <row r="17" spans="1:2" x14ac:dyDescent="0.2">
      <c r="A17">
        <v>-792.5</v>
      </c>
      <c r="B17">
        <f>ABS(A17)</f>
        <v>792.5</v>
      </c>
    </row>
    <row r="18" spans="1:2" x14ac:dyDescent="0.2">
      <c r="A18">
        <v>-823.8</v>
      </c>
      <c r="B18">
        <f>ABS(A18)</f>
        <v>823.8</v>
      </c>
    </row>
  </sheetData>
  <autoFilter ref="A1:B18" xr:uid="{0DF915F9-B69A-CA4A-ABDE-2E7CD561CD8B}">
    <sortState xmlns:xlrd2="http://schemas.microsoft.com/office/spreadsheetml/2017/richdata2" ref="A2:B18">
      <sortCondition ref="B1:B18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8F1A-9C13-DC44-98D2-17A84AD49D05}">
  <dimension ref="A1:A66"/>
  <sheetViews>
    <sheetView workbookViewId="0">
      <selection activeCell="E15" sqref="E15"/>
    </sheetView>
  </sheetViews>
  <sheetFormatPr baseColWidth="10" defaultRowHeight="16" x14ac:dyDescent="0.2"/>
  <sheetData>
    <row r="1" spans="1:1" x14ac:dyDescent="0.2">
      <c r="A1" t="s">
        <v>15</v>
      </c>
    </row>
    <row r="2" spans="1:1" x14ac:dyDescent="0.2">
      <c r="A2">
        <v>-1407.4</v>
      </c>
    </row>
    <row r="3" spans="1:1" x14ac:dyDescent="0.2">
      <c r="A3">
        <v>-1326.7</v>
      </c>
    </row>
    <row r="4" spans="1:1" x14ac:dyDescent="0.2">
      <c r="A4">
        <v>-958.4</v>
      </c>
    </row>
    <row r="5" spans="1:1" x14ac:dyDescent="0.2">
      <c r="A5">
        <v>-859.9</v>
      </c>
    </row>
    <row r="6" spans="1:1" x14ac:dyDescent="0.2">
      <c r="A6">
        <v>-823.8</v>
      </c>
    </row>
    <row r="7" spans="1:1" x14ac:dyDescent="0.2">
      <c r="A7">
        <v>-792.5</v>
      </c>
    </row>
    <row r="8" spans="1:1" x14ac:dyDescent="0.2">
      <c r="A8">
        <v>-742.1</v>
      </c>
    </row>
    <row r="9" spans="1:1" x14ac:dyDescent="0.2">
      <c r="A9">
        <v>-722</v>
      </c>
    </row>
    <row r="10" spans="1:1" x14ac:dyDescent="0.2">
      <c r="A10">
        <v>-678.9</v>
      </c>
    </row>
    <row r="11" spans="1:1" x14ac:dyDescent="0.2">
      <c r="A11">
        <v>-427.7</v>
      </c>
    </row>
    <row r="12" spans="1:1" x14ac:dyDescent="0.2">
      <c r="A12">
        <v>-417.1</v>
      </c>
    </row>
    <row r="13" spans="1:1" x14ac:dyDescent="0.2">
      <c r="A13">
        <v>-333.2</v>
      </c>
    </row>
    <row r="14" spans="1:1" x14ac:dyDescent="0.2">
      <c r="A14">
        <v>-323.7</v>
      </c>
    </row>
    <row r="15" spans="1:1" x14ac:dyDescent="0.2">
      <c r="A15">
        <v>-294</v>
      </c>
    </row>
    <row r="16" spans="1:1" x14ac:dyDescent="0.2">
      <c r="A16">
        <v>-272.8</v>
      </c>
    </row>
    <row r="17" spans="1:1" x14ac:dyDescent="0.2">
      <c r="A17">
        <v>-250.5</v>
      </c>
    </row>
    <row r="18" spans="1:1" x14ac:dyDescent="0.2">
      <c r="A18">
        <v>-211.1</v>
      </c>
    </row>
    <row r="19" spans="1:1" x14ac:dyDescent="0.2">
      <c r="A19">
        <v>-187.5</v>
      </c>
    </row>
    <row r="20" spans="1:1" x14ac:dyDescent="0.2">
      <c r="A20">
        <v>-142.30000000000001</v>
      </c>
    </row>
    <row r="21" spans="1:1" x14ac:dyDescent="0.2">
      <c r="A21">
        <v>-121.8</v>
      </c>
    </row>
    <row r="22" spans="1:1" x14ac:dyDescent="0.2">
      <c r="A22">
        <v>-119.4</v>
      </c>
    </row>
    <row r="23" spans="1:1" x14ac:dyDescent="0.2">
      <c r="A23">
        <v>-110.4</v>
      </c>
    </row>
    <row r="24" spans="1:1" x14ac:dyDescent="0.2">
      <c r="A24">
        <v>-70.099999999999994</v>
      </c>
    </row>
    <row r="25" spans="1:1" x14ac:dyDescent="0.2">
      <c r="A25">
        <v>-48.1</v>
      </c>
    </row>
    <row r="26" spans="1:1" x14ac:dyDescent="0.2">
      <c r="A26">
        <v>-0.6</v>
      </c>
    </row>
    <row r="27" spans="1:1" x14ac:dyDescent="0.2">
      <c r="A27">
        <v>10.8</v>
      </c>
    </row>
    <row r="28" spans="1:1" x14ac:dyDescent="0.2">
      <c r="A28">
        <v>66.7</v>
      </c>
    </row>
    <row r="29" spans="1:1" x14ac:dyDescent="0.2">
      <c r="A29">
        <v>95.9</v>
      </c>
    </row>
    <row r="30" spans="1:1" x14ac:dyDescent="0.2">
      <c r="A30">
        <v>122.7</v>
      </c>
    </row>
    <row r="31" spans="1:1" x14ac:dyDescent="0.2">
      <c r="A31">
        <v>130.19999999999999</v>
      </c>
    </row>
    <row r="32" spans="1:1" x14ac:dyDescent="0.2">
      <c r="A32">
        <v>144.19999999999999</v>
      </c>
    </row>
    <row r="33" spans="1:1" x14ac:dyDescent="0.2">
      <c r="A33">
        <v>145.4</v>
      </c>
    </row>
    <row r="34" spans="1:1" x14ac:dyDescent="0.2">
      <c r="A34">
        <v>167.5</v>
      </c>
    </row>
    <row r="35" spans="1:1" x14ac:dyDescent="0.2">
      <c r="A35">
        <v>170.1</v>
      </c>
    </row>
    <row r="36" spans="1:1" x14ac:dyDescent="0.2">
      <c r="A36">
        <v>181.7</v>
      </c>
    </row>
    <row r="37" spans="1:1" x14ac:dyDescent="0.2">
      <c r="A37">
        <v>184.8</v>
      </c>
    </row>
    <row r="38" spans="1:1" x14ac:dyDescent="0.2">
      <c r="A38">
        <v>185</v>
      </c>
    </row>
    <row r="39" spans="1:1" x14ac:dyDescent="0.2">
      <c r="A39">
        <v>197.2</v>
      </c>
    </row>
    <row r="40" spans="1:1" x14ac:dyDescent="0.2">
      <c r="A40">
        <v>200</v>
      </c>
    </row>
    <row r="41" spans="1:1" x14ac:dyDescent="0.2">
      <c r="A41">
        <v>215.1</v>
      </c>
    </row>
    <row r="42" spans="1:1" x14ac:dyDescent="0.2">
      <c r="A42">
        <v>235.6</v>
      </c>
    </row>
    <row r="43" spans="1:1" x14ac:dyDescent="0.2">
      <c r="A43">
        <v>258.2</v>
      </c>
    </row>
    <row r="44" spans="1:1" x14ac:dyDescent="0.2">
      <c r="A44">
        <v>259.60000000000002</v>
      </c>
    </row>
    <row r="45" spans="1:1" x14ac:dyDescent="0.2">
      <c r="A45">
        <v>261</v>
      </c>
    </row>
    <row r="46" spans="1:1" x14ac:dyDescent="0.2">
      <c r="A46">
        <v>285.8</v>
      </c>
    </row>
    <row r="47" spans="1:1" x14ac:dyDescent="0.2">
      <c r="A47">
        <v>297.89999999999998</v>
      </c>
    </row>
    <row r="48" spans="1:1" x14ac:dyDescent="0.2">
      <c r="A48">
        <v>300.7</v>
      </c>
    </row>
    <row r="49" spans="1:1" x14ac:dyDescent="0.2">
      <c r="A49">
        <v>317</v>
      </c>
    </row>
    <row r="50" spans="1:1" x14ac:dyDescent="0.2">
      <c r="A50">
        <v>337.7</v>
      </c>
    </row>
    <row r="51" spans="1:1" x14ac:dyDescent="0.2">
      <c r="A51">
        <v>344.3</v>
      </c>
    </row>
    <row r="52" spans="1:1" x14ac:dyDescent="0.2">
      <c r="A52">
        <v>373.9</v>
      </c>
    </row>
    <row r="53" spans="1:1" x14ac:dyDescent="0.2">
      <c r="A53">
        <v>407.4</v>
      </c>
    </row>
    <row r="54" spans="1:1" x14ac:dyDescent="0.2">
      <c r="A54">
        <v>426.8</v>
      </c>
    </row>
    <row r="55" spans="1:1" x14ac:dyDescent="0.2">
      <c r="A55">
        <v>471.5</v>
      </c>
    </row>
    <row r="56" spans="1:1" x14ac:dyDescent="0.2">
      <c r="A56">
        <v>529.79999999999995</v>
      </c>
    </row>
    <row r="57" spans="1:1" x14ac:dyDescent="0.2">
      <c r="A57">
        <v>565.79999999999995</v>
      </c>
    </row>
    <row r="58" spans="1:1" x14ac:dyDescent="0.2">
      <c r="A58">
        <v>566.1</v>
      </c>
    </row>
    <row r="59" spans="1:1" x14ac:dyDescent="0.2">
      <c r="A59">
        <v>566.20000000000005</v>
      </c>
    </row>
    <row r="60" spans="1:1" x14ac:dyDescent="0.2">
      <c r="A60">
        <v>572.9</v>
      </c>
    </row>
    <row r="61" spans="1:1" x14ac:dyDescent="0.2">
      <c r="A61">
        <v>656.8</v>
      </c>
    </row>
    <row r="62" spans="1:1" x14ac:dyDescent="0.2">
      <c r="A62">
        <v>665.9</v>
      </c>
    </row>
    <row r="63" spans="1:1" x14ac:dyDescent="0.2">
      <c r="A63">
        <v>794.4</v>
      </c>
    </row>
    <row r="64" spans="1:1" x14ac:dyDescent="0.2">
      <c r="A64">
        <v>804.7</v>
      </c>
    </row>
    <row r="65" spans="1:1" x14ac:dyDescent="0.2">
      <c r="A65">
        <v>823.2</v>
      </c>
    </row>
    <row r="66" spans="1:1" x14ac:dyDescent="0.2">
      <c r="A66">
        <v>1152.5999999999999</v>
      </c>
    </row>
  </sheetData>
  <autoFilter ref="A1:A66" xr:uid="{81488F1A-9C13-DC44-98D2-17A84AD49D05}">
    <sortState xmlns:xlrd2="http://schemas.microsoft.com/office/spreadsheetml/2017/richdata2" ref="A2:A66">
      <sortCondition ref="A1:A6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03BF-0822-2C49-9DEA-2FC58F5ACA32}">
  <dimension ref="A1:I66"/>
  <sheetViews>
    <sheetView workbookViewId="0">
      <selection activeCell="H8" sqref="H8"/>
    </sheetView>
  </sheetViews>
  <sheetFormatPr baseColWidth="10" defaultRowHeight="16" x14ac:dyDescent="0.2"/>
  <cols>
    <col min="8" max="8" width="13" bestFit="1" customWidth="1"/>
  </cols>
  <sheetData>
    <row r="1" spans="1:9" x14ac:dyDescent="0.2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9" x14ac:dyDescent="0.2">
      <c r="A2" s="2">
        <v>45055</v>
      </c>
      <c r="B2" s="2">
        <v>45050</v>
      </c>
      <c r="C2">
        <v>19479.349999999999</v>
      </c>
      <c r="D2">
        <v>19274.7</v>
      </c>
      <c r="E2">
        <v>-204.6</v>
      </c>
      <c r="F2">
        <f>ABS(E2)</f>
        <v>204.6</v>
      </c>
      <c r="H2" t="s">
        <v>17</v>
      </c>
      <c r="I2">
        <f>COUNTIF(F2:F66,"&gt;=100")</f>
        <v>54</v>
      </c>
    </row>
    <row r="3" spans="1:9" x14ac:dyDescent="0.2">
      <c r="A3" s="2">
        <v>45048</v>
      </c>
      <c r="B3" s="2">
        <v>45042</v>
      </c>
      <c r="C3">
        <v>19003</v>
      </c>
      <c r="D3">
        <v>19208.05</v>
      </c>
      <c r="E3">
        <v>205</v>
      </c>
      <c r="F3">
        <f t="shared" ref="F3:F66" si="0">ABS(E3)</f>
        <v>205</v>
      </c>
      <c r="H3" t="s">
        <v>18</v>
      </c>
      <c r="I3">
        <f>COUNTIF(F2:F66,"&lt;100")</f>
        <v>11</v>
      </c>
    </row>
    <row r="4" spans="1:9" x14ac:dyDescent="0.2">
      <c r="A4" s="2">
        <v>45041</v>
      </c>
      <c r="B4" s="2">
        <v>45036</v>
      </c>
      <c r="C4">
        <v>18790.3</v>
      </c>
      <c r="D4">
        <v>18961.849999999999</v>
      </c>
      <c r="E4">
        <v>171.5</v>
      </c>
      <c r="F4">
        <f t="shared" si="0"/>
        <v>171.5</v>
      </c>
      <c r="H4" t="s">
        <v>19</v>
      </c>
      <c r="I4" s="3">
        <f>I2/(I2+I3)</f>
        <v>0.83076923076923082</v>
      </c>
    </row>
    <row r="5" spans="1:9" x14ac:dyDescent="0.2">
      <c r="A5" s="2">
        <v>45034</v>
      </c>
      <c r="B5" s="2">
        <v>45028</v>
      </c>
      <c r="C5">
        <v>18702.05</v>
      </c>
      <c r="D5">
        <v>18764.599999999999</v>
      </c>
      <c r="E5">
        <v>62.5</v>
      </c>
      <c r="F5">
        <f t="shared" si="0"/>
        <v>62.5</v>
      </c>
    </row>
    <row r="6" spans="1:9" x14ac:dyDescent="0.2">
      <c r="A6" s="2">
        <v>45027</v>
      </c>
      <c r="B6" s="2">
        <v>45021</v>
      </c>
      <c r="C6">
        <v>18372.150000000001</v>
      </c>
      <c r="D6">
        <v>18588.55</v>
      </c>
      <c r="E6">
        <v>216.4</v>
      </c>
      <c r="F6">
        <f t="shared" si="0"/>
        <v>216.4</v>
      </c>
      <c r="H6" t="s">
        <v>32</v>
      </c>
      <c r="I6">
        <f>COUNTIF(F2:F66,"&gt;=50")</f>
        <v>60</v>
      </c>
    </row>
    <row r="7" spans="1:9" x14ac:dyDescent="0.2">
      <c r="A7" s="2">
        <v>45013</v>
      </c>
      <c r="B7" s="2">
        <v>45008</v>
      </c>
      <c r="C7">
        <v>17746.55</v>
      </c>
      <c r="D7">
        <v>17664.45</v>
      </c>
      <c r="E7">
        <v>-82.1</v>
      </c>
      <c r="F7">
        <f t="shared" si="0"/>
        <v>82.1</v>
      </c>
      <c r="H7" t="s">
        <v>33</v>
      </c>
      <c r="I7">
        <f>COUNTIF(F2:F66,"&lt;50")</f>
        <v>5</v>
      </c>
    </row>
    <row r="8" spans="1:9" x14ac:dyDescent="0.2">
      <c r="A8" s="2">
        <v>45006</v>
      </c>
      <c r="B8" s="2">
        <v>45001</v>
      </c>
      <c r="C8">
        <v>17463.900000000001</v>
      </c>
      <c r="D8">
        <v>17806.8</v>
      </c>
      <c r="E8">
        <v>342.9</v>
      </c>
      <c r="F8">
        <f t="shared" si="0"/>
        <v>342.9</v>
      </c>
      <c r="H8" t="s">
        <v>19</v>
      </c>
      <c r="I8" s="3">
        <f>I6/(I6+I7)</f>
        <v>0.92307692307692313</v>
      </c>
    </row>
    <row r="9" spans="1:9" x14ac:dyDescent="0.2">
      <c r="A9" s="2">
        <v>44999</v>
      </c>
      <c r="B9" s="2">
        <v>44994</v>
      </c>
      <c r="C9">
        <v>18255.5</v>
      </c>
      <c r="D9">
        <v>17545.75</v>
      </c>
      <c r="E9">
        <v>-709.8</v>
      </c>
      <c r="F9">
        <f t="shared" si="0"/>
        <v>709.8</v>
      </c>
    </row>
    <row r="10" spans="1:9" x14ac:dyDescent="0.2">
      <c r="A10" s="2">
        <v>44985</v>
      </c>
      <c r="B10" s="2">
        <v>44980</v>
      </c>
      <c r="C10">
        <v>17912.099999999999</v>
      </c>
      <c r="D10">
        <v>17989.650000000001</v>
      </c>
      <c r="E10">
        <v>77.599999999999994</v>
      </c>
      <c r="F10">
        <f t="shared" si="0"/>
        <v>77.599999999999994</v>
      </c>
    </row>
    <row r="11" spans="1:9" x14ac:dyDescent="0.2">
      <c r="A11" s="2">
        <v>44978</v>
      </c>
      <c r="B11" s="2">
        <v>44973</v>
      </c>
      <c r="C11">
        <v>18587.8</v>
      </c>
      <c r="D11">
        <v>18262.45</v>
      </c>
      <c r="E11">
        <v>-325.3</v>
      </c>
      <c r="F11">
        <f t="shared" si="0"/>
        <v>325.3</v>
      </c>
    </row>
    <row r="12" spans="1:9" x14ac:dyDescent="0.2">
      <c r="A12" s="2">
        <v>44971</v>
      </c>
      <c r="B12" s="2">
        <v>44966</v>
      </c>
      <c r="C12">
        <v>18511.8</v>
      </c>
      <c r="D12">
        <v>18595.7</v>
      </c>
      <c r="E12">
        <v>83.9</v>
      </c>
      <c r="F12">
        <f t="shared" si="0"/>
        <v>83.9</v>
      </c>
    </row>
    <row r="13" spans="1:9" x14ac:dyDescent="0.2">
      <c r="A13" s="2">
        <v>44964</v>
      </c>
      <c r="B13" s="2">
        <v>44959</v>
      </c>
      <c r="C13">
        <v>18022.150000000001</v>
      </c>
      <c r="D13">
        <v>18395.650000000001</v>
      </c>
      <c r="E13">
        <v>373.5</v>
      </c>
      <c r="F13">
        <f t="shared" si="0"/>
        <v>373.5</v>
      </c>
    </row>
    <row r="14" spans="1:9" x14ac:dyDescent="0.2">
      <c r="A14" s="2">
        <v>44957</v>
      </c>
      <c r="B14" s="2">
        <v>44951</v>
      </c>
      <c r="C14">
        <v>18488.55</v>
      </c>
      <c r="D14">
        <v>18095</v>
      </c>
      <c r="E14">
        <v>-393.5</v>
      </c>
      <c r="F14">
        <f t="shared" si="0"/>
        <v>393.5</v>
      </c>
    </row>
    <row r="15" spans="1:9" x14ac:dyDescent="0.2">
      <c r="A15" s="2">
        <v>44950</v>
      </c>
      <c r="B15" s="2">
        <v>44945</v>
      </c>
      <c r="C15">
        <v>18739.7</v>
      </c>
      <c r="D15">
        <v>18890</v>
      </c>
      <c r="E15">
        <v>150.30000000000001</v>
      </c>
      <c r="F15">
        <f t="shared" si="0"/>
        <v>150.30000000000001</v>
      </c>
    </row>
    <row r="16" spans="1:9" x14ac:dyDescent="0.2">
      <c r="A16" s="2">
        <v>44943</v>
      </c>
      <c r="B16" s="2">
        <v>44938</v>
      </c>
      <c r="C16">
        <v>18540.05</v>
      </c>
      <c r="D16">
        <v>18604.25</v>
      </c>
      <c r="E16">
        <v>64.2</v>
      </c>
      <c r="F16">
        <f t="shared" si="0"/>
        <v>64.2</v>
      </c>
    </row>
    <row r="17" spans="1:6" x14ac:dyDescent="0.2">
      <c r="A17" s="2">
        <v>44936</v>
      </c>
      <c r="B17" s="2">
        <v>44931</v>
      </c>
      <c r="C17">
        <v>18782.2</v>
      </c>
      <c r="D17">
        <v>18474.05</v>
      </c>
      <c r="E17">
        <v>-308.2</v>
      </c>
      <c r="F17">
        <f t="shared" si="0"/>
        <v>308.2</v>
      </c>
    </row>
    <row r="18" spans="1:6" x14ac:dyDescent="0.2">
      <c r="A18" s="2">
        <v>44929</v>
      </c>
      <c r="B18" s="2">
        <v>44924</v>
      </c>
      <c r="C18">
        <v>19090.599999999999</v>
      </c>
      <c r="D18">
        <v>19196.05</v>
      </c>
      <c r="E18">
        <v>105.5</v>
      </c>
      <c r="F18">
        <f t="shared" si="0"/>
        <v>105.5</v>
      </c>
    </row>
    <row r="19" spans="1:6" x14ac:dyDescent="0.2">
      <c r="A19" s="2">
        <v>44922</v>
      </c>
      <c r="B19" s="2">
        <v>44917</v>
      </c>
      <c r="C19">
        <v>18858.599999999999</v>
      </c>
      <c r="D19">
        <v>19011.2</v>
      </c>
      <c r="E19">
        <v>152.6</v>
      </c>
      <c r="F19">
        <f t="shared" si="0"/>
        <v>152.6</v>
      </c>
    </row>
    <row r="20" spans="1:6" x14ac:dyDescent="0.2">
      <c r="A20" s="2">
        <v>44915</v>
      </c>
      <c r="B20" s="2">
        <v>44910</v>
      </c>
      <c r="C20">
        <v>19216</v>
      </c>
      <c r="D20">
        <v>19222.3</v>
      </c>
      <c r="E20">
        <v>6.3</v>
      </c>
      <c r="F20">
        <f t="shared" si="0"/>
        <v>6.3</v>
      </c>
    </row>
    <row r="21" spans="1:6" x14ac:dyDescent="0.2">
      <c r="A21" s="2">
        <v>44908</v>
      </c>
      <c r="B21" s="2">
        <v>44903</v>
      </c>
      <c r="C21">
        <v>19292.400000000001</v>
      </c>
      <c r="D21">
        <v>19409.849999999999</v>
      </c>
      <c r="E21">
        <v>117.4</v>
      </c>
      <c r="F21">
        <f t="shared" si="0"/>
        <v>117.4</v>
      </c>
    </row>
    <row r="22" spans="1:6" x14ac:dyDescent="0.2">
      <c r="A22" s="2">
        <v>44901</v>
      </c>
      <c r="B22" s="2">
        <v>44896</v>
      </c>
      <c r="C22">
        <v>19369.05</v>
      </c>
      <c r="D22">
        <v>19242.3</v>
      </c>
      <c r="E22">
        <v>-126.8</v>
      </c>
      <c r="F22">
        <f t="shared" si="0"/>
        <v>126.8</v>
      </c>
    </row>
    <row r="23" spans="1:6" x14ac:dyDescent="0.2">
      <c r="A23" s="2">
        <v>44894</v>
      </c>
      <c r="B23" s="2">
        <v>44889</v>
      </c>
      <c r="C23">
        <v>19277</v>
      </c>
      <c r="D23">
        <v>19231.45</v>
      </c>
      <c r="E23">
        <v>-45.5</v>
      </c>
      <c r="F23">
        <f t="shared" si="0"/>
        <v>45.5</v>
      </c>
    </row>
    <row r="24" spans="1:6" x14ac:dyDescent="0.2">
      <c r="A24" s="2">
        <v>44887</v>
      </c>
      <c r="B24" s="2">
        <v>44882</v>
      </c>
      <c r="C24">
        <v>19077</v>
      </c>
      <c r="D24">
        <v>18973.2</v>
      </c>
      <c r="E24">
        <v>-103.8</v>
      </c>
      <c r="F24">
        <f t="shared" si="0"/>
        <v>103.8</v>
      </c>
    </row>
    <row r="25" spans="1:6" x14ac:dyDescent="0.2">
      <c r="A25" s="2">
        <v>44880</v>
      </c>
      <c r="B25" s="2">
        <v>44875</v>
      </c>
      <c r="C25">
        <v>18604.599999999999</v>
      </c>
      <c r="D25">
        <v>19083.599999999999</v>
      </c>
      <c r="E25">
        <v>479</v>
      </c>
      <c r="F25">
        <f t="shared" si="0"/>
        <v>479</v>
      </c>
    </row>
    <row r="26" spans="1:6" x14ac:dyDescent="0.2">
      <c r="A26" s="2">
        <v>44866</v>
      </c>
      <c r="B26" s="2">
        <v>44861</v>
      </c>
      <c r="C26">
        <v>18334.05</v>
      </c>
      <c r="D26">
        <v>18606.400000000001</v>
      </c>
      <c r="E26">
        <v>272.39999999999998</v>
      </c>
      <c r="F26">
        <f t="shared" si="0"/>
        <v>272.39999999999998</v>
      </c>
    </row>
    <row r="27" spans="1:6" x14ac:dyDescent="0.2">
      <c r="A27" s="2">
        <v>44859</v>
      </c>
      <c r="B27" s="2">
        <v>44854</v>
      </c>
      <c r="C27">
        <v>18057.25</v>
      </c>
      <c r="D27">
        <v>18280.900000000001</v>
      </c>
      <c r="E27">
        <v>223.7</v>
      </c>
      <c r="F27">
        <f t="shared" si="0"/>
        <v>223.7</v>
      </c>
    </row>
    <row r="28" spans="1:6" x14ac:dyDescent="0.2">
      <c r="A28" s="2">
        <v>44852</v>
      </c>
      <c r="B28" s="2">
        <v>44847</v>
      </c>
      <c r="C28">
        <v>17389.45</v>
      </c>
      <c r="D28">
        <v>18021.3</v>
      </c>
      <c r="E28">
        <v>631.79999999999995</v>
      </c>
      <c r="F28">
        <f t="shared" si="0"/>
        <v>631.79999999999995</v>
      </c>
    </row>
    <row r="29" spans="1:6" x14ac:dyDescent="0.2">
      <c r="A29" s="2">
        <v>44845</v>
      </c>
      <c r="B29" s="2">
        <v>44840</v>
      </c>
      <c r="C29">
        <v>17749.05</v>
      </c>
      <c r="D29">
        <v>17455.2</v>
      </c>
      <c r="E29">
        <v>-293.8</v>
      </c>
      <c r="F29">
        <f t="shared" si="0"/>
        <v>293.8</v>
      </c>
    </row>
    <row r="30" spans="1:6" x14ac:dyDescent="0.2">
      <c r="A30" s="2">
        <v>44838</v>
      </c>
      <c r="B30" s="2">
        <v>44833</v>
      </c>
      <c r="C30">
        <v>17123</v>
      </c>
      <c r="D30">
        <v>17741.05</v>
      </c>
      <c r="E30">
        <v>618</v>
      </c>
      <c r="F30">
        <f t="shared" si="0"/>
        <v>618</v>
      </c>
    </row>
    <row r="31" spans="1:6" x14ac:dyDescent="0.2">
      <c r="A31" s="2">
        <v>44831</v>
      </c>
      <c r="B31" s="2">
        <v>44826</v>
      </c>
      <c r="C31">
        <v>18403.7</v>
      </c>
      <c r="D31">
        <v>17424.05</v>
      </c>
      <c r="E31">
        <v>-979.7</v>
      </c>
      <c r="F31">
        <f t="shared" si="0"/>
        <v>979.7</v>
      </c>
    </row>
    <row r="32" spans="1:6" x14ac:dyDescent="0.2">
      <c r="A32" s="2">
        <v>44824</v>
      </c>
      <c r="B32" s="2">
        <v>44819</v>
      </c>
      <c r="C32">
        <v>18654.900000000001</v>
      </c>
      <c r="D32">
        <v>18750.75</v>
      </c>
      <c r="E32">
        <v>95.8</v>
      </c>
      <c r="F32">
        <f t="shared" si="0"/>
        <v>95.8</v>
      </c>
    </row>
    <row r="33" spans="1:6" x14ac:dyDescent="0.2">
      <c r="A33" s="2">
        <v>44817</v>
      </c>
      <c r="B33" s="2">
        <v>44812</v>
      </c>
      <c r="C33">
        <v>18409.45</v>
      </c>
      <c r="D33">
        <v>18605.349999999999</v>
      </c>
      <c r="E33">
        <v>195.9</v>
      </c>
      <c r="F33">
        <f t="shared" si="0"/>
        <v>195.9</v>
      </c>
    </row>
    <row r="34" spans="1:6" x14ac:dyDescent="0.2">
      <c r="A34" s="2">
        <v>44810</v>
      </c>
      <c r="B34" s="2">
        <v>44805</v>
      </c>
      <c r="C34">
        <v>18056</v>
      </c>
      <c r="D34">
        <v>18197.900000000001</v>
      </c>
      <c r="E34">
        <v>141.9</v>
      </c>
      <c r="F34">
        <f t="shared" si="0"/>
        <v>141.9</v>
      </c>
    </row>
    <row r="35" spans="1:6" x14ac:dyDescent="0.2">
      <c r="A35" s="2">
        <v>44803</v>
      </c>
      <c r="B35" s="2">
        <v>44798</v>
      </c>
      <c r="C35">
        <v>17916.349999999999</v>
      </c>
      <c r="D35">
        <v>18235.05</v>
      </c>
      <c r="E35">
        <v>318.7</v>
      </c>
      <c r="F35">
        <f t="shared" si="0"/>
        <v>318.7</v>
      </c>
    </row>
    <row r="36" spans="1:6" x14ac:dyDescent="0.2">
      <c r="A36" s="2">
        <v>44796</v>
      </c>
      <c r="B36" s="2">
        <v>44791</v>
      </c>
      <c r="C36">
        <v>18406.05</v>
      </c>
      <c r="D36">
        <v>17897.349999999999</v>
      </c>
      <c r="E36">
        <v>-508.7</v>
      </c>
      <c r="F36">
        <f t="shared" si="0"/>
        <v>508.7</v>
      </c>
    </row>
    <row r="37" spans="1:6" x14ac:dyDescent="0.2">
      <c r="A37" s="2">
        <v>44789</v>
      </c>
      <c r="B37" s="2">
        <v>44783</v>
      </c>
      <c r="C37">
        <v>17699.099999999999</v>
      </c>
      <c r="D37">
        <v>18191.349999999999</v>
      </c>
      <c r="E37">
        <v>492.2</v>
      </c>
      <c r="F37">
        <f t="shared" si="0"/>
        <v>492.2</v>
      </c>
    </row>
    <row r="38" spans="1:6" x14ac:dyDescent="0.2">
      <c r="A38" s="2">
        <v>44775</v>
      </c>
      <c r="B38" s="2">
        <v>44770</v>
      </c>
      <c r="C38">
        <v>17280</v>
      </c>
      <c r="D38">
        <v>17538.8</v>
      </c>
      <c r="E38">
        <v>258.8</v>
      </c>
      <c r="F38">
        <f t="shared" si="0"/>
        <v>258.8</v>
      </c>
    </row>
    <row r="39" spans="1:6" x14ac:dyDescent="0.2">
      <c r="A39" s="2">
        <v>44768</v>
      </c>
      <c r="B39" s="2">
        <v>44763</v>
      </c>
      <c r="C39">
        <v>16600.5</v>
      </c>
      <c r="D39">
        <v>16734.099999999999</v>
      </c>
      <c r="E39">
        <v>133.6</v>
      </c>
      <c r="F39">
        <f t="shared" si="0"/>
        <v>133.6</v>
      </c>
    </row>
    <row r="40" spans="1:6" x14ac:dyDescent="0.2">
      <c r="A40" s="2">
        <v>44761</v>
      </c>
      <c r="B40" s="2">
        <v>44756</v>
      </c>
      <c r="C40">
        <v>15998.75</v>
      </c>
      <c r="D40">
        <v>16436.2</v>
      </c>
      <c r="E40">
        <v>437.5</v>
      </c>
      <c r="F40">
        <f t="shared" si="0"/>
        <v>437.5</v>
      </c>
    </row>
    <row r="41" spans="1:6" x14ac:dyDescent="0.2">
      <c r="A41" s="2">
        <v>44754</v>
      </c>
      <c r="B41" s="2">
        <v>44749</v>
      </c>
      <c r="C41">
        <v>16179</v>
      </c>
      <c r="D41">
        <v>16200.6</v>
      </c>
      <c r="E41">
        <v>21.6</v>
      </c>
      <c r="F41">
        <f t="shared" si="0"/>
        <v>21.6</v>
      </c>
    </row>
    <row r="42" spans="1:6" x14ac:dyDescent="0.2">
      <c r="A42" s="2">
        <v>44747</v>
      </c>
      <c r="B42" s="2">
        <v>44742</v>
      </c>
      <c r="C42">
        <v>15474.4</v>
      </c>
      <c r="D42">
        <v>15729.15</v>
      </c>
      <c r="E42">
        <v>254.8</v>
      </c>
      <c r="F42">
        <f t="shared" si="0"/>
        <v>254.8</v>
      </c>
    </row>
    <row r="43" spans="1:6" x14ac:dyDescent="0.2">
      <c r="A43" s="2">
        <v>44740</v>
      </c>
      <c r="B43" s="2">
        <v>44735</v>
      </c>
      <c r="C43">
        <v>15391.65</v>
      </c>
      <c r="D43">
        <v>15559.05</v>
      </c>
      <c r="E43">
        <v>167.4</v>
      </c>
      <c r="F43">
        <f t="shared" si="0"/>
        <v>167.4</v>
      </c>
    </row>
    <row r="44" spans="1:6" x14ac:dyDescent="0.2">
      <c r="A44" s="2">
        <v>44733</v>
      </c>
      <c r="B44" s="2">
        <v>44728</v>
      </c>
      <c r="C44">
        <v>15002</v>
      </c>
      <c r="D44">
        <v>15436.35</v>
      </c>
      <c r="E44">
        <v>434.4</v>
      </c>
      <c r="F44">
        <f t="shared" si="0"/>
        <v>434.4</v>
      </c>
    </row>
    <row r="45" spans="1:6" x14ac:dyDescent="0.2">
      <c r="A45" s="2">
        <v>44726</v>
      </c>
      <c r="B45" s="2">
        <v>44721</v>
      </c>
      <c r="C45">
        <v>16209.85</v>
      </c>
      <c r="D45">
        <v>15292.15</v>
      </c>
      <c r="E45">
        <v>-917.7</v>
      </c>
      <c r="F45">
        <f t="shared" si="0"/>
        <v>917.7</v>
      </c>
    </row>
    <row r="46" spans="1:6" x14ac:dyDescent="0.2">
      <c r="A46" s="2">
        <v>44719</v>
      </c>
      <c r="B46" s="2">
        <v>44714</v>
      </c>
      <c r="C46">
        <v>16447.400000000001</v>
      </c>
      <c r="D46">
        <v>16152</v>
      </c>
      <c r="E46">
        <v>-295.39999999999998</v>
      </c>
      <c r="F46">
        <f t="shared" si="0"/>
        <v>295.39999999999998</v>
      </c>
    </row>
    <row r="47" spans="1:6" x14ac:dyDescent="0.2">
      <c r="A47" s="2">
        <v>44712</v>
      </c>
      <c r="B47" s="2">
        <v>44707</v>
      </c>
      <c r="C47">
        <v>16231.3</v>
      </c>
      <c r="D47">
        <v>16475.7</v>
      </c>
      <c r="E47">
        <v>244.4</v>
      </c>
      <c r="F47">
        <f t="shared" si="0"/>
        <v>244.4</v>
      </c>
    </row>
    <row r="48" spans="1:6" x14ac:dyDescent="0.2">
      <c r="A48" s="2">
        <v>44705</v>
      </c>
      <c r="B48" s="2">
        <v>44700</v>
      </c>
      <c r="C48">
        <v>15397.9</v>
      </c>
      <c r="D48">
        <v>15809.85</v>
      </c>
      <c r="E48">
        <v>412</v>
      </c>
      <c r="F48">
        <f t="shared" si="0"/>
        <v>412</v>
      </c>
    </row>
    <row r="49" spans="1:6" x14ac:dyDescent="0.2">
      <c r="A49" s="2">
        <v>44698</v>
      </c>
      <c r="B49" s="2">
        <v>44693</v>
      </c>
      <c r="C49">
        <v>15487.5</v>
      </c>
      <c r="D49">
        <v>15810.5</v>
      </c>
      <c r="E49">
        <v>323</v>
      </c>
      <c r="F49">
        <f t="shared" si="0"/>
        <v>323</v>
      </c>
    </row>
    <row r="50" spans="1:6" x14ac:dyDescent="0.2">
      <c r="A50" s="2">
        <v>44691</v>
      </c>
      <c r="B50" s="2">
        <v>44686</v>
      </c>
      <c r="C50">
        <v>16261.55</v>
      </c>
      <c r="D50">
        <v>15929.9</v>
      </c>
      <c r="E50">
        <v>-331.6</v>
      </c>
      <c r="F50">
        <f t="shared" si="0"/>
        <v>331.6</v>
      </c>
    </row>
    <row r="51" spans="1:6" x14ac:dyDescent="0.2">
      <c r="A51" s="2">
        <v>44677</v>
      </c>
      <c r="B51" s="2">
        <v>44672</v>
      </c>
      <c r="C51">
        <v>16959.95</v>
      </c>
      <c r="D51">
        <v>16804.8</v>
      </c>
      <c r="E51">
        <v>-155.19999999999999</v>
      </c>
      <c r="F51">
        <f t="shared" si="0"/>
        <v>155.19999999999999</v>
      </c>
    </row>
    <row r="52" spans="1:6" x14ac:dyDescent="0.2">
      <c r="A52" s="2">
        <v>44670</v>
      </c>
      <c r="B52" s="2">
        <v>44663</v>
      </c>
      <c r="C52">
        <v>17572.150000000001</v>
      </c>
      <c r="D52">
        <v>16708.900000000001</v>
      </c>
      <c r="E52">
        <v>-863.2</v>
      </c>
      <c r="F52">
        <f t="shared" si="0"/>
        <v>863.2</v>
      </c>
    </row>
    <row r="53" spans="1:6" x14ac:dyDescent="0.2">
      <c r="A53" s="2">
        <v>44663</v>
      </c>
      <c r="B53" s="2">
        <v>44658</v>
      </c>
      <c r="C53">
        <v>17577.400000000001</v>
      </c>
      <c r="D53">
        <v>17572.150000000001</v>
      </c>
      <c r="E53">
        <v>-5.2</v>
      </c>
      <c r="F53">
        <f t="shared" si="0"/>
        <v>5.2</v>
      </c>
    </row>
    <row r="54" spans="1:6" x14ac:dyDescent="0.2">
      <c r="A54" s="2">
        <v>44656</v>
      </c>
      <c r="B54" s="2">
        <v>44651</v>
      </c>
      <c r="C54">
        <v>17147.150000000001</v>
      </c>
      <c r="D54">
        <v>17989.3</v>
      </c>
      <c r="E54">
        <v>842.1</v>
      </c>
      <c r="F54">
        <f t="shared" si="0"/>
        <v>842.1</v>
      </c>
    </row>
    <row r="55" spans="1:6" x14ac:dyDescent="0.2">
      <c r="A55" s="2">
        <v>44649</v>
      </c>
      <c r="B55" s="2">
        <v>44644</v>
      </c>
      <c r="C55">
        <v>16672</v>
      </c>
      <c r="D55">
        <v>16836.650000000001</v>
      </c>
      <c r="E55">
        <v>164.7</v>
      </c>
      <c r="F55">
        <f t="shared" si="0"/>
        <v>164.7</v>
      </c>
    </row>
    <row r="56" spans="1:6" x14ac:dyDescent="0.2">
      <c r="A56" s="2">
        <v>44642</v>
      </c>
      <c r="B56" s="2">
        <v>44636</v>
      </c>
      <c r="C56">
        <v>16675.5</v>
      </c>
      <c r="D56">
        <v>17087.150000000001</v>
      </c>
      <c r="E56">
        <v>411.7</v>
      </c>
      <c r="F56">
        <f t="shared" si="0"/>
        <v>411.7</v>
      </c>
    </row>
    <row r="57" spans="1:6" x14ac:dyDescent="0.2">
      <c r="A57" s="2">
        <v>44635</v>
      </c>
      <c r="B57" s="2">
        <v>44630</v>
      </c>
      <c r="C57">
        <v>16134.95</v>
      </c>
      <c r="D57">
        <v>16352.1</v>
      </c>
      <c r="E57">
        <v>217.1</v>
      </c>
      <c r="F57">
        <f t="shared" si="0"/>
        <v>217.1</v>
      </c>
    </row>
    <row r="58" spans="1:6" x14ac:dyDescent="0.2">
      <c r="A58" s="2">
        <v>44628</v>
      </c>
      <c r="B58" s="2">
        <v>44623</v>
      </c>
      <c r="C58">
        <v>16359.05</v>
      </c>
      <c r="D58">
        <v>15528.85</v>
      </c>
      <c r="E58">
        <v>-830.2</v>
      </c>
      <c r="F58">
        <f t="shared" si="0"/>
        <v>830.2</v>
      </c>
    </row>
    <row r="59" spans="1:6" x14ac:dyDescent="0.2">
      <c r="A59" s="2">
        <v>44614</v>
      </c>
      <c r="B59" s="2">
        <v>44609</v>
      </c>
      <c r="C59">
        <v>17479.349999999999</v>
      </c>
      <c r="D59">
        <v>17462.7</v>
      </c>
      <c r="E59">
        <v>-16.600000000000001</v>
      </c>
      <c r="F59">
        <f t="shared" si="0"/>
        <v>16.600000000000001</v>
      </c>
    </row>
    <row r="60" spans="1:6" x14ac:dyDescent="0.2">
      <c r="A60" s="2">
        <v>44607</v>
      </c>
      <c r="B60" s="2">
        <v>44602</v>
      </c>
      <c r="C60">
        <v>18068.349999999999</v>
      </c>
      <c r="D60">
        <v>17584.45</v>
      </c>
      <c r="E60">
        <v>-483.9</v>
      </c>
      <c r="F60">
        <f t="shared" si="0"/>
        <v>483.9</v>
      </c>
    </row>
    <row r="61" spans="1:6" x14ac:dyDescent="0.2">
      <c r="A61" s="2">
        <v>44600</v>
      </c>
      <c r="B61" s="2">
        <v>44595</v>
      </c>
      <c r="C61">
        <v>18153.3</v>
      </c>
      <c r="D61">
        <v>17632.55</v>
      </c>
      <c r="E61">
        <v>-520.79999999999995</v>
      </c>
      <c r="F61">
        <f t="shared" si="0"/>
        <v>520.79999999999995</v>
      </c>
    </row>
    <row r="62" spans="1:6" x14ac:dyDescent="0.2">
      <c r="A62" s="2">
        <v>44593</v>
      </c>
      <c r="B62" s="2">
        <v>44588</v>
      </c>
      <c r="C62">
        <v>17763.150000000001</v>
      </c>
      <c r="D62">
        <v>18060.25</v>
      </c>
      <c r="E62">
        <v>297.10000000000002</v>
      </c>
      <c r="F62">
        <f t="shared" si="0"/>
        <v>297.10000000000002</v>
      </c>
    </row>
    <row r="63" spans="1:6" x14ac:dyDescent="0.2">
      <c r="A63" s="2">
        <v>44586</v>
      </c>
      <c r="B63" s="2">
        <v>44581</v>
      </c>
      <c r="C63">
        <v>18137.95</v>
      </c>
      <c r="D63">
        <v>17789.8</v>
      </c>
      <c r="E63">
        <v>-348.2</v>
      </c>
      <c r="F63">
        <f t="shared" si="0"/>
        <v>348.2</v>
      </c>
    </row>
    <row r="64" spans="1:6" x14ac:dyDescent="0.2">
      <c r="A64" s="2">
        <v>44579</v>
      </c>
      <c r="B64" s="2">
        <v>44574</v>
      </c>
      <c r="C64">
        <v>18611.8</v>
      </c>
      <c r="D64">
        <v>18468.7</v>
      </c>
      <c r="E64">
        <v>-143.1</v>
      </c>
      <c r="F64">
        <f t="shared" si="0"/>
        <v>143.1</v>
      </c>
    </row>
    <row r="65" spans="1:6" x14ac:dyDescent="0.2">
      <c r="A65" s="2">
        <v>44572</v>
      </c>
      <c r="B65" s="2">
        <v>44567</v>
      </c>
      <c r="C65">
        <v>18174.8</v>
      </c>
      <c r="D65">
        <v>18538.8</v>
      </c>
      <c r="E65">
        <v>364</v>
      </c>
      <c r="F65">
        <f t="shared" si="0"/>
        <v>364</v>
      </c>
    </row>
    <row r="66" spans="1:6" x14ac:dyDescent="0.2">
      <c r="A66" s="2">
        <v>44565</v>
      </c>
      <c r="B66" s="2">
        <v>44560</v>
      </c>
      <c r="C66">
        <v>17116.55</v>
      </c>
      <c r="D66">
        <v>17972.95</v>
      </c>
      <c r="E66">
        <v>856.4</v>
      </c>
      <c r="F66">
        <f t="shared" si="0"/>
        <v>856.4</v>
      </c>
    </row>
  </sheetData>
  <conditionalFormatting sqref="E2:E66">
    <cfRule type="cellIs" dxfId="0" priority="1" operator="between">
      <formula>-100</formula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 3 dte</vt:lpstr>
      <vt:lpstr>3dte</vt:lpstr>
      <vt:lpstr>2dte</vt:lpstr>
      <vt:lpstr>1dte</vt:lpstr>
      <vt:lpstr>5dte range</vt:lpstr>
      <vt:lpstr>Sheet2</vt:lpstr>
      <vt:lpstr>Sheet1</vt:lpstr>
      <vt:lpstr>3dte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2023-05-13T11:14:55Z</dcterms:created>
  <dcterms:modified xsi:type="dcterms:W3CDTF">2023-05-23T16:06:02Z</dcterms:modified>
</cp:coreProperties>
</file>