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AniketBhadane.github.io/backtest results/bnf_expiryday_afternoon_strangle_30percSL/"/>
    </mc:Choice>
  </mc:AlternateContent>
  <xr:revisionPtr revIDLastSave="0" documentId="13_ncr:1_{C5737FD7-FAAB-9C46-817B-2851DB265DEE}" xr6:coauthVersionLast="47" xr6:coauthVersionMax="47" xr10:uidLastSave="{00000000-0000-0000-0000-000000000000}"/>
  <bookViews>
    <workbookView xWindow="0" yWindow="760" windowWidth="34560" windowHeight="20380" activeTab="1" xr2:uid="{A5382CF9-3D9A-634F-B3F0-CD3E00D16F14}"/>
  </bookViews>
  <sheets>
    <sheet name="Sheet1" sheetId="1" r:id="rId1"/>
    <sheet name="from apr 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2" l="1"/>
  <c r="P31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P24" i="2"/>
  <c r="P26" i="2" s="1"/>
  <c r="O24" i="2"/>
  <c r="O26" i="2" s="1"/>
  <c r="N24" i="2"/>
  <c r="N26" i="2" s="1"/>
  <c r="M24" i="2"/>
  <c r="L24" i="2"/>
  <c r="L26" i="2" s="1"/>
  <c r="K24" i="2"/>
  <c r="J24" i="2"/>
  <c r="I24" i="2"/>
  <c r="H24" i="2"/>
  <c r="G24" i="2"/>
  <c r="F24" i="2"/>
  <c r="F26" i="2" s="1"/>
  <c r="E24" i="2"/>
  <c r="E26" i="2" s="1"/>
  <c r="D24" i="2"/>
  <c r="D26" i="2" s="1"/>
  <c r="C24" i="2"/>
  <c r="C26" i="2" s="1"/>
  <c r="B24" i="2"/>
  <c r="B26" i="2" s="1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P19" i="2"/>
  <c r="P21" i="2" s="1"/>
  <c r="O19" i="2"/>
  <c r="O21" i="2" s="1"/>
  <c r="N19" i="2"/>
  <c r="N21" i="2" s="1"/>
  <c r="M19" i="2"/>
  <c r="M21" i="2" s="1"/>
  <c r="L19" i="2"/>
  <c r="L21" i="2" s="1"/>
  <c r="K19" i="2"/>
  <c r="J19" i="2"/>
  <c r="I19" i="2"/>
  <c r="H19" i="2"/>
  <c r="G19" i="2"/>
  <c r="F19" i="2"/>
  <c r="F21" i="2" s="1"/>
  <c r="E19" i="2"/>
  <c r="E21" i="2" s="1"/>
  <c r="D19" i="2"/>
  <c r="D21" i="2" s="1"/>
  <c r="C19" i="2"/>
  <c r="C21" i="2" s="1"/>
  <c r="B19" i="2"/>
  <c r="B21" i="2" s="1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B83" i="1"/>
  <c r="C84" i="1"/>
  <c r="D84" i="1"/>
  <c r="E84" i="1"/>
  <c r="F84" i="1"/>
  <c r="G84" i="1"/>
  <c r="H84" i="1"/>
  <c r="I84" i="1"/>
  <c r="I86" i="1" s="1"/>
  <c r="I87" i="1" s="1"/>
  <c r="J84" i="1"/>
  <c r="K84" i="1"/>
  <c r="K86" i="1" s="1"/>
  <c r="L84" i="1"/>
  <c r="M84" i="1"/>
  <c r="N84" i="1"/>
  <c r="O84" i="1"/>
  <c r="P84" i="1"/>
  <c r="C85" i="1"/>
  <c r="D85" i="1"/>
  <c r="E85" i="1"/>
  <c r="F85" i="1"/>
  <c r="G85" i="1"/>
  <c r="H85" i="1"/>
  <c r="H86" i="1" s="1"/>
  <c r="H87" i="1" s="1"/>
  <c r="I85" i="1"/>
  <c r="J85" i="1"/>
  <c r="K85" i="1"/>
  <c r="L85" i="1"/>
  <c r="M85" i="1"/>
  <c r="N85" i="1"/>
  <c r="O85" i="1"/>
  <c r="P85" i="1"/>
  <c r="C89" i="1"/>
  <c r="D89" i="1"/>
  <c r="D91" i="1" s="1"/>
  <c r="E89" i="1"/>
  <c r="F89" i="1"/>
  <c r="G89" i="1"/>
  <c r="H89" i="1"/>
  <c r="I89" i="1"/>
  <c r="J89" i="1"/>
  <c r="J91" i="1" s="1"/>
  <c r="K89" i="1"/>
  <c r="K91" i="1" s="1"/>
  <c r="L89" i="1"/>
  <c r="L91" i="1" s="1"/>
  <c r="M89" i="1"/>
  <c r="N89" i="1"/>
  <c r="O89" i="1"/>
  <c r="P89" i="1"/>
  <c r="C90" i="1"/>
  <c r="D90" i="1"/>
  <c r="E90" i="1"/>
  <c r="E91" i="1" s="1"/>
  <c r="F90" i="1"/>
  <c r="G90" i="1"/>
  <c r="G91" i="1" s="1"/>
  <c r="H90" i="1"/>
  <c r="I90" i="1"/>
  <c r="I91" i="1" s="1"/>
  <c r="J90" i="1"/>
  <c r="K90" i="1"/>
  <c r="L90" i="1"/>
  <c r="M90" i="1"/>
  <c r="N90" i="1"/>
  <c r="N91" i="1" s="1"/>
  <c r="O90" i="1"/>
  <c r="P90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B94" i="1"/>
  <c r="B93" i="1"/>
  <c r="B90" i="1"/>
  <c r="B89" i="1"/>
  <c r="B85" i="1"/>
  <c r="B84" i="1"/>
  <c r="B91" i="1"/>
  <c r="H26" i="2" l="1"/>
  <c r="G21" i="2"/>
  <c r="M26" i="2"/>
  <c r="I26" i="2"/>
  <c r="I21" i="2"/>
  <c r="I22" i="2" s="1"/>
  <c r="J21" i="2"/>
  <c r="J22" i="2" s="1"/>
  <c r="J31" i="2" s="1"/>
  <c r="J26" i="2"/>
  <c r="G26" i="2"/>
  <c r="H21" i="2"/>
  <c r="K21" i="2"/>
  <c r="K22" i="2" s="1"/>
  <c r="K31" i="2" s="1"/>
  <c r="K26" i="2"/>
  <c r="C22" i="2"/>
  <c r="C31" i="2" s="1"/>
  <c r="P22" i="2"/>
  <c r="P32" i="2" s="1"/>
  <c r="G22" i="2"/>
  <c r="G31" i="2"/>
  <c r="L22" i="2"/>
  <c r="L31" i="2" s="1"/>
  <c r="O22" i="2"/>
  <c r="O31" i="2" s="1"/>
  <c r="F22" i="2"/>
  <c r="F31" i="2" s="1"/>
  <c r="B22" i="2"/>
  <c r="B32" i="2" s="1"/>
  <c r="M22" i="2"/>
  <c r="M31" i="2" s="1"/>
  <c r="D22" i="2"/>
  <c r="D31" i="2" s="1"/>
  <c r="N22" i="2"/>
  <c r="N32" i="2" s="1"/>
  <c r="N31" i="2"/>
  <c r="E22" i="2"/>
  <c r="E32" i="2" s="1"/>
  <c r="P86" i="1"/>
  <c r="P91" i="1"/>
  <c r="O91" i="1"/>
  <c r="O97" i="1" s="1"/>
  <c r="O86" i="1"/>
  <c r="L86" i="1"/>
  <c r="F86" i="1"/>
  <c r="F91" i="1"/>
  <c r="M91" i="1"/>
  <c r="M86" i="1"/>
  <c r="C86" i="1"/>
  <c r="G86" i="1"/>
  <c r="G87" i="1" s="1"/>
  <c r="G97" i="1" s="1"/>
  <c r="B86" i="1"/>
  <c r="C91" i="1"/>
  <c r="J86" i="1"/>
  <c r="J87" i="1" s="1"/>
  <c r="J97" i="1" s="1"/>
  <c r="H91" i="1"/>
  <c r="H97" i="1" s="1"/>
  <c r="E86" i="1"/>
  <c r="N86" i="1"/>
  <c r="N87" i="1" s="1"/>
  <c r="N97" i="1" s="1"/>
  <c r="D86" i="1"/>
  <c r="D87" i="1"/>
  <c r="D97" i="1" s="1"/>
  <c r="D96" i="1"/>
  <c r="P87" i="1"/>
  <c r="M87" i="1"/>
  <c r="M97" i="1" s="1"/>
  <c r="F87" i="1"/>
  <c r="F96" i="1" s="1"/>
  <c r="O87" i="1"/>
  <c r="O96" i="1" s="1"/>
  <c r="C87" i="1"/>
  <c r="C96" i="1" s="1"/>
  <c r="K87" i="1"/>
  <c r="K97" i="1" s="1"/>
  <c r="K96" i="1"/>
  <c r="I96" i="1"/>
  <c r="I97" i="1"/>
  <c r="L87" i="1"/>
  <c r="L97" i="1" s="1"/>
  <c r="H96" i="1"/>
  <c r="B87" i="1"/>
  <c r="B97" i="1" s="1"/>
  <c r="J32" i="2" l="1"/>
  <c r="L32" i="2"/>
  <c r="G32" i="2"/>
  <c r="H22" i="2"/>
  <c r="H31" i="2" s="1"/>
  <c r="F32" i="2"/>
  <c r="E31" i="2"/>
  <c r="K32" i="2"/>
  <c r="I32" i="2"/>
  <c r="I31" i="2"/>
  <c r="O32" i="2"/>
  <c r="M32" i="2"/>
  <c r="C32" i="2"/>
  <c r="D32" i="2"/>
  <c r="B31" i="2"/>
  <c r="P97" i="1"/>
  <c r="E87" i="1"/>
  <c r="E96" i="1" s="1"/>
  <c r="M96" i="1"/>
  <c r="J96" i="1"/>
  <c r="N96" i="1"/>
  <c r="F97" i="1"/>
  <c r="L96" i="1"/>
  <c r="C97" i="1"/>
  <c r="P96" i="1"/>
  <c r="G96" i="1"/>
  <c r="B96" i="1"/>
  <c r="E97" i="1" l="1"/>
</calcChain>
</file>

<file path=xl/sharedStrings.xml><?xml version="1.0" encoding="utf-8"?>
<sst xmlns="http://schemas.openxmlformats.org/spreadsheetml/2006/main" count="56" uniqueCount="28">
  <si>
    <t>expiry</t>
  </si>
  <si>
    <t>1400 0</t>
  </si>
  <si>
    <t>1400 100</t>
  </si>
  <si>
    <t>1400 200</t>
  </si>
  <si>
    <t>1415 0</t>
  </si>
  <si>
    <t>1415 100</t>
  </si>
  <si>
    <t>1415 200</t>
  </si>
  <si>
    <t>1430 0</t>
  </si>
  <si>
    <t>1430 100</t>
  </si>
  <si>
    <t>1430 200</t>
  </si>
  <si>
    <t>1501 0</t>
  </si>
  <si>
    <t>1501 100</t>
  </si>
  <si>
    <t>1501 200</t>
  </si>
  <si>
    <t>1445 0</t>
  </si>
  <si>
    <t>1445 100</t>
  </si>
  <si>
    <t>1445 200</t>
  </si>
  <si>
    <t>winners</t>
  </si>
  <si>
    <t>losers</t>
  </si>
  <si>
    <t>win %</t>
  </si>
  <si>
    <t>losers %</t>
  </si>
  <si>
    <t>average winner</t>
  </si>
  <si>
    <t>average loser</t>
  </si>
  <si>
    <t>Risk Reward</t>
  </si>
  <si>
    <t>highest winner</t>
  </si>
  <si>
    <t>highest loser</t>
  </si>
  <si>
    <t>Expectancy</t>
  </si>
  <si>
    <t>Expectancy Ratio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</si>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</sst>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2" borderId="0" xfId="1" applyFont="1" applyFill="1"/>
    <xf numFmtId="9" fontId="0" fillId="2" borderId="0" xfId="0" applyNumberFormat="1" applyFill="1"/>
    <xf numFmtId="2" fontId="0" fillId="2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DECA-1A90-5D42-ACEC-55BE11CF70B0}">
  <dimension ref="A1:Q97"/>
  <sheetViews>
    <sheetView topLeftCell="A53" workbookViewId="0">
      <selection activeCell="P83" sqref="P83:P97"/>
    </sheetView>
  </sheetViews>
  <sheetFormatPr baseColWidth="10" defaultRowHeight="16" x14ac:dyDescent="0.2"/>
  <cols>
    <col min="1" max="1" width="12.83203125" bestFit="1" customWidth="1"/>
    <col min="2" max="2" width="1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10</v>
      </c>
      <c r="O1" t="s">
        <v>11</v>
      </c>
      <c r="P1" t="s">
        <v>12</v>
      </c>
    </row>
    <row r="2" spans="1:16" x14ac:dyDescent="0.2">
      <c r="A2" s="1">
        <v>45127</v>
      </c>
      <c r="B2">
        <v>33.6</v>
      </c>
      <c r="C2">
        <v>102</v>
      </c>
      <c r="D2">
        <v>55.8</v>
      </c>
      <c r="E2">
        <v>72.099999999999994</v>
      </c>
      <c r="F2">
        <v>82</v>
      </c>
      <c r="G2">
        <v>40.799999999999997</v>
      </c>
      <c r="H2">
        <v>68.5</v>
      </c>
      <c r="I2">
        <v>13.6</v>
      </c>
      <c r="J2">
        <v>8.1999999999999993</v>
      </c>
      <c r="K2">
        <v>-15.3</v>
      </c>
      <c r="L2">
        <v>30.7</v>
      </c>
      <c r="M2">
        <v>10.5</v>
      </c>
      <c r="N2">
        <v>-19.5</v>
      </c>
      <c r="O2">
        <v>1.4</v>
      </c>
      <c r="P2">
        <v>2.2000000000000002</v>
      </c>
    </row>
    <row r="3" spans="1:16" x14ac:dyDescent="0.2">
      <c r="A3" s="1">
        <v>45120</v>
      </c>
      <c r="B3">
        <v>26.9</v>
      </c>
      <c r="C3">
        <v>8.3000000000000007</v>
      </c>
      <c r="D3">
        <v>32.200000000000003</v>
      </c>
      <c r="E3">
        <v>48</v>
      </c>
      <c r="F3">
        <v>38.6</v>
      </c>
      <c r="G3">
        <v>11.2</v>
      </c>
      <c r="H3">
        <v>37.6</v>
      </c>
      <c r="I3">
        <v>13.8</v>
      </c>
      <c r="J3">
        <v>8.4</v>
      </c>
      <c r="K3">
        <v>17.2</v>
      </c>
      <c r="L3">
        <v>27.1</v>
      </c>
      <c r="M3">
        <v>7.8</v>
      </c>
      <c r="N3">
        <v>48.6</v>
      </c>
      <c r="O3">
        <v>18.2</v>
      </c>
      <c r="P3">
        <v>3</v>
      </c>
    </row>
    <row r="4" spans="1:16" x14ac:dyDescent="0.2">
      <c r="A4" s="1">
        <v>45113</v>
      </c>
      <c r="B4">
        <v>139.80000000000001</v>
      </c>
      <c r="C4">
        <v>110.6</v>
      </c>
      <c r="D4">
        <v>58.3</v>
      </c>
      <c r="E4">
        <v>57.9</v>
      </c>
      <c r="F4">
        <v>56.2</v>
      </c>
      <c r="G4">
        <v>28.1</v>
      </c>
      <c r="H4">
        <v>94.6</v>
      </c>
      <c r="I4">
        <v>69.2</v>
      </c>
      <c r="J4">
        <v>31</v>
      </c>
      <c r="K4">
        <v>73.8</v>
      </c>
      <c r="L4">
        <v>50.5</v>
      </c>
      <c r="M4">
        <v>17.7</v>
      </c>
      <c r="N4">
        <v>0.8</v>
      </c>
      <c r="O4">
        <v>15.4</v>
      </c>
      <c r="P4">
        <v>3.3</v>
      </c>
    </row>
    <row r="5" spans="1:16" x14ac:dyDescent="0.2">
      <c r="A5" s="1">
        <v>45105</v>
      </c>
      <c r="B5">
        <v>65</v>
      </c>
      <c r="C5">
        <v>78.5</v>
      </c>
      <c r="D5">
        <v>77.3</v>
      </c>
      <c r="E5">
        <v>77</v>
      </c>
      <c r="F5">
        <v>64.5</v>
      </c>
      <c r="G5">
        <v>35</v>
      </c>
      <c r="H5">
        <v>19.7</v>
      </c>
      <c r="I5">
        <v>-31.2</v>
      </c>
      <c r="J5">
        <v>-10.199999999999999</v>
      </c>
      <c r="K5">
        <v>22.5</v>
      </c>
      <c r="L5">
        <v>17.2</v>
      </c>
      <c r="M5">
        <v>11</v>
      </c>
      <c r="N5">
        <v>4.7</v>
      </c>
      <c r="O5">
        <v>11.8</v>
      </c>
      <c r="P5">
        <v>7.4</v>
      </c>
    </row>
    <row r="6" spans="1:16" x14ac:dyDescent="0.2">
      <c r="A6" s="1">
        <v>45105</v>
      </c>
      <c r="B6">
        <v>65</v>
      </c>
      <c r="C6">
        <v>78.5</v>
      </c>
      <c r="D6">
        <v>77.3</v>
      </c>
      <c r="E6">
        <v>77</v>
      </c>
      <c r="F6">
        <v>64.5</v>
      </c>
      <c r="G6">
        <v>35</v>
      </c>
      <c r="H6">
        <v>19.7</v>
      </c>
      <c r="I6">
        <v>-31.2</v>
      </c>
      <c r="J6">
        <v>-10.199999999999999</v>
      </c>
      <c r="K6">
        <v>22.5</v>
      </c>
      <c r="L6">
        <v>17.2</v>
      </c>
      <c r="M6">
        <v>11</v>
      </c>
      <c r="N6">
        <v>4.7</v>
      </c>
      <c r="O6">
        <v>11.8</v>
      </c>
      <c r="P6">
        <v>7.4</v>
      </c>
    </row>
    <row r="7" spans="1:16" x14ac:dyDescent="0.2">
      <c r="A7" s="1">
        <v>45099</v>
      </c>
      <c r="B7">
        <v>20</v>
      </c>
      <c r="C7">
        <v>8.8000000000000007</v>
      </c>
      <c r="D7">
        <v>-1.6</v>
      </c>
      <c r="E7">
        <v>42</v>
      </c>
      <c r="F7">
        <v>18</v>
      </c>
      <c r="G7">
        <v>-1.6</v>
      </c>
      <c r="H7">
        <v>-30.6</v>
      </c>
      <c r="I7">
        <v>23.2</v>
      </c>
      <c r="J7">
        <v>14.5</v>
      </c>
      <c r="K7">
        <v>30.5</v>
      </c>
      <c r="L7">
        <v>16.100000000000001</v>
      </c>
      <c r="M7">
        <v>2.2999999999999998</v>
      </c>
      <c r="N7">
        <v>-2.1</v>
      </c>
      <c r="O7">
        <v>4</v>
      </c>
      <c r="P7">
        <v>3.6</v>
      </c>
    </row>
    <row r="8" spans="1:16" x14ac:dyDescent="0.2">
      <c r="A8" s="1">
        <v>45092</v>
      </c>
      <c r="B8">
        <v>14.7</v>
      </c>
      <c r="C8">
        <v>0.4</v>
      </c>
      <c r="D8">
        <v>-0.5</v>
      </c>
      <c r="E8">
        <v>26.4</v>
      </c>
      <c r="F8">
        <v>33.700000000000003</v>
      </c>
      <c r="G8">
        <v>25.5</v>
      </c>
      <c r="H8">
        <v>22.6</v>
      </c>
      <c r="I8">
        <v>31.8</v>
      </c>
      <c r="J8">
        <v>22.4</v>
      </c>
      <c r="K8">
        <v>60</v>
      </c>
      <c r="L8">
        <v>45.8</v>
      </c>
      <c r="M8">
        <v>15</v>
      </c>
      <c r="N8">
        <v>-13.8</v>
      </c>
      <c r="O8">
        <v>13.8</v>
      </c>
      <c r="P8">
        <v>4.4000000000000004</v>
      </c>
    </row>
    <row r="9" spans="1:16" x14ac:dyDescent="0.2">
      <c r="A9" s="1">
        <v>45085</v>
      </c>
      <c r="B9">
        <v>22.5</v>
      </c>
      <c r="C9">
        <v>19.7</v>
      </c>
      <c r="D9">
        <v>2.2000000000000002</v>
      </c>
      <c r="E9">
        <v>12.1</v>
      </c>
      <c r="F9">
        <v>4.5</v>
      </c>
      <c r="G9">
        <v>2</v>
      </c>
      <c r="H9">
        <v>-2.1</v>
      </c>
      <c r="I9">
        <v>-5.3</v>
      </c>
      <c r="J9">
        <v>-0.7</v>
      </c>
      <c r="K9">
        <v>-15.2</v>
      </c>
      <c r="L9">
        <v>1.5</v>
      </c>
      <c r="M9">
        <v>0.3</v>
      </c>
      <c r="N9">
        <v>-22.7</v>
      </c>
      <c r="O9">
        <v>-9.1999999999999993</v>
      </c>
      <c r="P9">
        <v>3.2</v>
      </c>
    </row>
    <row r="10" spans="1:16" x14ac:dyDescent="0.2">
      <c r="A10" s="1">
        <v>45078</v>
      </c>
      <c r="B10">
        <v>46.1</v>
      </c>
      <c r="C10">
        <v>-13.4</v>
      </c>
      <c r="D10">
        <v>-1.7</v>
      </c>
      <c r="E10">
        <v>13.8</v>
      </c>
      <c r="F10">
        <v>6.2</v>
      </c>
      <c r="G10">
        <v>-2.4</v>
      </c>
      <c r="H10">
        <v>12.3</v>
      </c>
      <c r="I10">
        <v>-7.5</v>
      </c>
      <c r="J10">
        <v>1.7</v>
      </c>
      <c r="K10">
        <v>-12.2</v>
      </c>
      <c r="L10">
        <v>-16.100000000000001</v>
      </c>
      <c r="M10">
        <v>-1.2</v>
      </c>
      <c r="N10">
        <v>2.9</v>
      </c>
      <c r="O10">
        <v>-7.6</v>
      </c>
      <c r="P10">
        <v>2.4</v>
      </c>
    </row>
    <row r="11" spans="1:16" x14ac:dyDescent="0.2">
      <c r="A11" s="1">
        <v>45071</v>
      </c>
      <c r="B11">
        <v>16.7</v>
      </c>
      <c r="C11">
        <v>7</v>
      </c>
      <c r="D11">
        <v>3.4</v>
      </c>
      <c r="E11">
        <v>-32.1</v>
      </c>
      <c r="F11">
        <v>-12.9</v>
      </c>
      <c r="G11">
        <v>-12.5</v>
      </c>
      <c r="H11">
        <v>29.6</v>
      </c>
      <c r="I11">
        <v>-10.1</v>
      </c>
      <c r="J11">
        <v>7.9</v>
      </c>
      <c r="K11">
        <v>19.899999999999999</v>
      </c>
      <c r="L11">
        <v>-10.7</v>
      </c>
      <c r="M11">
        <v>1.8</v>
      </c>
      <c r="N11">
        <v>-6.3</v>
      </c>
      <c r="O11">
        <v>-0.9</v>
      </c>
      <c r="P11">
        <v>0.9</v>
      </c>
    </row>
    <row r="12" spans="1:16" x14ac:dyDescent="0.2">
      <c r="A12" s="1">
        <v>45064</v>
      </c>
      <c r="B12">
        <v>-98.1</v>
      </c>
      <c r="C12">
        <v>-48.1</v>
      </c>
      <c r="D12">
        <v>20</v>
      </c>
      <c r="E12">
        <v>-56.6</v>
      </c>
      <c r="F12">
        <v>-68.3</v>
      </c>
      <c r="G12">
        <v>20.5</v>
      </c>
      <c r="H12">
        <v>-82</v>
      </c>
      <c r="I12">
        <v>-34.200000000000003</v>
      </c>
      <c r="J12">
        <v>-21.4</v>
      </c>
      <c r="K12">
        <v>-42.1</v>
      </c>
      <c r="L12">
        <v>-41.3</v>
      </c>
      <c r="M12">
        <v>-1.8</v>
      </c>
      <c r="N12">
        <v>-48.9</v>
      </c>
      <c r="O12">
        <v>-0.7</v>
      </c>
      <c r="P12">
        <v>4.5</v>
      </c>
    </row>
    <row r="13" spans="1:16" x14ac:dyDescent="0.2">
      <c r="A13" s="1">
        <v>45057</v>
      </c>
      <c r="B13">
        <v>-67.8</v>
      </c>
      <c r="C13">
        <v>-82</v>
      </c>
      <c r="D13">
        <v>19.2</v>
      </c>
      <c r="E13">
        <v>27.2</v>
      </c>
      <c r="F13">
        <v>-33.4</v>
      </c>
      <c r="G13">
        <v>16.399999999999999</v>
      </c>
      <c r="H13">
        <v>43.7</v>
      </c>
      <c r="I13">
        <v>51.8</v>
      </c>
      <c r="J13">
        <v>21</v>
      </c>
      <c r="K13">
        <v>9.1</v>
      </c>
      <c r="L13">
        <v>-12.3</v>
      </c>
      <c r="M13">
        <v>3.1</v>
      </c>
      <c r="N13">
        <v>8.1</v>
      </c>
      <c r="O13">
        <v>2.5</v>
      </c>
      <c r="P13">
        <v>2.1</v>
      </c>
    </row>
    <row r="14" spans="1:16" x14ac:dyDescent="0.2">
      <c r="A14" s="1">
        <v>45050</v>
      </c>
      <c r="B14">
        <v>44.8</v>
      </c>
      <c r="C14">
        <v>19.8</v>
      </c>
      <c r="D14">
        <v>6.2</v>
      </c>
      <c r="E14">
        <v>34.200000000000003</v>
      </c>
      <c r="F14">
        <v>11.6</v>
      </c>
      <c r="G14">
        <v>1.9</v>
      </c>
      <c r="H14">
        <v>6.7</v>
      </c>
      <c r="I14">
        <v>4.9000000000000004</v>
      </c>
      <c r="J14">
        <v>-2.2000000000000002</v>
      </c>
      <c r="K14">
        <v>-8.6999999999999993</v>
      </c>
      <c r="L14">
        <v>-2.7</v>
      </c>
      <c r="M14">
        <v>-4.0999999999999996</v>
      </c>
      <c r="N14">
        <v>-18.600000000000001</v>
      </c>
      <c r="O14">
        <v>-3.8</v>
      </c>
      <c r="P14">
        <v>1.7</v>
      </c>
    </row>
    <row r="15" spans="1:16" x14ac:dyDescent="0.2">
      <c r="A15" s="1">
        <v>45043</v>
      </c>
      <c r="B15">
        <v>-24</v>
      </c>
      <c r="C15">
        <v>3.4</v>
      </c>
      <c r="D15">
        <v>3.2</v>
      </c>
      <c r="E15">
        <v>-25.5</v>
      </c>
      <c r="F15">
        <v>15.8</v>
      </c>
      <c r="G15">
        <v>9.6</v>
      </c>
      <c r="H15">
        <v>22.6</v>
      </c>
      <c r="I15">
        <v>26.4</v>
      </c>
      <c r="J15">
        <v>15.4</v>
      </c>
      <c r="K15">
        <v>-2.8</v>
      </c>
      <c r="L15">
        <v>-14.9</v>
      </c>
      <c r="M15">
        <v>5.7</v>
      </c>
      <c r="N15">
        <v>40.299999999999997</v>
      </c>
      <c r="O15">
        <v>6.6</v>
      </c>
      <c r="P15">
        <v>2.2000000000000002</v>
      </c>
    </row>
    <row r="16" spans="1:16" x14ac:dyDescent="0.2">
      <c r="A16" s="1">
        <v>45036</v>
      </c>
      <c r="B16">
        <v>87.1</v>
      </c>
      <c r="C16">
        <v>79.099999999999994</v>
      </c>
      <c r="D16">
        <v>42.3</v>
      </c>
      <c r="E16">
        <v>5.9</v>
      </c>
      <c r="F16">
        <v>0.3</v>
      </c>
      <c r="G16">
        <v>17</v>
      </c>
      <c r="H16">
        <v>34.799999999999997</v>
      </c>
      <c r="I16">
        <v>37.6</v>
      </c>
      <c r="J16">
        <v>14.9</v>
      </c>
      <c r="K16">
        <v>3.5</v>
      </c>
      <c r="L16">
        <v>22.4</v>
      </c>
      <c r="M16">
        <v>6.4</v>
      </c>
      <c r="N16">
        <v>-18</v>
      </c>
      <c r="O16">
        <v>6.4</v>
      </c>
      <c r="P16">
        <v>1.5</v>
      </c>
    </row>
    <row r="17" spans="1:16" x14ac:dyDescent="0.2">
      <c r="A17" s="1">
        <v>45029</v>
      </c>
      <c r="B17">
        <v>16.2</v>
      </c>
      <c r="C17">
        <v>8</v>
      </c>
      <c r="D17">
        <v>5.2</v>
      </c>
      <c r="E17">
        <v>42.7</v>
      </c>
      <c r="F17">
        <v>15.1</v>
      </c>
      <c r="G17">
        <v>8.6999999999999993</v>
      </c>
      <c r="H17">
        <v>49.8</v>
      </c>
      <c r="I17">
        <v>12.5</v>
      </c>
      <c r="J17">
        <v>-2.7</v>
      </c>
      <c r="K17">
        <v>36</v>
      </c>
      <c r="L17">
        <v>12.8</v>
      </c>
      <c r="M17">
        <v>4</v>
      </c>
      <c r="N17">
        <v>-20.6</v>
      </c>
      <c r="O17">
        <v>-32.799999999999997</v>
      </c>
      <c r="P17">
        <v>4.8</v>
      </c>
    </row>
    <row r="18" spans="1:16" x14ac:dyDescent="0.2">
      <c r="A18" s="1">
        <v>45022</v>
      </c>
      <c r="B18">
        <v>104.2</v>
      </c>
      <c r="C18">
        <v>64.8</v>
      </c>
      <c r="D18">
        <v>29.2</v>
      </c>
      <c r="E18">
        <v>-7.2</v>
      </c>
      <c r="F18">
        <v>30.5</v>
      </c>
      <c r="G18">
        <v>20.6</v>
      </c>
      <c r="H18">
        <v>-11.9</v>
      </c>
      <c r="I18">
        <v>21.6</v>
      </c>
      <c r="J18">
        <v>6.4</v>
      </c>
      <c r="K18">
        <v>12.5</v>
      </c>
      <c r="L18">
        <v>12.4</v>
      </c>
      <c r="M18">
        <v>2.8</v>
      </c>
      <c r="N18">
        <v>-11.6</v>
      </c>
      <c r="O18">
        <v>7.4</v>
      </c>
      <c r="P18">
        <v>1.4</v>
      </c>
    </row>
    <row r="19" spans="1:16" x14ac:dyDescent="0.2">
      <c r="A19" s="1">
        <v>45014</v>
      </c>
      <c r="B19">
        <v>94.9</v>
      </c>
      <c r="C19">
        <v>22.8</v>
      </c>
      <c r="D19">
        <v>12.2</v>
      </c>
      <c r="E19">
        <v>71.900000000000006</v>
      </c>
      <c r="F19">
        <v>49.8</v>
      </c>
      <c r="G19">
        <v>18</v>
      </c>
      <c r="H19">
        <v>-28.6</v>
      </c>
      <c r="I19">
        <v>1.4</v>
      </c>
      <c r="J19">
        <v>14.3</v>
      </c>
      <c r="K19">
        <v>-3.3</v>
      </c>
      <c r="L19">
        <v>-29.2</v>
      </c>
      <c r="M19">
        <v>-3.7</v>
      </c>
      <c r="N19">
        <v>-19</v>
      </c>
      <c r="O19">
        <v>-0.2</v>
      </c>
      <c r="P19">
        <v>3.6</v>
      </c>
    </row>
    <row r="20" spans="1:16" x14ac:dyDescent="0.2">
      <c r="A20" s="1">
        <v>45008</v>
      </c>
      <c r="B20">
        <v>42</v>
      </c>
      <c r="C20">
        <v>22.6</v>
      </c>
      <c r="D20">
        <v>9.3000000000000007</v>
      </c>
      <c r="E20">
        <v>48.3</v>
      </c>
      <c r="F20">
        <v>21.4</v>
      </c>
      <c r="G20">
        <v>-19.600000000000001</v>
      </c>
      <c r="H20">
        <v>6.2</v>
      </c>
      <c r="I20">
        <v>-19.399999999999999</v>
      </c>
      <c r="J20">
        <v>26.6</v>
      </c>
      <c r="K20">
        <v>-1</v>
      </c>
      <c r="L20">
        <v>-0.2</v>
      </c>
      <c r="M20">
        <v>-7.2</v>
      </c>
      <c r="N20">
        <v>-16</v>
      </c>
      <c r="O20">
        <v>-11.4</v>
      </c>
      <c r="P20">
        <v>-0.2</v>
      </c>
    </row>
    <row r="21" spans="1:16" x14ac:dyDescent="0.2">
      <c r="A21" s="1">
        <v>45001</v>
      </c>
      <c r="B21">
        <v>-42.7</v>
      </c>
      <c r="C21">
        <v>20.399999999999999</v>
      </c>
      <c r="D21">
        <v>23.5</v>
      </c>
      <c r="E21">
        <v>-113.5</v>
      </c>
      <c r="F21">
        <v>-1.1000000000000001</v>
      </c>
      <c r="G21">
        <v>36.6</v>
      </c>
      <c r="H21">
        <v>33.299999999999997</v>
      </c>
      <c r="I21">
        <v>22.8</v>
      </c>
      <c r="J21">
        <v>-3.5</v>
      </c>
      <c r="K21">
        <v>42</v>
      </c>
      <c r="L21">
        <v>1.8</v>
      </c>
      <c r="M21">
        <v>9</v>
      </c>
      <c r="N21">
        <v>-103.7</v>
      </c>
      <c r="O21">
        <v>17.600000000000001</v>
      </c>
      <c r="P21">
        <v>3.6</v>
      </c>
    </row>
    <row r="22" spans="1:16" x14ac:dyDescent="0.2">
      <c r="A22" s="1">
        <v>44994</v>
      </c>
      <c r="B22">
        <v>-6.6</v>
      </c>
      <c r="C22">
        <v>-6.3</v>
      </c>
      <c r="D22">
        <v>12</v>
      </c>
      <c r="E22">
        <v>0.4</v>
      </c>
      <c r="F22">
        <v>-29.8</v>
      </c>
      <c r="G22">
        <v>2.9</v>
      </c>
      <c r="H22">
        <v>-19.3</v>
      </c>
      <c r="I22">
        <v>-27.2</v>
      </c>
      <c r="J22">
        <v>1.2</v>
      </c>
      <c r="K22">
        <v>-22.4</v>
      </c>
      <c r="L22">
        <v>-19.399999999999999</v>
      </c>
      <c r="M22">
        <v>3</v>
      </c>
      <c r="N22">
        <v>16.3</v>
      </c>
      <c r="O22">
        <v>0.6</v>
      </c>
      <c r="P22">
        <v>0</v>
      </c>
    </row>
    <row r="23" spans="1:16" x14ac:dyDescent="0.2">
      <c r="A23" s="1">
        <v>44987</v>
      </c>
      <c r="B23">
        <v>127.8</v>
      </c>
      <c r="C23">
        <v>57</v>
      </c>
      <c r="D23">
        <v>22.1</v>
      </c>
      <c r="E23">
        <v>111.2</v>
      </c>
      <c r="F23">
        <v>43.6</v>
      </c>
      <c r="G23">
        <v>14.6</v>
      </c>
      <c r="H23">
        <v>-7.9</v>
      </c>
      <c r="I23">
        <v>8</v>
      </c>
      <c r="J23">
        <v>6.8</v>
      </c>
      <c r="K23">
        <v>74</v>
      </c>
      <c r="L23">
        <v>15.7</v>
      </c>
      <c r="M23">
        <v>1.6</v>
      </c>
      <c r="N23">
        <v>45.9</v>
      </c>
      <c r="O23">
        <v>5.0999999999999996</v>
      </c>
      <c r="P23">
        <v>1.2</v>
      </c>
    </row>
    <row r="24" spans="1:16" x14ac:dyDescent="0.2">
      <c r="A24" s="1">
        <v>44980</v>
      </c>
      <c r="B24">
        <v>-39.700000000000003</v>
      </c>
      <c r="C24">
        <v>-27.3</v>
      </c>
      <c r="D24">
        <v>33.4</v>
      </c>
      <c r="E24">
        <v>13.2</v>
      </c>
      <c r="F24">
        <v>14.3</v>
      </c>
      <c r="G24">
        <v>-0.1</v>
      </c>
      <c r="H24">
        <v>47.3</v>
      </c>
      <c r="I24">
        <v>57.4</v>
      </c>
      <c r="J24">
        <v>23.3</v>
      </c>
      <c r="K24">
        <v>-41.6</v>
      </c>
      <c r="L24">
        <v>29.1</v>
      </c>
      <c r="M24">
        <v>8.9</v>
      </c>
      <c r="N24">
        <v>-14.2</v>
      </c>
      <c r="O24">
        <v>1.3</v>
      </c>
      <c r="P24">
        <v>0.2</v>
      </c>
    </row>
    <row r="25" spans="1:16" x14ac:dyDescent="0.2">
      <c r="A25" s="1">
        <v>44973</v>
      </c>
      <c r="B25">
        <v>93.2</v>
      </c>
      <c r="C25">
        <v>71.599999999999994</v>
      </c>
      <c r="D25">
        <v>36</v>
      </c>
      <c r="E25">
        <v>-23.7</v>
      </c>
      <c r="F25">
        <v>-16.5</v>
      </c>
      <c r="G25">
        <v>14.2</v>
      </c>
      <c r="H25">
        <v>25.8</v>
      </c>
      <c r="I25">
        <v>51</v>
      </c>
      <c r="J25">
        <v>21.5</v>
      </c>
      <c r="K25">
        <v>36.9</v>
      </c>
      <c r="L25">
        <v>28.9</v>
      </c>
      <c r="M25">
        <v>8.6</v>
      </c>
      <c r="N25">
        <v>21.3</v>
      </c>
      <c r="O25">
        <v>5</v>
      </c>
      <c r="P25">
        <v>1.5</v>
      </c>
    </row>
    <row r="26" spans="1:16" x14ac:dyDescent="0.2">
      <c r="A26" s="1">
        <v>44966</v>
      </c>
      <c r="B26">
        <v>100.6</v>
      </c>
      <c r="C26">
        <v>72.7</v>
      </c>
      <c r="D26">
        <v>34</v>
      </c>
      <c r="E26">
        <v>88</v>
      </c>
      <c r="F26">
        <v>59.5</v>
      </c>
      <c r="G26">
        <v>25.8</v>
      </c>
      <c r="H26">
        <v>64.7</v>
      </c>
      <c r="I26">
        <v>43.2</v>
      </c>
      <c r="J26">
        <v>15.4</v>
      </c>
      <c r="K26">
        <v>37.799999999999997</v>
      </c>
      <c r="L26">
        <v>22.4</v>
      </c>
      <c r="M26">
        <v>4</v>
      </c>
      <c r="N26">
        <v>11</v>
      </c>
      <c r="O26">
        <v>4.0999999999999996</v>
      </c>
      <c r="P26">
        <v>1.6</v>
      </c>
    </row>
    <row r="27" spans="1:16" x14ac:dyDescent="0.2">
      <c r="A27" s="1">
        <v>44959</v>
      </c>
      <c r="B27">
        <v>48.2</v>
      </c>
      <c r="C27">
        <v>29.3</v>
      </c>
      <c r="D27">
        <v>22.2</v>
      </c>
      <c r="E27">
        <v>-24.7</v>
      </c>
      <c r="F27">
        <v>13</v>
      </c>
      <c r="G27">
        <v>7.9</v>
      </c>
      <c r="H27">
        <v>-73.8</v>
      </c>
      <c r="I27">
        <v>-113.8</v>
      </c>
      <c r="J27">
        <v>11</v>
      </c>
      <c r="K27">
        <v>-3.2</v>
      </c>
      <c r="L27">
        <v>1.4</v>
      </c>
      <c r="M27">
        <v>20.6</v>
      </c>
      <c r="N27">
        <v>1.5</v>
      </c>
      <c r="O27">
        <v>9.1999999999999993</v>
      </c>
      <c r="P27">
        <v>1.1000000000000001</v>
      </c>
    </row>
    <row r="28" spans="1:16" x14ac:dyDescent="0.2">
      <c r="A28" s="1">
        <v>44951</v>
      </c>
      <c r="B28">
        <v>60.1</v>
      </c>
      <c r="C28">
        <v>-23.9</v>
      </c>
      <c r="D28">
        <v>-12.4</v>
      </c>
      <c r="E28">
        <v>59.2</v>
      </c>
      <c r="F28">
        <v>27.7</v>
      </c>
      <c r="G28">
        <v>2.2999999999999998</v>
      </c>
      <c r="H28">
        <v>-64.599999999999994</v>
      </c>
      <c r="I28">
        <v>-20.100000000000001</v>
      </c>
      <c r="J28">
        <v>9.8000000000000007</v>
      </c>
      <c r="K28">
        <v>18.3</v>
      </c>
      <c r="L28">
        <v>32.700000000000003</v>
      </c>
      <c r="M28">
        <v>12.7</v>
      </c>
      <c r="N28">
        <v>-25.9</v>
      </c>
      <c r="O28">
        <v>-0.9</v>
      </c>
      <c r="P28">
        <v>4.4000000000000004</v>
      </c>
    </row>
    <row r="29" spans="1:16" x14ac:dyDescent="0.2">
      <c r="A29" s="1">
        <v>44945</v>
      </c>
      <c r="B29">
        <v>121.1</v>
      </c>
      <c r="C29">
        <v>68.099999999999994</v>
      </c>
      <c r="D29">
        <v>31.6</v>
      </c>
      <c r="E29">
        <v>0</v>
      </c>
      <c r="F29">
        <v>31</v>
      </c>
      <c r="G29">
        <v>11.6</v>
      </c>
      <c r="H29">
        <v>90.7</v>
      </c>
      <c r="I29">
        <v>43.4</v>
      </c>
      <c r="J29">
        <v>17.8</v>
      </c>
      <c r="K29">
        <v>63.8</v>
      </c>
      <c r="L29">
        <v>22.9</v>
      </c>
      <c r="M29">
        <v>7.2</v>
      </c>
      <c r="N29">
        <v>2.7</v>
      </c>
      <c r="O29">
        <v>6.2</v>
      </c>
      <c r="P29">
        <v>2.2000000000000002</v>
      </c>
    </row>
    <row r="30" spans="1:16" x14ac:dyDescent="0.2">
      <c r="A30" s="1">
        <v>44938</v>
      </c>
      <c r="B30">
        <v>10.1</v>
      </c>
      <c r="C30">
        <v>-95.9</v>
      </c>
      <c r="D30">
        <v>5.7</v>
      </c>
      <c r="E30">
        <v>55.5</v>
      </c>
      <c r="F30">
        <v>73.400000000000006</v>
      </c>
      <c r="G30">
        <v>36.299999999999997</v>
      </c>
      <c r="H30">
        <v>31</v>
      </c>
      <c r="I30">
        <v>51.4</v>
      </c>
      <c r="J30">
        <v>23</v>
      </c>
      <c r="K30">
        <v>-27.6</v>
      </c>
      <c r="L30">
        <v>-2.2999999999999998</v>
      </c>
      <c r="M30">
        <v>8.8000000000000007</v>
      </c>
      <c r="N30">
        <v>51.4</v>
      </c>
      <c r="O30">
        <v>13.9</v>
      </c>
      <c r="P30">
        <v>3.6</v>
      </c>
    </row>
    <row r="31" spans="1:16" x14ac:dyDescent="0.2">
      <c r="A31" s="1">
        <v>44931</v>
      </c>
      <c r="B31">
        <v>44.4</v>
      </c>
      <c r="C31">
        <v>75</v>
      </c>
      <c r="D31">
        <v>28.8</v>
      </c>
      <c r="E31">
        <v>-4.7</v>
      </c>
      <c r="F31">
        <v>-7.9</v>
      </c>
      <c r="G31">
        <v>-5</v>
      </c>
      <c r="H31">
        <v>-5.5</v>
      </c>
      <c r="I31">
        <v>49.8</v>
      </c>
      <c r="J31">
        <v>30.8</v>
      </c>
      <c r="K31">
        <v>12.4</v>
      </c>
      <c r="L31">
        <v>-15.8</v>
      </c>
      <c r="M31">
        <v>21.8</v>
      </c>
      <c r="N31">
        <v>20</v>
      </c>
      <c r="O31">
        <v>15.6</v>
      </c>
      <c r="P31">
        <v>4.3</v>
      </c>
    </row>
    <row r="32" spans="1:16" x14ac:dyDescent="0.2">
      <c r="A32" s="1">
        <v>44924</v>
      </c>
      <c r="B32">
        <v>37.799999999999997</v>
      </c>
      <c r="C32">
        <v>14</v>
      </c>
      <c r="D32">
        <v>-0.3</v>
      </c>
      <c r="E32">
        <v>25.9</v>
      </c>
      <c r="F32">
        <v>15.5</v>
      </c>
      <c r="G32">
        <v>-5.7</v>
      </c>
      <c r="H32">
        <v>53.3</v>
      </c>
      <c r="I32">
        <v>27</v>
      </c>
      <c r="J32">
        <v>10.5</v>
      </c>
      <c r="K32">
        <v>38.9</v>
      </c>
      <c r="L32">
        <v>2.8</v>
      </c>
      <c r="M32">
        <v>-3.4</v>
      </c>
      <c r="N32">
        <v>-12</v>
      </c>
      <c r="O32">
        <v>1.7</v>
      </c>
      <c r="P32">
        <v>0.8</v>
      </c>
    </row>
    <row r="33" spans="1:16" x14ac:dyDescent="0.2">
      <c r="A33" s="1">
        <v>44917</v>
      </c>
      <c r="B33">
        <v>20.399999999999999</v>
      </c>
      <c r="C33">
        <v>12.9</v>
      </c>
      <c r="D33">
        <v>31.4</v>
      </c>
      <c r="E33">
        <v>-9.1</v>
      </c>
      <c r="F33">
        <v>-46.4</v>
      </c>
      <c r="G33">
        <v>-17.5</v>
      </c>
      <c r="H33">
        <v>-71.2</v>
      </c>
      <c r="I33">
        <v>-37</v>
      </c>
      <c r="J33">
        <v>-15.1</v>
      </c>
      <c r="K33">
        <v>107.2</v>
      </c>
      <c r="L33">
        <v>33</v>
      </c>
      <c r="M33">
        <v>12</v>
      </c>
      <c r="N33">
        <v>17</v>
      </c>
      <c r="O33">
        <v>21</v>
      </c>
      <c r="P33">
        <v>6.4</v>
      </c>
    </row>
    <row r="34" spans="1:16" x14ac:dyDescent="0.2">
      <c r="A34" s="1">
        <v>44910</v>
      </c>
      <c r="B34">
        <v>37.200000000000003</v>
      </c>
      <c r="C34">
        <v>16.3</v>
      </c>
      <c r="D34">
        <v>6.2</v>
      </c>
      <c r="E34">
        <v>-2.2000000000000002</v>
      </c>
      <c r="F34">
        <v>-1.8</v>
      </c>
      <c r="G34">
        <v>-7.2</v>
      </c>
      <c r="H34">
        <v>3.3</v>
      </c>
      <c r="I34">
        <v>-2.6</v>
      </c>
      <c r="J34">
        <v>-0.7</v>
      </c>
      <c r="K34">
        <v>-6.6</v>
      </c>
      <c r="L34">
        <v>17.3</v>
      </c>
      <c r="M34">
        <v>5</v>
      </c>
      <c r="N34">
        <v>-2.5</v>
      </c>
      <c r="O34">
        <v>7</v>
      </c>
      <c r="P34">
        <v>3</v>
      </c>
    </row>
    <row r="35" spans="1:16" x14ac:dyDescent="0.2">
      <c r="A35" s="1">
        <v>44903</v>
      </c>
      <c r="B35">
        <v>41.5</v>
      </c>
      <c r="C35">
        <v>24.6</v>
      </c>
      <c r="D35">
        <v>10</v>
      </c>
      <c r="E35">
        <v>-31.4</v>
      </c>
      <c r="F35">
        <v>17.7</v>
      </c>
      <c r="G35">
        <v>8.5</v>
      </c>
      <c r="H35">
        <v>95.9</v>
      </c>
      <c r="I35">
        <v>35.1</v>
      </c>
      <c r="J35">
        <v>11.3</v>
      </c>
      <c r="K35">
        <v>28.5</v>
      </c>
      <c r="L35">
        <v>-8</v>
      </c>
      <c r="M35">
        <v>0.3</v>
      </c>
      <c r="N35">
        <v>-8.3000000000000007</v>
      </c>
      <c r="O35">
        <v>7</v>
      </c>
      <c r="P35">
        <v>2.9</v>
      </c>
    </row>
    <row r="36" spans="1:16" x14ac:dyDescent="0.2">
      <c r="A36" s="1">
        <v>44896</v>
      </c>
      <c r="B36">
        <v>-44.2</v>
      </c>
      <c r="C36">
        <v>-7.5</v>
      </c>
      <c r="D36">
        <v>22.7</v>
      </c>
      <c r="E36">
        <v>29.2</v>
      </c>
      <c r="F36">
        <v>29.6</v>
      </c>
      <c r="G36">
        <v>11.2</v>
      </c>
      <c r="H36">
        <v>13.2</v>
      </c>
      <c r="I36">
        <v>19</v>
      </c>
      <c r="J36">
        <v>7</v>
      </c>
      <c r="K36">
        <v>-31.8</v>
      </c>
      <c r="L36">
        <v>-6.8</v>
      </c>
      <c r="M36">
        <v>4.5999999999999996</v>
      </c>
      <c r="N36">
        <v>-3.1</v>
      </c>
      <c r="O36">
        <v>12.3</v>
      </c>
      <c r="P36">
        <v>5.4</v>
      </c>
    </row>
    <row r="37" spans="1:16" x14ac:dyDescent="0.2">
      <c r="A37" s="1">
        <v>44889</v>
      </c>
      <c r="B37">
        <v>0.8</v>
      </c>
      <c r="C37">
        <v>-14.4</v>
      </c>
      <c r="D37">
        <v>9.6999999999999993</v>
      </c>
      <c r="E37">
        <v>7.2</v>
      </c>
      <c r="F37">
        <v>13</v>
      </c>
      <c r="G37">
        <v>6</v>
      </c>
      <c r="H37">
        <v>5.9</v>
      </c>
      <c r="I37">
        <v>11.2</v>
      </c>
      <c r="J37">
        <v>9</v>
      </c>
      <c r="K37">
        <v>2</v>
      </c>
      <c r="L37">
        <v>0</v>
      </c>
      <c r="M37">
        <v>4.4000000000000004</v>
      </c>
      <c r="N37">
        <v>14.4</v>
      </c>
      <c r="O37">
        <v>7.1</v>
      </c>
      <c r="P37">
        <v>2.5</v>
      </c>
    </row>
    <row r="38" spans="1:16" x14ac:dyDescent="0.2">
      <c r="A38" s="1">
        <v>44882</v>
      </c>
      <c r="B38">
        <v>22.3</v>
      </c>
      <c r="C38">
        <v>19.8</v>
      </c>
      <c r="D38">
        <v>9.6</v>
      </c>
      <c r="E38">
        <v>-6.8</v>
      </c>
      <c r="F38">
        <v>-21.4</v>
      </c>
      <c r="G38">
        <v>9</v>
      </c>
      <c r="H38">
        <v>23</v>
      </c>
      <c r="I38">
        <v>14.8</v>
      </c>
      <c r="J38">
        <v>2.8</v>
      </c>
      <c r="K38">
        <v>-3.4</v>
      </c>
      <c r="L38">
        <v>-4.9000000000000004</v>
      </c>
      <c r="M38">
        <v>-0.4</v>
      </c>
      <c r="N38">
        <v>19.7</v>
      </c>
      <c r="O38">
        <v>2.2999999999999998</v>
      </c>
      <c r="P38">
        <v>1</v>
      </c>
    </row>
    <row r="39" spans="1:16" x14ac:dyDescent="0.2">
      <c r="A39" s="1">
        <v>44875</v>
      </c>
      <c r="B39">
        <v>37.4</v>
      </c>
      <c r="C39">
        <v>-7.9</v>
      </c>
      <c r="D39">
        <v>6.5</v>
      </c>
      <c r="E39">
        <v>-20.399999999999999</v>
      </c>
      <c r="F39">
        <v>0.6</v>
      </c>
      <c r="G39">
        <v>-0.5</v>
      </c>
      <c r="H39">
        <v>23.4</v>
      </c>
      <c r="I39">
        <v>-10.199999999999999</v>
      </c>
      <c r="J39">
        <v>5.6</v>
      </c>
      <c r="K39">
        <v>0.7</v>
      </c>
      <c r="L39">
        <v>-7.8</v>
      </c>
      <c r="M39">
        <v>2.9</v>
      </c>
      <c r="N39">
        <v>38.799999999999997</v>
      </c>
      <c r="O39">
        <v>4.2</v>
      </c>
      <c r="P39">
        <v>1.5</v>
      </c>
    </row>
    <row r="40" spans="1:16" x14ac:dyDescent="0.2">
      <c r="A40" s="1">
        <v>44868</v>
      </c>
      <c r="B40">
        <v>121</v>
      </c>
      <c r="C40">
        <v>53.4</v>
      </c>
      <c r="D40">
        <v>21.5</v>
      </c>
      <c r="E40">
        <v>72.3</v>
      </c>
      <c r="F40">
        <v>30.6</v>
      </c>
      <c r="G40">
        <v>10.4</v>
      </c>
      <c r="H40">
        <v>93</v>
      </c>
      <c r="I40">
        <v>31.5</v>
      </c>
      <c r="J40">
        <v>10.8</v>
      </c>
      <c r="K40">
        <v>81.8</v>
      </c>
      <c r="L40">
        <v>23.2</v>
      </c>
      <c r="M40">
        <v>6.2</v>
      </c>
      <c r="N40">
        <v>56.9</v>
      </c>
      <c r="O40">
        <v>9.4</v>
      </c>
      <c r="P40">
        <v>2.5</v>
      </c>
    </row>
    <row r="41" spans="1:16" x14ac:dyDescent="0.2">
      <c r="A41" s="1">
        <v>44861</v>
      </c>
      <c r="B41">
        <v>74.900000000000006</v>
      </c>
      <c r="C41">
        <v>35.5</v>
      </c>
      <c r="D41">
        <v>16</v>
      </c>
      <c r="E41">
        <v>71.400000000000006</v>
      </c>
      <c r="F41">
        <v>20.7</v>
      </c>
      <c r="G41">
        <v>9.1</v>
      </c>
      <c r="H41">
        <v>60</v>
      </c>
      <c r="I41">
        <v>21.1</v>
      </c>
      <c r="J41">
        <v>0.5</v>
      </c>
      <c r="K41">
        <v>11.6</v>
      </c>
      <c r="L41">
        <v>-8.6</v>
      </c>
      <c r="M41">
        <v>8.9</v>
      </c>
      <c r="N41">
        <v>59.3</v>
      </c>
      <c r="O41">
        <v>14</v>
      </c>
      <c r="P41">
        <v>2.5</v>
      </c>
    </row>
    <row r="42" spans="1:16" x14ac:dyDescent="0.2">
      <c r="A42" s="1">
        <v>44854</v>
      </c>
      <c r="B42">
        <v>26.2</v>
      </c>
      <c r="C42">
        <v>16</v>
      </c>
      <c r="D42">
        <v>-3.6</v>
      </c>
      <c r="E42">
        <v>-30.6</v>
      </c>
      <c r="F42">
        <v>28.7</v>
      </c>
      <c r="G42">
        <v>21.6</v>
      </c>
      <c r="H42">
        <v>-33.200000000000003</v>
      </c>
      <c r="I42">
        <v>8.3000000000000007</v>
      </c>
      <c r="J42">
        <v>3.4</v>
      </c>
      <c r="K42">
        <v>-4.7</v>
      </c>
      <c r="L42">
        <v>25.6</v>
      </c>
      <c r="M42">
        <v>6</v>
      </c>
      <c r="N42">
        <v>-2.9</v>
      </c>
      <c r="O42">
        <v>-9.6999999999999993</v>
      </c>
      <c r="P42">
        <v>2.8</v>
      </c>
    </row>
    <row r="43" spans="1:16" x14ac:dyDescent="0.2">
      <c r="A43" s="1">
        <v>44847</v>
      </c>
      <c r="B43">
        <v>3.2</v>
      </c>
      <c r="C43">
        <v>46.4</v>
      </c>
      <c r="D43">
        <v>22.4</v>
      </c>
      <c r="E43">
        <v>-48</v>
      </c>
      <c r="F43">
        <v>41.4</v>
      </c>
      <c r="G43">
        <v>1.4</v>
      </c>
      <c r="H43">
        <v>14.4</v>
      </c>
      <c r="I43">
        <v>-20.100000000000001</v>
      </c>
      <c r="J43">
        <v>9.1999999999999993</v>
      </c>
      <c r="K43">
        <v>38.200000000000003</v>
      </c>
      <c r="L43">
        <v>-0.1</v>
      </c>
      <c r="M43">
        <v>-2.9</v>
      </c>
      <c r="N43">
        <v>12</v>
      </c>
      <c r="O43">
        <v>6.5</v>
      </c>
      <c r="P43">
        <v>2.6</v>
      </c>
    </row>
    <row r="44" spans="1:16" x14ac:dyDescent="0.2">
      <c r="A44" s="1">
        <v>44840</v>
      </c>
      <c r="B44">
        <v>21.8</v>
      </c>
      <c r="C44">
        <v>2.4</v>
      </c>
      <c r="D44">
        <v>-23.3</v>
      </c>
      <c r="E44">
        <v>30.6</v>
      </c>
      <c r="F44">
        <v>54.1</v>
      </c>
      <c r="G44">
        <v>33.1</v>
      </c>
      <c r="H44">
        <v>-3.6</v>
      </c>
      <c r="I44">
        <v>36</v>
      </c>
      <c r="J44">
        <v>23.2</v>
      </c>
      <c r="K44">
        <v>91.7</v>
      </c>
      <c r="L44">
        <v>41.2</v>
      </c>
      <c r="M44">
        <v>12</v>
      </c>
      <c r="N44">
        <v>18.2</v>
      </c>
      <c r="O44">
        <v>3</v>
      </c>
      <c r="P44">
        <v>1.4</v>
      </c>
    </row>
    <row r="45" spans="1:16" x14ac:dyDescent="0.2">
      <c r="A45" s="1">
        <v>44833</v>
      </c>
      <c r="B45">
        <v>66.7</v>
      </c>
      <c r="C45">
        <v>80</v>
      </c>
      <c r="D45">
        <v>36.9</v>
      </c>
      <c r="E45">
        <v>15</v>
      </c>
      <c r="F45">
        <v>50.9</v>
      </c>
      <c r="G45">
        <v>20.7</v>
      </c>
      <c r="H45">
        <v>-50.4</v>
      </c>
      <c r="I45">
        <v>40.200000000000003</v>
      </c>
      <c r="J45">
        <v>22.2</v>
      </c>
      <c r="K45">
        <v>21.7</v>
      </c>
      <c r="L45">
        <v>2.9</v>
      </c>
      <c r="M45">
        <v>-10.1</v>
      </c>
      <c r="N45">
        <v>-34.700000000000003</v>
      </c>
      <c r="O45">
        <v>14.5</v>
      </c>
      <c r="P45">
        <v>3.4</v>
      </c>
    </row>
    <row r="46" spans="1:16" x14ac:dyDescent="0.2">
      <c r="A46" s="1">
        <v>44826</v>
      </c>
      <c r="B46">
        <v>34.1</v>
      </c>
      <c r="C46">
        <v>17.3</v>
      </c>
      <c r="D46">
        <v>-25.3</v>
      </c>
      <c r="E46">
        <v>33</v>
      </c>
      <c r="F46">
        <v>19.5</v>
      </c>
      <c r="G46">
        <v>-14.9</v>
      </c>
      <c r="H46">
        <v>44</v>
      </c>
      <c r="I46">
        <v>-11.5</v>
      </c>
      <c r="J46">
        <v>28.1</v>
      </c>
      <c r="K46">
        <v>18.399999999999999</v>
      </c>
      <c r="L46">
        <v>0.4</v>
      </c>
      <c r="M46">
        <v>-6.8</v>
      </c>
      <c r="N46">
        <v>23.8</v>
      </c>
      <c r="O46">
        <v>0.2</v>
      </c>
      <c r="P46">
        <v>0.4</v>
      </c>
    </row>
    <row r="47" spans="1:16" x14ac:dyDescent="0.2">
      <c r="A47" s="1">
        <v>44819</v>
      </c>
      <c r="B47">
        <v>-5.2</v>
      </c>
      <c r="C47">
        <v>40.6</v>
      </c>
      <c r="D47">
        <v>17.5</v>
      </c>
      <c r="E47">
        <v>-47.3</v>
      </c>
      <c r="F47">
        <v>-52.6</v>
      </c>
      <c r="G47">
        <v>18.600000000000001</v>
      </c>
      <c r="H47">
        <v>-49.7</v>
      </c>
      <c r="I47">
        <v>-32.799999999999997</v>
      </c>
      <c r="J47">
        <v>0.4</v>
      </c>
      <c r="K47">
        <v>-12.8</v>
      </c>
      <c r="L47">
        <v>-14.8</v>
      </c>
      <c r="M47">
        <v>-16.100000000000001</v>
      </c>
      <c r="N47">
        <v>-20.6</v>
      </c>
      <c r="O47">
        <v>-4.5</v>
      </c>
      <c r="P47">
        <v>2.1</v>
      </c>
    </row>
    <row r="48" spans="1:16" x14ac:dyDescent="0.2">
      <c r="A48" s="1">
        <v>44812</v>
      </c>
      <c r="B48">
        <v>14.2</v>
      </c>
      <c r="C48">
        <v>31.1</v>
      </c>
      <c r="D48">
        <v>35.6</v>
      </c>
      <c r="E48">
        <v>-7.2</v>
      </c>
      <c r="F48">
        <v>21.6</v>
      </c>
      <c r="G48">
        <v>9.8000000000000007</v>
      </c>
      <c r="H48">
        <v>114</v>
      </c>
      <c r="I48">
        <v>35</v>
      </c>
      <c r="J48">
        <v>22</v>
      </c>
      <c r="K48">
        <v>100.7</v>
      </c>
      <c r="L48">
        <v>43.4</v>
      </c>
      <c r="M48">
        <v>13.6</v>
      </c>
      <c r="N48">
        <v>54.6</v>
      </c>
      <c r="O48">
        <v>13.9</v>
      </c>
      <c r="P48">
        <v>5.0999999999999996</v>
      </c>
    </row>
    <row r="49" spans="1:16" x14ac:dyDescent="0.2">
      <c r="A49" s="1">
        <v>44805</v>
      </c>
      <c r="B49">
        <v>-38</v>
      </c>
      <c r="C49">
        <v>-185.5</v>
      </c>
      <c r="D49">
        <v>-13.4</v>
      </c>
      <c r="E49">
        <v>-67</v>
      </c>
      <c r="F49">
        <v>-125.8</v>
      </c>
      <c r="G49">
        <v>-56.6</v>
      </c>
      <c r="H49">
        <v>-51.1</v>
      </c>
      <c r="I49">
        <v>40.700000000000003</v>
      </c>
      <c r="J49">
        <v>25.3</v>
      </c>
      <c r="K49">
        <v>19.2</v>
      </c>
      <c r="L49">
        <v>-2.8</v>
      </c>
      <c r="M49">
        <v>25.5</v>
      </c>
      <c r="N49">
        <v>-81.5</v>
      </c>
      <c r="O49">
        <v>-38.1</v>
      </c>
      <c r="P49">
        <v>-3.5</v>
      </c>
    </row>
    <row r="50" spans="1:16" x14ac:dyDescent="0.2">
      <c r="A50" s="1">
        <v>44798</v>
      </c>
      <c r="B50">
        <v>39</v>
      </c>
      <c r="C50">
        <v>13.9</v>
      </c>
      <c r="D50">
        <v>-4.7</v>
      </c>
      <c r="E50">
        <v>32.6</v>
      </c>
      <c r="F50">
        <v>11.9</v>
      </c>
      <c r="G50">
        <v>2.1</v>
      </c>
      <c r="H50">
        <v>44.3</v>
      </c>
      <c r="I50">
        <v>9.5</v>
      </c>
      <c r="J50">
        <v>-7</v>
      </c>
      <c r="K50">
        <v>24.8</v>
      </c>
      <c r="L50">
        <v>3.5</v>
      </c>
      <c r="M50">
        <v>2.4</v>
      </c>
      <c r="N50">
        <v>-41.8</v>
      </c>
      <c r="O50">
        <v>45.5</v>
      </c>
      <c r="P50">
        <v>23.3</v>
      </c>
    </row>
    <row r="51" spans="1:16" x14ac:dyDescent="0.2">
      <c r="A51" s="1">
        <v>44791</v>
      </c>
      <c r="B51">
        <v>-2.4</v>
      </c>
      <c r="C51">
        <v>1.2</v>
      </c>
      <c r="D51">
        <v>2</v>
      </c>
      <c r="E51">
        <v>-4.5</v>
      </c>
      <c r="F51">
        <v>-6.7</v>
      </c>
      <c r="G51">
        <v>17.8</v>
      </c>
      <c r="H51">
        <v>-9.1999999999999993</v>
      </c>
      <c r="I51">
        <v>-36.200000000000003</v>
      </c>
      <c r="J51">
        <v>8.5</v>
      </c>
      <c r="K51">
        <v>17.2</v>
      </c>
      <c r="L51">
        <v>13.7</v>
      </c>
      <c r="M51">
        <v>4.8</v>
      </c>
      <c r="N51">
        <v>-5.2</v>
      </c>
      <c r="O51">
        <v>4</v>
      </c>
      <c r="P51">
        <v>1.5</v>
      </c>
    </row>
    <row r="52" spans="1:16" x14ac:dyDescent="0.2">
      <c r="A52" s="1">
        <v>44784</v>
      </c>
      <c r="B52">
        <v>93.9</v>
      </c>
      <c r="C52">
        <v>44</v>
      </c>
      <c r="D52">
        <v>15.8</v>
      </c>
      <c r="E52">
        <v>-2.9</v>
      </c>
      <c r="F52">
        <v>12.4</v>
      </c>
      <c r="G52">
        <v>9.1</v>
      </c>
      <c r="H52">
        <v>80.599999999999994</v>
      </c>
      <c r="I52">
        <v>33.4</v>
      </c>
      <c r="J52">
        <v>10.1</v>
      </c>
      <c r="K52">
        <v>70.599999999999994</v>
      </c>
      <c r="L52">
        <v>25.8</v>
      </c>
      <c r="M52">
        <v>6.2</v>
      </c>
      <c r="N52">
        <v>7.3</v>
      </c>
      <c r="O52">
        <v>2.1</v>
      </c>
      <c r="P52">
        <v>2</v>
      </c>
    </row>
    <row r="53" spans="1:16" x14ac:dyDescent="0.2">
      <c r="A53" s="1">
        <v>44777</v>
      </c>
      <c r="B53">
        <v>-14</v>
      </c>
      <c r="C53">
        <v>2.1</v>
      </c>
      <c r="D53">
        <v>-5.4</v>
      </c>
      <c r="E53">
        <v>36.299999999999997</v>
      </c>
      <c r="F53">
        <v>22.2</v>
      </c>
      <c r="G53">
        <v>-3.8</v>
      </c>
      <c r="H53">
        <v>29.2</v>
      </c>
      <c r="I53">
        <v>14.6</v>
      </c>
      <c r="J53">
        <v>7.8</v>
      </c>
      <c r="K53">
        <v>-13.7</v>
      </c>
      <c r="L53">
        <v>-2.2000000000000002</v>
      </c>
      <c r="M53">
        <v>-9.8000000000000007</v>
      </c>
      <c r="N53">
        <v>-4.7</v>
      </c>
      <c r="O53">
        <v>9.1999999999999993</v>
      </c>
      <c r="P53">
        <v>4.5</v>
      </c>
    </row>
    <row r="54" spans="1:16" x14ac:dyDescent="0.2">
      <c r="A54" s="1">
        <v>44770</v>
      </c>
      <c r="B54">
        <v>47.7</v>
      </c>
      <c r="C54">
        <v>19.899999999999999</v>
      </c>
      <c r="D54">
        <v>10.199999999999999</v>
      </c>
      <c r="E54">
        <v>33.1</v>
      </c>
      <c r="F54">
        <v>21.6</v>
      </c>
      <c r="G54">
        <v>-0.7</v>
      </c>
      <c r="H54">
        <v>35.6</v>
      </c>
      <c r="I54">
        <v>6.7</v>
      </c>
      <c r="J54">
        <v>4.3</v>
      </c>
      <c r="K54">
        <v>2.2000000000000002</v>
      </c>
      <c r="L54">
        <v>18.5</v>
      </c>
      <c r="M54">
        <v>6.7</v>
      </c>
      <c r="N54">
        <v>25</v>
      </c>
      <c r="O54">
        <v>5.9</v>
      </c>
      <c r="P54">
        <v>1.4</v>
      </c>
    </row>
    <row r="55" spans="1:16" x14ac:dyDescent="0.2">
      <c r="A55" s="1">
        <v>44763</v>
      </c>
      <c r="B55">
        <v>-14.7</v>
      </c>
      <c r="C55">
        <v>25.8</v>
      </c>
      <c r="D55">
        <v>4.7</v>
      </c>
      <c r="E55">
        <v>104.1</v>
      </c>
      <c r="F55">
        <v>39.5</v>
      </c>
      <c r="G55">
        <v>12.6</v>
      </c>
      <c r="H55">
        <v>41.6</v>
      </c>
      <c r="I55">
        <v>24</v>
      </c>
      <c r="J55">
        <v>7.8</v>
      </c>
      <c r="K55">
        <v>33.200000000000003</v>
      </c>
      <c r="L55">
        <v>4</v>
      </c>
      <c r="M55">
        <v>3.8</v>
      </c>
      <c r="N55">
        <v>-18.2</v>
      </c>
      <c r="O55">
        <v>0.2</v>
      </c>
      <c r="P55">
        <v>0.8</v>
      </c>
    </row>
    <row r="56" spans="1:16" x14ac:dyDescent="0.2">
      <c r="A56" s="1">
        <v>44756</v>
      </c>
      <c r="B56">
        <v>94.7</v>
      </c>
      <c r="C56">
        <v>68.599999999999994</v>
      </c>
      <c r="D56">
        <v>28.1</v>
      </c>
      <c r="E56">
        <v>73.599999999999994</v>
      </c>
      <c r="F56">
        <v>51.9</v>
      </c>
      <c r="G56">
        <v>17.8</v>
      </c>
      <c r="H56">
        <v>50.6</v>
      </c>
      <c r="I56">
        <v>24.6</v>
      </c>
      <c r="J56">
        <v>6.8</v>
      </c>
      <c r="K56">
        <v>-8.1999999999999993</v>
      </c>
      <c r="L56">
        <v>12.7</v>
      </c>
      <c r="M56">
        <v>5.4</v>
      </c>
      <c r="N56">
        <v>-4.0999999999999996</v>
      </c>
      <c r="O56">
        <v>6</v>
      </c>
      <c r="P56">
        <v>1.5</v>
      </c>
    </row>
    <row r="57" spans="1:16" x14ac:dyDescent="0.2">
      <c r="A57" s="1">
        <v>44749</v>
      </c>
      <c r="B57">
        <v>-20.7</v>
      </c>
      <c r="C57">
        <v>17.5</v>
      </c>
      <c r="D57">
        <v>17.2</v>
      </c>
      <c r="E57">
        <v>41.8</v>
      </c>
      <c r="F57">
        <v>24</v>
      </c>
      <c r="G57">
        <v>-2.2000000000000002</v>
      </c>
      <c r="H57">
        <v>-32.6</v>
      </c>
      <c r="I57">
        <v>13</v>
      </c>
      <c r="J57">
        <v>15.4</v>
      </c>
      <c r="K57">
        <v>70.400000000000006</v>
      </c>
      <c r="L57">
        <v>28.5</v>
      </c>
      <c r="M57">
        <v>7.4</v>
      </c>
      <c r="N57">
        <v>-35.700000000000003</v>
      </c>
      <c r="O57">
        <v>-11.1</v>
      </c>
      <c r="P57">
        <v>0</v>
      </c>
    </row>
    <row r="58" spans="1:16" x14ac:dyDescent="0.2">
      <c r="A58" s="1">
        <v>44742</v>
      </c>
      <c r="B58">
        <v>103.1</v>
      </c>
      <c r="C58">
        <v>77.599999999999994</v>
      </c>
      <c r="D58">
        <v>47.6</v>
      </c>
      <c r="E58">
        <v>110</v>
      </c>
      <c r="F58">
        <v>96.7</v>
      </c>
      <c r="G58">
        <v>47.8</v>
      </c>
      <c r="H58">
        <v>82.5</v>
      </c>
      <c r="I58">
        <v>71.400000000000006</v>
      </c>
      <c r="J58">
        <v>30.4</v>
      </c>
      <c r="K58">
        <v>64</v>
      </c>
      <c r="L58">
        <v>52.4</v>
      </c>
      <c r="M58">
        <v>19.600000000000001</v>
      </c>
      <c r="N58">
        <v>27.8</v>
      </c>
      <c r="O58">
        <v>6.4</v>
      </c>
      <c r="P58">
        <v>-0.3</v>
      </c>
    </row>
    <row r="59" spans="1:16" x14ac:dyDescent="0.2">
      <c r="A59" s="1">
        <v>44735</v>
      </c>
      <c r="B59">
        <v>48.6</v>
      </c>
      <c r="C59">
        <v>58.7</v>
      </c>
      <c r="D59">
        <v>31.1</v>
      </c>
      <c r="E59">
        <v>23</v>
      </c>
      <c r="F59">
        <v>-38.299999999999997</v>
      </c>
      <c r="G59">
        <v>-6.2</v>
      </c>
      <c r="H59">
        <v>62.8</v>
      </c>
      <c r="I59">
        <v>44</v>
      </c>
      <c r="J59">
        <v>3.7</v>
      </c>
      <c r="K59">
        <v>9.5</v>
      </c>
      <c r="L59">
        <v>25.1</v>
      </c>
      <c r="M59">
        <v>10.5</v>
      </c>
      <c r="N59">
        <v>-28.1</v>
      </c>
      <c r="O59">
        <v>21.1</v>
      </c>
      <c r="P59">
        <v>7.3</v>
      </c>
    </row>
    <row r="60" spans="1:16" x14ac:dyDescent="0.2">
      <c r="A60" s="1">
        <v>44728</v>
      </c>
      <c r="B60">
        <v>2.7</v>
      </c>
      <c r="C60">
        <v>-5.6</v>
      </c>
      <c r="D60">
        <v>-48.4</v>
      </c>
      <c r="E60">
        <v>-20.6</v>
      </c>
      <c r="F60">
        <v>70.599999999999994</v>
      </c>
      <c r="G60">
        <v>37</v>
      </c>
      <c r="H60">
        <v>-33.9</v>
      </c>
      <c r="I60">
        <v>26.2</v>
      </c>
      <c r="J60">
        <v>13.7</v>
      </c>
      <c r="K60">
        <v>22.4</v>
      </c>
      <c r="L60">
        <v>23.8</v>
      </c>
      <c r="M60">
        <v>18</v>
      </c>
      <c r="N60">
        <v>20.8</v>
      </c>
      <c r="O60">
        <v>13.8</v>
      </c>
      <c r="P60">
        <v>4.8</v>
      </c>
    </row>
    <row r="61" spans="1:16" x14ac:dyDescent="0.2">
      <c r="A61" s="1">
        <v>44721</v>
      </c>
      <c r="B61">
        <v>-63.6</v>
      </c>
      <c r="C61">
        <v>-19.899999999999999</v>
      </c>
      <c r="D61">
        <v>-0.8</v>
      </c>
      <c r="E61">
        <v>43.4</v>
      </c>
      <c r="F61">
        <v>15.5</v>
      </c>
      <c r="G61">
        <v>20.9</v>
      </c>
      <c r="H61">
        <v>7.1</v>
      </c>
      <c r="I61">
        <v>-18.899999999999999</v>
      </c>
      <c r="J61">
        <v>8</v>
      </c>
      <c r="K61">
        <v>44.5</v>
      </c>
      <c r="L61">
        <v>27.5</v>
      </c>
      <c r="M61">
        <v>7.9</v>
      </c>
      <c r="N61">
        <v>10.9</v>
      </c>
      <c r="O61">
        <v>-2.9</v>
      </c>
      <c r="P61">
        <v>2.7</v>
      </c>
    </row>
    <row r="62" spans="1:16" x14ac:dyDescent="0.2">
      <c r="A62" s="1">
        <v>44714</v>
      </c>
      <c r="B62">
        <v>153.80000000000001</v>
      </c>
      <c r="C62">
        <v>94.3</v>
      </c>
      <c r="D62">
        <v>49.9</v>
      </c>
      <c r="E62">
        <v>141</v>
      </c>
      <c r="F62">
        <v>48.6</v>
      </c>
      <c r="G62">
        <v>41.8</v>
      </c>
      <c r="H62">
        <v>-71.099999999999994</v>
      </c>
      <c r="I62">
        <v>14.2</v>
      </c>
      <c r="J62">
        <v>14.3</v>
      </c>
      <c r="K62">
        <v>-13</v>
      </c>
      <c r="L62">
        <v>21.8</v>
      </c>
      <c r="M62">
        <v>6.6</v>
      </c>
      <c r="N62">
        <v>23.2</v>
      </c>
      <c r="O62">
        <v>17.600000000000001</v>
      </c>
      <c r="P62">
        <v>5.7</v>
      </c>
    </row>
    <row r="63" spans="1:16" x14ac:dyDescent="0.2">
      <c r="A63" s="1">
        <v>44707</v>
      </c>
      <c r="B63">
        <v>-0.3</v>
      </c>
      <c r="C63">
        <v>15</v>
      </c>
      <c r="D63">
        <v>-11.9</v>
      </c>
      <c r="E63">
        <v>-11.5</v>
      </c>
      <c r="F63">
        <v>-20.2</v>
      </c>
      <c r="G63">
        <v>-19.399999999999999</v>
      </c>
      <c r="H63">
        <v>53.4</v>
      </c>
      <c r="I63">
        <v>63</v>
      </c>
      <c r="J63">
        <v>30.2</v>
      </c>
      <c r="K63">
        <v>52.6</v>
      </c>
      <c r="L63">
        <v>41.8</v>
      </c>
      <c r="M63">
        <v>14.6</v>
      </c>
      <c r="N63">
        <v>-1</v>
      </c>
      <c r="O63">
        <v>12.4</v>
      </c>
      <c r="P63">
        <v>5.9</v>
      </c>
    </row>
    <row r="64" spans="1:16" x14ac:dyDescent="0.2">
      <c r="A64" s="1">
        <v>44700</v>
      </c>
      <c r="B64">
        <v>106.4</v>
      </c>
      <c r="C64">
        <v>63.5</v>
      </c>
      <c r="D64">
        <v>33</v>
      </c>
      <c r="E64">
        <v>50.9</v>
      </c>
      <c r="F64">
        <v>68.5</v>
      </c>
      <c r="G64">
        <v>37.4</v>
      </c>
      <c r="H64">
        <v>-33.799999999999997</v>
      </c>
      <c r="I64">
        <v>14</v>
      </c>
      <c r="J64">
        <v>25</v>
      </c>
      <c r="K64">
        <v>0.5</v>
      </c>
      <c r="L64">
        <v>-7.9</v>
      </c>
      <c r="M64">
        <v>14.5</v>
      </c>
      <c r="N64">
        <v>55.8</v>
      </c>
      <c r="O64">
        <v>16.399999999999999</v>
      </c>
      <c r="P64">
        <v>5.0999999999999996</v>
      </c>
    </row>
    <row r="65" spans="1:16" x14ac:dyDescent="0.2">
      <c r="A65" s="1">
        <v>44693</v>
      </c>
      <c r="B65">
        <v>46.7</v>
      </c>
      <c r="C65">
        <v>74.400000000000006</v>
      </c>
      <c r="D65">
        <v>40.6</v>
      </c>
      <c r="E65">
        <v>42.3</v>
      </c>
      <c r="F65">
        <v>36.299999999999997</v>
      </c>
      <c r="G65">
        <v>10</v>
      </c>
      <c r="H65">
        <v>23.9</v>
      </c>
      <c r="I65">
        <v>5.6</v>
      </c>
      <c r="J65">
        <v>-11</v>
      </c>
      <c r="K65">
        <v>-40.799999999999997</v>
      </c>
      <c r="L65">
        <v>-18</v>
      </c>
      <c r="M65">
        <v>7.9</v>
      </c>
      <c r="N65">
        <v>-37.6</v>
      </c>
      <c r="O65">
        <v>2.9</v>
      </c>
      <c r="P65">
        <v>4.8</v>
      </c>
    </row>
    <row r="66" spans="1:16" x14ac:dyDescent="0.2">
      <c r="A66" s="1">
        <v>44686</v>
      </c>
      <c r="B66">
        <v>-53.2</v>
      </c>
      <c r="C66">
        <v>-108</v>
      </c>
      <c r="D66">
        <v>-16.7</v>
      </c>
      <c r="E66">
        <v>69.5</v>
      </c>
      <c r="F66">
        <v>5.4</v>
      </c>
      <c r="G66">
        <v>31.9</v>
      </c>
      <c r="H66">
        <v>79.400000000000006</v>
      </c>
      <c r="I66">
        <v>34.6</v>
      </c>
      <c r="J66">
        <v>15.4</v>
      </c>
      <c r="K66">
        <v>12.4</v>
      </c>
      <c r="L66">
        <v>15.1</v>
      </c>
      <c r="M66">
        <v>6.2</v>
      </c>
      <c r="N66">
        <v>-27.4</v>
      </c>
      <c r="O66">
        <v>-1.3</v>
      </c>
      <c r="P66">
        <v>5</v>
      </c>
    </row>
    <row r="67" spans="1:16" x14ac:dyDescent="0.2">
      <c r="A67" s="1">
        <v>44679</v>
      </c>
      <c r="B67">
        <v>50.1</v>
      </c>
      <c r="C67">
        <v>60.2</v>
      </c>
      <c r="D67">
        <v>25.3</v>
      </c>
      <c r="E67">
        <v>39.1</v>
      </c>
      <c r="F67">
        <v>49</v>
      </c>
      <c r="G67">
        <v>18.600000000000001</v>
      </c>
      <c r="H67">
        <v>32.6</v>
      </c>
      <c r="I67">
        <v>19.2</v>
      </c>
      <c r="J67">
        <v>10</v>
      </c>
      <c r="K67">
        <v>8</v>
      </c>
      <c r="L67">
        <v>9.8000000000000007</v>
      </c>
      <c r="M67">
        <v>3.3</v>
      </c>
      <c r="N67">
        <v>-12.3</v>
      </c>
      <c r="O67">
        <v>-1</v>
      </c>
      <c r="P67">
        <v>1.3</v>
      </c>
    </row>
    <row r="68" spans="1:16" x14ac:dyDescent="0.2">
      <c r="A68" s="1">
        <v>44672</v>
      </c>
      <c r="B68">
        <v>21</v>
      </c>
      <c r="C68">
        <v>7.5</v>
      </c>
      <c r="D68">
        <v>2.8</v>
      </c>
      <c r="E68">
        <v>-65.400000000000006</v>
      </c>
      <c r="F68">
        <v>15.7</v>
      </c>
      <c r="G68">
        <v>12.9</v>
      </c>
      <c r="H68">
        <v>99.4</v>
      </c>
      <c r="I68">
        <v>42.4</v>
      </c>
      <c r="J68">
        <v>16.5</v>
      </c>
      <c r="K68">
        <v>-47.9</v>
      </c>
      <c r="L68">
        <v>-7.6</v>
      </c>
      <c r="M68">
        <v>4.5999999999999996</v>
      </c>
      <c r="N68">
        <v>2.8</v>
      </c>
      <c r="O68">
        <v>8</v>
      </c>
      <c r="P68">
        <v>2.7</v>
      </c>
    </row>
    <row r="69" spans="1:16" x14ac:dyDescent="0.2">
      <c r="A69" s="1">
        <v>44664</v>
      </c>
      <c r="B69">
        <v>-39.700000000000003</v>
      </c>
      <c r="C69">
        <v>13.6</v>
      </c>
      <c r="D69">
        <v>17.8</v>
      </c>
      <c r="E69">
        <v>43.8</v>
      </c>
      <c r="F69">
        <v>25.1</v>
      </c>
      <c r="G69">
        <v>24.8</v>
      </c>
      <c r="H69">
        <v>11.9</v>
      </c>
      <c r="I69">
        <v>6.9</v>
      </c>
      <c r="J69">
        <v>11.6</v>
      </c>
      <c r="K69">
        <v>13.8</v>
      </c>
      <c r="L69">
        <v>3.6</v>
      </c>
      <c r="M69">
        <v>2.8</v>
      </c>
      <c r="N69">
        <v>35.700000000000003</v>
      </c>
      <c r="O69">
        <v>7.6</v>
      </c>
      <c r="P69">
        <v>2.4</v>
      </c>
    </row>
    <row r="70" spans="1:16" x14ac:dyDescent="0.2">
      <c r="A70" s="1">
        <v>44658</v>
      </c>
      <c r="B70">
        <v>48.8</v>
      </c>
      <c r="C70">
        <v>40.4</v>
      </c>
      <c r="D70">
        <v>13.4</v>
      </c>
      <c r="E70">
        <v>-11.1</v>
      </c>
      <c r="F70">
        <v>42.4</v>
      </c>
      <c r="G70">
        <v>16.600000000000001</v>
      </c>
      <c r="H70">
        <v>28.4</v>
      </c>
      <c r="I70">
        <v>24</v>
      </c>
      <c r="J70">
        <v>9.8000000000000007</v>
      </c>
      <c r="K70">
        <v>55.1</v>
      </c>
      <c r="L70">
        <v>33.6</v>
      </c>
      <c r="M70">
        <v>11.4</v>
      </c>
      <c r="N70">
        <v>-13</v>
      </c>
      <c r="O70">
        <v>3.9</v>
      </c>
      <c r="P70">
        <v>1</v>
      </c>
    </row>
    <row r="71" spans="1:16" x14ac:dyDescent="0.2">
      <c r="A71" s="1">
        <v>44651</v>
      </c>
      <c r="B71">
        <v>138.19999999999999</v>
      </c>
      <c r="C71">
        <v>54.4</v>
      </c>
      <c r="D71">
        <v>24.4</v>
      </c>
      <c r="E71">
        <v>106</v>
      </c>
      <c r="F71">
        <v>93.6</v>
      </c>
      <c r="G71">
        <v>46.3</v>
      </c>
      <c r="H71">
        <v>52.4</v>
      </c>
      <c r="I71">
        <v>37.4</v>
      </c>
      <c r="J71">
        <v>9.8000000000000007</v>
      </c>
      <c r="K71">
        <v>13.8</v>
      </c>
      <c r="L71">
        <v>47.6</v>
      </c>
      <c r="M71">
        <v>16</v>
      </c>
      <c r="N71">
        <v>38</v>
      </c>
      <c r="O71">
        <v>15.2</v>
      </c>
      <c r="P71">
        <v>4</v>
      </c>
    </row>
    <row r="72" spans="1:16" x14ac:dyDescent="0.2">
      <c r="A72" s="1">
        <v>44644</v>
      </c>
      <c r="B72">
        <v>24.8</v>
      </c>
      <c r="C72">
        <v>10.1</v>
      </c>
      <c r="D72">
        <v>5.4</v>
      </c>
      <c r="E72">
        <v>110.2</v>
      </c>
      <c r="F72">
        <v>105.6</v>
      </c>
      <c r="G72">
        <v>58.6</v>
      </c>
      <c r="H72">
        <v>46.6</v>
      </c>
      <c r="I72">
        <v>91</v>
      </c>
      <c r="J72">
        <v>50.9</v>
      </c>
      <c r="K72">
        <v>112.6</v>
      </c>
      <c r="L72">
        <v>-3.3</v>
      </c>
      <c r="M72">
        <v>3.9</v>
      </c>
      <c r="N72">
        <v>75</v>
      </c>
      <c r="O72">
        <v>30.8</v>
      </c>
      <c r="P72">
        <v>9.1999999999999993</v>
      </c>
    </row>
    <row r="73" spans="1:16" x14ac:dyDescent="0.2">
      <c r="A73" s="1">
        <v>44637</v>
      </c>
      <c r="B73">
        <v>166.8</v>
      </c>
      <c r="C73">
        <v>152</v>
      </c>
      <c r="D73">
        <v>54.8</v>
      </c>
      <c r="E73">
        <v>150</v>
      </c>
      <c r="F73">
        <v>137.4</v>
      </c>
      <c r="G73">
        <v>80</v>
      </c>
      <c r="H73">
        <v>-19</v>
      </c>
      <c r="I73">
        <v>-7.4</v>
      </c>
      <c r="J73">
        <v>36.700000000000003</v>
      </c>
      <c r="K73">
        <v>90.9</v>
      </c>
      <c r="L73">
        <v>80.8</v>
      </c>
      <c r="M73">
        <v>21.4</v>
      </c>
      <c r="N73">
        <v>-6.9</v>
      </c>
      <c r="O73">
        <v>45</v>
      </c>
      <c r="P73">
        <v>19.8</v>
      </c>
    </row>
    <row r="74" spans="1:16" x14ac:dyDescent="0.2">
      <c r="A74" s="1">
        <v>44630</v>
      </c>
      <c r="B74">
        <v>30.6</v>
      </c>
      <c r="C74">
        <v>80.599999999999994</v>
      </c>
      <c r="D74">
        <v>94.4</v>
      </c>
      <c r="E74">
        <v>82.4</v>
      </c>
      <c r="F74">
        <v>109.1</v>
      </c>
      <c r="G74">
        <v>71.8</v>
      </c>
      <c r="H74">
        <v>-26.7</v>
      </c>
      <c r="I74">
        <v>81.7</v>
      </c>
      <c r="J74">
        <v>50.2</v>
      </c>
      <c r="K74">
        <v>-114.8</v>
      </c>
      <c r="L74">
        <v>-66.2</v>
      </c>
      <c r="M74">
        <v>-29.2</v>
      </c>
      <c r="N74">
        <v>8</v>
      </c>
      <c r="O74">
        <v>19.8</v>
      </c>
      <c r="P74">
        <v>6.8</v>
      </c>
    </row>
    <row r="75" spans="1:16" x14ac:dyDescent="0.2">
      <c r="A75" s="1">
        <v>44623</v>
      </c>
      <c r="B75">
        <v>-23.6</v>
      </c>
      <c r="C75">
        <v>-27.6</v>
      </c>
      <c r="D75">
        <v>37.1</v>
      </c>
      <c r="E75">
        <v>-22.6</v>
      </c>
      <c r="F75">
        <v>72.8</v>
      </c>
      <c r="G75">
        <v>50.4</v>
      </c>
      <c r="H75">
        <v>68.8</v>
      </c>
      <c r="I75">
        <v>33</v>
      </c>
      <c r="J75">
        <v>23.7</v>
      </c>
      <c r="K75">
        <v>35.5</v>
      </c>
      <c r="L75">
        <v>5.3</v>
      </c>
      <c r="M75">
        <v>14</v>
      </c>
      <c r="N75">
        <v>-16.600000000000001</v>
      </c>
      <c r="O75">
        <v>-4.2</v>
      </c>
      <c r="P75">
        <v>-3.5</v>
      </c>
    </row>
    <row r="76" spans="1:16" x14ac:dyDescent="0.2">
      <c r="A76" s="1">
        <v>44616</v>
      </c>
      <c r="B76">
        <v>21.3</v>
      </c>
      <c r="C76">
        <v>7.2</v>
      </c>
      <c r="D76">
        <v>-45.1</v>
      </c>
      <c r="E76">
        <v>35</v>
      </c>
      <c r="F76">
        <v>21.2</v>
      </c>
      <c r="G76">
        <v>11.1</v>
      </c>
      <c r="H76">
        <v>55.4</v>
      </c>
      <c r="I76">
        <v>3.1</v>
      </c>
      <c r="J76">
        <v>3.1</v>
      </c>
      <c r="K76">
        <v>42.3</v>
      </c>
      <c r="L76">
        <v>18.8</v>
      </c>
      <c r="M76">
        <v>6.9</v>
      </c>
      <c r="N76">
        <v>34.5</v>
      </c>
      <c r="O76">
        <v>12.9</v>
      </c>
      <c r="P76">
        <v>1.1000000000000001</v>
      </c>
    </row>
    <row r="77" spans="1:16" x14ac:dyDescent="0.2">
      <c r="A77" s="1">
        <v>44609</v>
      </c>
      <c r="B77">
        <v>-38.4</v>
      </c>
      <c r="C77">
        <v>-62.1</v>
      </c>
      <c r="D77">
        <v>-50.8</v>
      </c>
      <c r="E77">
        <v>27.9</v>
      </c>
      <c r="F77">
        <v>55</v>
      </c>
      <c r="G77">
        <v>47</v>
      </c>
      <c r="H77">
        <v>43</v>
      </c>
      <c r="I77">
        <v>-8.3000000000000007</v>
      </c>
      <c r="J77">
        <v>0</v>
      </c>
      <c r="K77">
        <v>45.1</v>
      </c>
      <c r="L77">
        <v>53.2</v>
      </c>
      <c r="M77">
        <v>24.2</v>
      </c>
      <c r="N77">
        <v>-7.1</v>
      </c>
      <c r="O77">
        <v>-6.1</v>
      </c>
      <c r="P77">
        <v>3.4</v>
      </c>
    </row>
    <row r="78" spans="1:16" x14ac:dyDescent="0.2">
      <c r="A78" s="1">
        <v>44588</v>
      </c>
      <c r="B78">
        <v>-11.7</v>
      </c>
      <c r="C78">
        <v>-11.9</v>
      </c>
      <c r="D78">
        <v>54.2</v>
      </c>
      <c r="E78">
        <v>-11.7</v>
      </c>
      <c r="F78">
        <v>-12.1</v>
      </c>
      <c r="G78">
        <v>55.2</v>
      </c>
      <c r="H78">
        <v>-123.2</v>
      </c>
      <c r="I78">
        <v>23.2</v>
      </c>
      <c r="J78">
        <v>17.399999999999999</v>
      </c>
      <c r="K78">
        <v>23.5</v>
      </c>
      <c r="L78">
        <v>28.7</v>
      </c>
      <c r="M78">
        <v>15.1</v>
      </c>
      <c r="N78">
        <v>-73</v>
      </c>
      <c r="O78">
        <v>-28.4</v>
      </c>
      <c r="P78">
        <v>-7.4</v>
      </c>
    </row>
    <row r="79" spans="1:16" x14ac:dyDescent="0.2">
      <c r="A79" s="1">
        <v>44583</v>
      </c>
      <c r="B79">
        <v>17.7</v>
      </c>
      <c r="C79">
        <v>-13.6</v>
      </c>
      <c r="D79">
        <v>-23.5</v>
      </c>
      <c r="E79">
        <v>-20.2</v>
      </c>
      <c r="F79">
        <v>-7.8</v>
      </c>
      <c r="G79">
        <v>26.7</v>
      </c>
      <c r="H79">
        <v>-9.3000000000000007</v>
      </c>
      <c r="I79">
        <v>-2.1</v>
      </c>
      <c r="J79">
        <v>16.399999999999999</v>
      </c>
      <c r="K79">
        <v>-1.8</v>
      </c>
      <c r="L79">
        <v>0.6</v>
      </c>
      <c r="M79">
        <v>-1.1000000000000001</v>
      </c>
      <c r="N79">
        <v>-3.2</v>
      </c>
      <c r="O79">
        <v>-5.2</v>
      </c>
      <c r="P79">
        <v>3.4</v>
      </c>
    </row>
    <row r="80" spans="1:16" x14ac:dyDescent="0.2">
      <c r="A80" s="1">
        <v>44574</v>
      </c>
      <c r="B80">
        <v>110.2</v>
      </c>
      <c r="C80">
        <v>10.199999999999999</v>
      </c>
      <c r="D80">
        <v>28.1</v>
      </c>
      <c r="E80">
        <v>62.1</v>
      </c>
      <c r="F80">
        <v>59</v>
      </c>
      <c r="G80">
        <v>24.8</v>
      </c>
      <c r="H80">
        <v>42.5</v>
      </c>
      <c r="I80">
        <v>42.4</v>
      </c>
      <c r="J80">
        <v>16.399999999999999</v>
      </c>
      <c r="K80">
        <v>0.2</v>
      </c>
      <c r="L80">
        <v>28.6</v>
      </c>
      <c r="M80">
        <v>8</v>
      </c>
      <c r="N80">
        <v>26</v>
      </c>
      <c r="O80">
        <v>10</v>
      </c>
      <c r="P80">
        <v>3.5</v>
      </c>
    </row>
    <row r="81" spans="1:17" x14ac:dyDescent="0.2">
      <c r="A81" s="1">
        <v>44567</v>
      </c>
      <c r="B81">
        <v>-32.200000000000003</v>
      </c>
      <c r="C81">
        <v>18.399999999999999</v>
      </c>
      <c r="D81">
        <v>11.7</v>
      </c>
      <c r="E81">
        <v>30.4</v>
      </c>
      <c r="F81">
        <v>8.6999999999999993</v>
      </c>
      <c r="G81">
        <v>1.5</v>
      </c>
      <c r="H81">
        <v>12.5</v>
      </c>
      <c r="I81">
        <v>-5.9</v>
      </c>
      <c r="J81">
        <v>7.9</v>
      </c>
      <c r="K81">
        <v>-3.5</v>
      </c>
      <c r="L81">
        <v>-3.1</v>
      </c>
      <c r="M81">
        <v>-14.3</v>
      </c>
      <c r="N81">
        <v>-15.3</v>
      </c>
      <c r="O81">
        <v>-4.2</v>
      </c>
      <c r="P81">
        <v>-0.7</v>
      </c>
    </row>
    <row r="83" spans="1:17" x14ac:dyDescent="0.2">
      <c r="A83" t="s">
        <v>27</v>
      </c>
      <c r="B83">
        <f>SUM(B2:B81)</f>
        <v>2689.8000000000006</v>
      </c>
      <c r="C83">
        <f t="shared" ref="C83:P83" si="0">SUM(C2:C81)</f>
        <v>1708.9</v>
      </c>
      <c r="D83">
        <f t="shared" si="0"/>
        <v>1308.8000000000006</v>
      </c>
      <c r="E83">
        <f t="shared" si="0"/>
        <v>2028.6000000000004</v>
      </c>
      <c r="F83">
        <f t="shared" si="0"/>
        <v>1935.8000000000004</v>
      </c>
      <c r="G83">
        <f t="shared" si="0"/>
        <v>1258.5</v>
      </c>
      <c r="H83">
        <f t="shared" si="0"/>
        <v>1444.8</v>
      </c>
      <c r="I83">
        <f t="shared" si="0"/>
        <v>1264.8000000000002</v>
      </c>
      <c r="J83">
        <f t="shared" si="0"/>
        <v>941.7</v>
      </c>
      <c r="K83">
        <f t="shared" si="0"/>
        <v>1520.0000000000002</v>
      </c>
      <c r="L83">
        <f t="shared" si="0"/>
        <v>896.19999999999982</v>
      </c>
      <c r="M83">
        <f t="shared" si="0"/>
        <v>468.99999999999989</v>
      </c>
      <c r="N83">
        <f t="shared" si="0"/>
        <v>108.00000000000003</v>
      </c>
      <c r="O83">
        <f t="shared" si="0"/>
        <v>434.5</v>
      </c>
      <c r="P83">
        <f t="shared" si="0"/>
        <v>248.90000000000006</v>
      </c>
    </row>
    <row r="84" spans="1:17" x14ac:dyDescent="0.2">
      <c r="A84" t="s">
        <v>16</v>
      </c>
      <c r="B84">
        <f>COUNTIF(B2:B81,"&gt;0")</f>
        <v>59</v>
      </c>
      <c r="C84">
        <f t="shared" ref="C84:P84" si="1">COUNTIF(C2:C81,"&gt;0")</f>
        <v>62</v>
      </c>
      <c r="D84">
        <f t="shared" si="1"/>
        <v>62</v>
      </c>
      <c r="E84">
        <f t="shared" si="1"/>
        <v>52</v>
      </c>
      <c r="F84">
        <f t="shared" si="1"/>
        <v>63</v>
      </c>
      <c r="G84">
        <f t="shared" si="1"/>
        <v>63</v>
      </c>
      <c r="H84">
        <f t="shared" si="1"/>
        <v>55</v>
      </c>
      <c r="I84">
        <f t="shared" si="1"/>
        <v>58</v>
      </c>
      <c r="J84">
        <f t="shared" si="1"/>
        <v>68</v>
      </c>
      <c r="K84">
        <f t="shared" si="1"/>
        <v>55</v>
      </c>
      <c r="L84">
        <f t="shared" si="1"/>
        <v>53</v>
      </c>
      <c r="M84">
        <f t="shared" si="1"/>
        <v>65</v>
      </c>
      <c r="N84">
        <f t="shared" si="1"/>
        <v>39</v>
      </c>
      <c r="O84">
        <f t="shared" si="1"/>
        <v>59</v>
      </c>
      <c r="P84">
        <f t="shared" si="1"/>
        <v>72</v>
      </c>
    </row>
    <row r="85" spans="1:17" x14ac:dyDescent="0.2">
      <c r="A85" t="s">
        <v>17</v>
      </c>
      <c r="B85">
        <f>COUNTIF(B2:B81,"&lt;=0")</f>
        <v>21</v>
      </c>
      <c r="C85">
        <f t="shared" ref="C85:P85" si="2">COUNTIF(C2:C81,"&lt;=0")</f>
        <v>18</v>
      </c>
      <c r="D85">
        <f t="shared" si="2"/>
        <v>18</v>
      </c>
      <c r="E85">
        <f t="shared" si="2"/>
        <v>28</v>
      </c>
      <c r="F85">
        <f t="shared" si="2"/>
        <v>17</v>
      </c>
      <c r="G85">
        <f t="shared" si="2"/>
        <v>17</v>
      </c>
      <c r="H85">
        <f t="shared" si="2"/>
        <v>25</v>
      </c>
      <c r="I85">
        <f t="shared" si="2"/>
        <v>22</v>
      </c>
      <c r="J85">
        <f t="shared" si="2"/>
        <v>12</v>
      </c>
      <c r="K85">
        <f t="shared" si="2"/>
        <v>25</v>
      </c>
      <c r="L85">
        <f t="shared" si="2"/>
        <v>27</v>
      </c>
      <c r="M85">
        <f t="shared" si="2"/>
        <v>15</v>
      </c>
      <c r="N85">
        <f t="shared" si="2"/>
        <v>41</v>
      </c>
      <c r="O85">
        <f t="shared" si="2"/>
        <v>21</v>
      </c>
      <c r="P85">
        <f t="shared" si="2"/>
        <v>8</v>
      </c>
    </row>
    <row r="86" spans="1:17" x14ac:dyDescent="0.2">
      <c r="A86" t="s">
        <v>18</v>
      </c>
      <c r="B86" s="2">
        <f>B84/(B84+B85)</f>
        <v>0.73750000000000004</v>
      </c>
      <c r="C86" s="2">
        <f t="shared" ref="C86:P86" si="3">C84/(C84+C85)</f>
        <v>0.77500000000000002</v>
      </c>
      <c r="D86" s="2">
        <f t="shared" si="3"/>
        <v>0.77500000000000002</v>
      </c>
      <c r="E86" s="2">
        <f t="shared" si="3"/>
        <v>0.65</v>
      </c>
      <c r="F86" s="2">
        <f t="shared" si="3"/>
        <v>0.78749999999999998</v>
      </c>
      <c r="G86" s="2">
        <f t="shared" si="3"/>
        <v>0.78749999999999998</v>
      </c>
      <c r="H86" s="2">
        <f t="shared" si="3"/>
        <v>0.6875</v>
      </c>
      <c r="I86" s="2">
        <f t="shared" si="3"/>
        <v>0.72499999999999998</v>
      </c>
      <c r="J86" s="2">
        <f t="shared" si="3"/>
        <v>0.85</v>
      </c>
      <c r="K86" s="2">
        <f t="shared" si="3"/>
        <v>0.6875</v>
      </c>
      <c r="L86" s="2">
        <f t="shared" si="3"/>
        <v>0.66249999999999998</v>
      </c>
      <c r="M86" s="2">
        <f t="shared" si="3"/>
        <v>0.8125</v>
      </c>
      <c r="N86" s="2">
        <f t="shared" si="3"/>
        <v>0.48749999999999999</v>
      </c>
      <c r="O86" s="2">
        <f t="shared" si="3"/>
        <v>0.73750000000000004</v>
      </c>
      <c r="P86" s="2">
        <f t="shared" si="3"/>
        <v>0.9</v>
      </c>
      <c r="Q86" s="2"/>
    </row>
    <row r="87" spans="1:17" x14ac:dyDescent="0.2">
      <c r="A87" t="s">
        <v>19</v>
      </c>
      <c r="B87" s="3">
        <f>100%-B86</f>
        <v>0.26249999999999996</v>
      </c>
      <c r="C87" s="3">
        <f t="shared" ref="C87:P87" si="4">100%-C86</f>
        <v>0.22499999999999998</v>
      </c>
      <c r="D87" s="3">
        <f t="shared" si="4"/>
        <v>0.22499999999999998</v>
      </c>
      <c r="E87" s="3">
        <f t="shared" si="4"/>
        <v>0.35</v>
      </c>
      <c r="F87" s="3">
        <f t="shared" si="4"/>
        <v>0.21250000000000002</v>
      </c>
      <c r="G87" s="3">
        <f t="shared" si="4"/>
        <v>0.21250000000000002</v>
      </c>
      <c r="H87" s="3">
        <f t="shared" si="4"/>
        <v>0.3125</v>
      </c>
      <c r="I87" s="3">
        <f t="shared" si="4"/>
        <v>0.27500000000000002</v>
      </c>
      <c r="J87" s="3">
        <f t="shared" si="4"/>
        <v>0.15000000000000002</v>
      </c>
      <c r="K87" s="3">
        <f t="shared" si="4"/>
        <v>0.3125</v>
      </c>
      <c r="L87" s="3">
        <f t="shared" si="4"/>
        <v>0.33750000000000002</v>
      </c>
      <c r="M87" s="3">
        <f t="shared" si="4"/>
        <v>0.1875</v>
      </c>
      <c r="N87" s="3">
        <f t="shared" si="4"/>
        <v>0.51249999999999996</v>
      </c>
      <c r="O87" s="3">
        <f t="shared" si="4"/>
        <v>0.26249999999999996</v>
      </c>
      <c r="P87" s="3">
        <f t="shared" si="4"/>
        <v>9.9999999999999978E-2</v>
      </c>
      <c r="Q87" s="3"/>
    </row>
    <row r="89" spans="1:17" x14ac:dyDescent="0.2">
      <c r="A89" t="s">
        <v>20</v>
      </c>
      <c r="B89" s="4">
        <f>AVERAGEIF(B2:B81,"&gt;0")</f>
        <v>57.128813559322026</v>
      </c>
      <c r="C89" s="4">
        <f t="shared" ref="C89:P89" si="5">AVERAGEIF(C2:C81,"&gt;0")</f>
        <v>39.835483870967728</v>
      </c>
      <c r="D89" s="4">
        <f t="shared" si="5"/>
        <v>25.77741935483871</v>
      </c>
      <c r="E89" s="4">
        <f t="shared" si="5"/>
        <v>53.021153846153844</v>
      </c>
      <c r="F89" s="4">
        <f t="shared" si="5"/>
        <v>38.711111111111109</v>
      </c>
      <c r="G89" s="4">
        <f t="shared" si="5"/>
        <v>22.768253968253966</v>
      </c>
      <c r="H89" s="4">
        <f t="shared" si="5"/>
        <v>43.438181818181818</v>
      </c>
      <c r="I89" s="4">
        <f t="shared" si="5"/>
        <v>30.306896551724144</v>
      </c>
      <c r="J89" s="4">
        <f t="shared" si="5"/>
        <v>15.094117647058821</v>
      </c>
      <c r="K89" s="4">
        <f t="shared" si="5"/>
        <v>36.698181818181823</v>
      </c>
      <c r="L89" s="4">
        <f t="shared" si="5"/>
        <v>23.07924528301886</v>
      </c>
      <c r="M89" s="4">
        <f t="shared" si="5"/>
        <v>8.94</v>
      </c>
      <c r="N89" s="4">
        <f t="shared" si="5"/>
        <v>25.274358974358968</v>
      </c>
      <c r="O89" s="4">
        <f t="shared" si="5"/>
        <v>10.486440677966099</v>
      </c>
      <c r="P89" s="4">
        <f t="shared" si="5"/>
        <v>3.673611111111112</v>
      </c>
      <c r="Q89" s="4"/>
    </row>
    <row r="90" spans="1:17" x14ac:dyDescent="0.2">
      <c r="A90" t="s">
        <v>21</v>
      </c>
      <c r="B90" s="4">
        <f>AVERAGEIF(B2:B81,"&lt;=0")</f>
        <v>-32.419047619047625</v>
      </c>
      <c r="C90" s="4">
        <f t="shared" ref="C90:P90" si="6">AVERAGEIF(C2:C81,"&lt;=0")</f>
        <v>-42.272222222222226</v>
      </c>
      <c r="D90" s="4">
        <f t="shared" si="6"/>
        <v>-16.077777777777779</v>
      </c>
      <c r="E90" s="4">
        <f t="shared" si="6"/>
        <v>-26.017857142857146</v>
      </c>
      <c r="F90" s="4">
        <f t="shared" si="6"/>
        <v>-29.588235294117652</v>
      </c>
      <c r="G90" s="4">
        <f t="shared" si="6"/>
        <v>-10.347058823529412</v>
      </c>
      <c r="H90" s="4">
        <f t="shared" si="6"/>
        <v>-37.772000000000006</v>
      </c>
      <c r="I90" s="4">
        <f t="shared" si="6"/>
        <v>-22.40909090909091</v>
      </c>
      <c r="J90" s="4">
        <f t="shared" si="6"/>
        <v>-7.0583333333333336</v>
      </c>
      <c r="K90" s="4">
        <f t="shared" si="6"/>
        <v>-19.936</v>
      </c>
      <c r="L90" s="4">
        <f t="shared" si="6"/>
        <v>-12.111111111111112</v>
      </c>
      <c r="M90" s="4">
        <f t="shared" si="6"/>
        <v>-7.4733333333333327</v>
      </c>
      <c r="N90" s="4">
        <f t="shared" si="6"/>
        <v>-21.407317073170734</v>
      </c>
      <c r="O90" s="4">
        <f t="shared" si="6"/>
        <v>-8.7714285714285705</v>
      </c>
      <c r="P90" s="4">
        <f t="shared" si="6"/>
        <v>-1.95</v>
      </c>
      <c r="Q90" s="4"/>
    </row>
    <row r="91" spans="1:17" x14ac:dyDescent="0.2">
      <c r="A91" t="s">
        <v>22</v>
      </c>
      <c r="B91" s="4">
        <f>B89/ABS(B90)</f>
        <v>1.7621990081459493</v>
      </c>
      <c r="C91" s="4">
        <f t="shared" ref="C91:P91" si="7">C89/ABS(C90)</f>
        <v>0.9423560384773545</v>
      </c>
      <c r="D91" s="4">
        <f t="shared" si="7"/>
        <v>1.6032949149519582</v>
      </c>
      <c r="E91" s="4">
        <f t="shared" si="7"/>
        <v>2.0378755081569078</v>
      </c>
      <c r="F91" s="4">
        <f t="shared" si="7"/>
        <v>1.3083278109123035</v>
      </c>
      <c r="G91" s="4">
        <f t="shared" si="7"/>
        <v>2.2004566086430777</v>
      </c>
      <c r="H91" s="4">
        <f t="shared" si="7"/>
        <v>1.1500101084978771</v>
      </c>
      <c r="I91" s="4">
        <f t="shared" si="7"/>
        <v>1.3524375743162904</v>
      </c>
      <c r="J91" s="4">
        <f t="shared" si="7"/>
        <v>2.1384818390165981</v>
      </c>
      <c r="K91" s="4">
        <f t="shared" si="7"/>
        <v>1.840799649788414</v>
      </c>
      <c r="L91" s="4">
        <f t="shared" si="7"/>
        <v>1.9056257573134836</v>
      </c>
      <c r="M91" s="4">
        <f t="shared" si="7"/>
        <v>1.1962533452274755</v>
      </c>
      <c r="N91" s="4">
        <f t="shared" si="7"/>
        <v>1.1806411278896178</v>
      </c>
      <c r="O91" s="4">
        <f t="shared" si="7"/>
        <v>1.1955225528625848</v>
      </c>
      <c r="P91" s="4">
        <f t="shared" si="7"/>
        <v>1.8839031339031345</v>
      </c>
      <c r="Q91" s="4"/>
    </row>
    <row r="93" spans="1:17" x14ac:dyDescent="0.2">
      <c r="A93" t="s">
        <v>23</v>
      </c>
      <c r="B93">
        <f>MAX(B2:B81)</f>
        <v>166.8</v>
      </c>
      <c r="C93">
        <f t="shared" ref="C93:P93" si="8">MAX(C2:C81)</f>
        <v>152</v>
      </c>
      <c r="D93">
        <f t="shared" si="8"/>
        <v>94.4</v>
      </c>
      <c r="E93">
        <f t="shared" si="8"/>
        <v>150</v>
      </c>
      <c r="F93">
        <f t="shared" si="8"/>
        <v>137.4</v>
      </c>
      <c r="G93">
        <f t="shared" si="8"/>
        <v>80</v>
      </c>
      <c r="H93">
        <f t="shared" si="8"/>
        <v>114</v>
      </c>
      <c r="I93">
        <f t="shared" si="8"/>
        <v>91</v>
      </c>
      <c r="J93">
        <f t="shared" si="8"/>
        <v>50.9</v>
      </c>
      <c r="K93">
        <f t="shared" si="8"/>
        <v>112.6</v>
      </c>
      <c r="L93">
        <f t="shared" si="8"/>
        <v>80.8</v>
      </c>
      <c r="M93">
        <f t="shared" si="8"/>
        <v>25.5</v>
      </c>
      <c r="N93">
        <f t="shared" si="8"/>
        <v>75</v>
      </c>
      <c r="O93">
        <f t="shared" si="8"/>
        <v>45.5</v>
      </c>
      <c r="P93">
        <f t="shared" si="8"/>
        <v>23.3</v>
      </c>
    </row>
    <row r="94" spans="1:17" x14ac:dyDescent="0.2">
      <c r="A94" t="s">
        <v>24</v>
      </c>
      <c r="B94">
        <f>MIN(B2:B81)</f>
        <v>-98.1</v>
      </c>
      <c r="C94">
        <f t="shared" ref="C94:P94" si="9">MIN(C2:C81)</f>
        <v>-185.5</v>
      </c>
      <c r="D94">
        <f t="shared" si="9"/>
        <v>-50.8</v>
      </c>
      <c r="E94">
        <f t="shared" si="9"/>
        <v>-113.5</v>
      </c>
      <c r="F94">
        <f t="shared" si="9"/>
        <v>-125.8</v>
      </c>
      <c r="G94">
        <f t="shared" si="9"/>
        <v>-56.6</v>
      </c>
      <c r="H94">
        <f t="shared" si="9"/>
        <v>-123.2</v>
      </c>
      <c r="I94">
        <f t="shared" si="9"/>
        <v>-113.8</v>
      </c>
      <c r="J94">
        <f t="shared" si="9"/>
        <v>-21.4</v>
      </c>
      <c r="K94">
        <f t="shared" si="9"/>
        <v>-114.8</v>
      </c>
      <c r="L94">
        <f t="shared" si="9"/>
        <v>-66.2</v>
      </c>
      <c r="M94">
        <f t="shared" si="9"/>
        <v>-29.2</v>
      </c>
      <c r="N94">
        <f t="shared" si="9"/>
        <v>-103.7</v>
      </c>
      <c r="O94">
        <f t="shared" si="9"/>
        <v>-38.1</v>
      </c>
      <c r="P94">
        <f t="shared" si="9"/>
        <v>-7.4</v>
      </c>
    </row>
    <row r="96" spans="1:17" x14ac:dyDescent="0.2">
      <c r="A96" t="s">
        <v>25</v>
      </c>
      <c r="B96" s="4">
        <f>(B86*B89)+(B87*B90)</f>
        <v>33.622500000000002</v>
      </c>
      <c r="C96" s="4">
        <f t="shared" ref="C96:P96" si="10">(C86*C89)+(C87*C90)</f>
        <v>21.361249999999991</v>
      </c>
      <c r="D96" s="4">
        <f t="shared" si="10"/>
        <v>16.36</v>
      </c>
      <c r="E96" s="4">
        <f t="shared" si="10"/>
        <v>25.357499999999995</v>
      </c>
      <c r="F96" s="4">
        <f t="shared" si="10"/>
        <v>24.197499999999994</v>
      </c>
      <c r="G96" s="4">
        <f t="shared" si="10"/>
        <v>15.731249999999996</v>
      </c>
      <c r="H96" s="4">
        <f t="shared" si="10"/>
        <v>18.059999999999999</v>
      </c>
      <c r="I96" s="4">
        <f t="shared" si="10"/>
        <v>15.810000000000002</v>
      </c>
      <c r="J96" s="4">
        <f t="shared" si="10"/>
        <v>11.771249999999998</v>
      </c>
      <c r="K96" s="4">
        <f t="shared" si="10"/>
        <v>19.000000000000004</v>
      </c>
      <c r="L96" s="4">
        <f t="shared" si="10"/>
        <v>11.202499999999993</v>
      </c>
      <c r="M96" s="4">
        <f t="shared" si="10"/>
        <v>5.8624999999999998</v>
      </c>
      <c r="N96" s="4">
        <f t="shared" si="10"/>
        <v>1.3499999999999979</v>
      </c>
      <c r="O96" s="4">
        <f t="shared" si="10"/>
        <v>5.4312499999999995</v>
      </c>
      <c r="P96" s="4">
        <f t="shared" si="10"/>
        <v>3.111250000000001</v>
      </c>
      <c r="Q96" s="4"/>
    </row>
    <row r="97" spans="1:17" x14ac:dyDescent="0.2">
      <c r="A97" t="s">
        <v>26</v>
      </c>
      <c r="B97" s="4">
        <f>(B91*B86)-B87</f>
        <v>1.0371217685076377</v>
      </c>
      <c r="C97" s="4">
        <f t="shared" ref="C97:P97" si="11">(C91*C86)-C87</f>
        <v>0.50532592981994973</v>
      </c>
      <c r="D97" s="4">
        <f t="shared" si="11"/>
        <v>1.0175535590877676</v>
      </c>
      <c r="E97" s="4">
        <f t="shared" si="11"/>
        <v>0.97461908030199018</v>
      </c>
      <c r="F97" s="4">
        <f t="shared" si="11"/>
        <v>0.81780815109343907</v>
      </c>
      <c r="G97" s="4">
        <f t="shared" si="11"/>
        <v>1.5203595793064237</v>
      </c>
      <c r="H97" s="4">
        <f t="shared" si="11"/>
        <v>0.47813194959229055</v>
      </c>
      <c r="I97" s="4">
        <f t="shared" si="11"/>
        <v>0.70551724137931049</v>
      </c>
      <c r="J97" s="4">
        <f t="shared" si="11"/>
        <v>1.6677095631641081</v>
      </c>
      <c r="K97" s="4">
        <f t="shared" si="11"/>
        <v>0.95304975922953461</v>
      </c>
      <c r="L97" s="4">
        <f t="shared" si="11"/>
        <v>0.92497706422018278</v>
      </c>
      <c r="M97" s="4">
        <f t="shared" si="11"/>
        <v>0.78445584299732385</v>
      </c>
      <c r="N97" s="4">
        <f t="shared" si="11"/>
        <v>6.3062549846188753E-2</v>
      </c>
      <c r="O97" s="4">
        <f t="shared" si="11"/>
        <v>0.61919788273615639</v>
      </c>
      <c r="P97" s="4">
        <f t="shared" si="11"/>
        <v>1.5955128205128211</v>
      </c>
      <c r="Q9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3E0F-F006-8445-9A33-A0653FDB3BF2}">
  <dimension ref="A1:Q32"/>
  <sheetViews>
    <sheetView tabSelected="1" workbookViewId="0">
      <selection activeCell="P18" sqref="P18"/>
    </sheetView>
  </sheetViews>
  <sheetFormatPr baseColWidth="10" defaultRowHeight="16" x14ac:dyDescent="0.2"/>
  <cols>
    <col min="1" max="1" width="12.83203125" bestFit="1" customWidth="1"/>
    <col min="2" max="2" width="11.6640625" customWidth="1"/>
  </cols>
  <sheetData>
    <row r="1" spans="1:16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s="5" t="s">
        <v>9</v>
      </c>
      <c r="K1" t="s">
        <v>13</v>
      </c>
      <c r="L1" t="s">
        <v>14</v>
      </c>
      <c r="M1" s="5" t="s">
        <v>15</v>
      </c>
      <c r="N1" t="s">
        <v>10</v>
      </c>
      <c r="O1" t="s">
        <v>11</v>
      </c>
      <c r="P1" s="5" t="s">
        <v>12</v>
      </c>
    </row>
    <row r="2" spans="1:16" x14ac:dyDescent="0.2">
      <c r="A2" s="1">
        <v>45127</v>
      </c>
      <c r="B2">
        <v>33.6</v>
      </c>
      <c r="C2">
        <v>102</v>
      </c>
      <c r="D2" s="5">
        <v>55.8</v>
      </c>
      <c r="E2">
        <v>72.099999999999994</v>
      </c>
      <c r="F2">
        <v>82</v>
      </c>
      <c r="G2" s="5">
        <v>40.799999999999997</v>
      </c>
      <c r="H2">
        <v>68.5</v>
      </c>
      <c r="I2">
        <v>13.6</v>
      </c>
      <c r="J2" s="5">
        <v>8.1999999999999993</v>
      </c>
      <c r="K2">
        <v>-15.3</v>
      </c>
      <c r="L2">
        <v>30.7</v>
      </c>
      <c r="M2" s="5">
        <v>10.5</v>
      </c>
      <c r="N2">
        <v>-19.5</v>
      </c>
      <c r="O2">
        <v>1.4</v>
      </c>
      <c r="P2" s="5">
        <v>2.2000000000000002</v>
      </c>
    </row>
    <row r="3" spans="1:16" x14ac:dyDescent="0.2">
      <c r="A3" s="1">
        <v>45120</v>
      </c>
      <c r="B3">
        <v>26.9</v>
      </c>
      <c r="C3">
        <v>8.3000000000000007</v>
      </c>
      <c r="D3" s="5">
        <v>32.200000000000003</v>
      </c>
      <c r="E3">
        <v>48</v>
      </c>
      <c r="F3">
        <v>38.6</v>
      </c>
      <c r="G3" s="5">
        <v>11.2</v>
      </c>
      <c r="H3">
        <v>37.6</v>
      </c>
      <c r="I3">
        <v>13.8</v>
      </c>
      <c r="J3" s="5">
        <v>8.4</v>
      </c>
      <c r="K3">
        <v>17.2</v>
      </c>
      <c r="L3">
        <v>27.1</v>
      </c>
      <c r="M3" s="5">
        <v>7.8</v>
      </c>
      <c r="N3">
        <v>48.6</v>
      </c>
      <c r="O3">
        <v>18.2</v>
      </c>
      <c r="P3" s="5">
        <v>3</v>
      </c>
    </row>
    <row r="4" spans="1:16" x14ac:dyDescent="0.2">
      <c r="A4" s="1">
        <v>45113</v>
      </c>
      <c r="B4">
        <v>139.80000000000001</v>
      </c>
      <c r="C4">
        <v>110.6</v>
      </c>
      <c r="D4" s="5">
        <v>58.3</v>
      </c>
      <c r="E4">
        <v>57.9</v>
      </c>
      <c r="F4">
        <v>56.2</v>
      </c>
      <c r="G4" s="5">
        <v>28.1</v>
      </c>
      <c r="H4">
        <v>94.6</v>
      </c>
      <c r="I4">
        <v>69.2</v>
      </c>
      <c r="J4" s="5">
        <v>31</v>
      </c>
      <c r="K4">
        <v>73.8</v>
      </c>
      <c r="L4">
        <v>50.5</v>
      </c>
      <c r="M4" s="5">
        <v>17.7</v>
      </c>
      <c r="N4">
        <v>0.8</v>
      </c>
      <c r="O4">
        <v>15.4</v>
      </c>
      <c r="P4" s="5">
        <v>3.3</v>
      </c>
    </row>
    <row r="5" spans="1:16" x14ac:dyDescent="0.2">
      <c r="A5" s="1">
        <v>45105</v>
      </c>
      <c r="B5">
        <v>65</v>
      </c>
      <c r="C5">
        <v>78.5</v>
      </c>
      <c r="D5" s="5">
        <v>77.3</v>
      </c>
      <c r="E5">
        <v>77</v>
      </c>
      <c r="F5">
        <v>64.5</v>
      </c>
      <c r="G5" s="5">
        <v>35</v>
      </c>
      <c r="H5">
        <v>19.7</v>
      </c>
      <c r="I5">
        <v>-31.2</v>
      </c>
      <c r="J5" s="5">
        <v>-10.199999999999999</v>
      </c>
      <c r="K5">
        <v>22.5</v>
      </c>
      <c r="L5">
        <v>17.2</v>
      </c>
      <c r="M5" s="5">
        <v>11</v>
      </c>
      <c r="N5">
        <v>4.7</v>
      </c>
      <c r="O5">
        <v>11.8</v>
      </c>
      <c r="P5" s="5">
        <v>7.4</v>
      </c>
    </row>
    <row r="6" spans="1:16" x14ac:dyDescent="0.2">
      <c r="A6" s="1">
        <v>45099</v>
      </c>
      <c r="B6">
        <v>20</v>
      </c>
      <c r="C6">
        <v>8.8000000000000007</v>
      </c>
      <c r="D6" s="5">
        <v>-1.6</v>
      </c>
      <c r="E6">
        <v>42</v>
      </c>
      <c r="F6">
        <v>18</v>
      </c>
      <c r="G6" s="5">
        <v>-1.6</v>
      </c>
      <c r="H6">
        <v>-30.6</v>
      </c>
      <c r="I6">
        <v>23.2</v>
      </c>
      <c r="J6" s="5">
        <v>14.5</v>
      </c>
      <c r="K6">
        <v>30.5</v>
      </c>
      <c r="L6">
        <v>16.100000000000001</v>
      </c>
      <c r="M6" s="5">
        <v>2.2999999999999998</v>
      </c>
      <c r="N6">
        <v>-2.1</v>
      </c>
      <c r="O6">
        <v>4</v>
      </c>
      <c r="P6" s="5">
        <v>3.6</v>
      </c>
    </row>
    <row r="7" spans="1:16" x14ac:dyDescent="0.2">
      <c r="A7" s="1">
        <v>45092</v>
      </c>
      <c r="B7">
        <v>14.7</v>
      </c>
      <c r="C7">
        <v>0.4</v>
      </c>
      <c r="D7" s="5">
        <v>-0.5</v>
      </c>
      <c r="E7">
        <v>26.4</v>
      </c>
      <c r="F7">
        <v>33.700000000000003</v>
      </c>
      <c r="G7" s="5">
        <v>25.5</v>
      </c>
      <c r="H7">
        <v>22.6</v>
      </c>
      <c r="I7">
        <v>31.8</v>
      </c>
      <c r="J7" s="5">
        <v>22.4</v>
      </c>
      <c r="K7">
        <v>60</v>
      </c>
      <c r="L7">
        <v>45.8</v>
      </c>
      <c r="M7" s="5">
        <v>15</v>
      </c>
      <c r="N7">
        <v>-13.8</v>
      </c>
      <c r="O7">
        <v>13.8</v>
      </c>
      <c r="P7" s="5">
        <v>4.4000000000000004</v>
      </c>
    </row>
    <row r="8" spans="1:16" x14ac:dyDescent="0.2">
      <c r="A8" s="1">
        <v>45085</v>
      </c>
      <c r="B8">
        <v>22.5</v>
      </c>
      <c r="C8">
        <v>19.7</v>
      </c>
      <c r="D8" s="5">
        <v>2.2000000000000002</v>
      </c>
      <c r="E8">
        <v>12.1</v>
      </c>
      <c r="F8">
        <v>4.5</v>
      </c>
      <c r="G8" s="5">
        <v>2</v>
      </c>
      <c r="H8">
        <v>-2.1</v>
      </c>
      <c r="I8">
        <v>-5.3</v>
      </c>
      <c r="J8" s="5">
        <v>-0.7</v>
      </c>
      <c r="K8">
        <v>-15.2</v>
      </c>
      <c r="L8">
        <v>1.5</v>
      </c>
      <c r="M8" s="5">
        <v>0.3</v>
      </c>
      <c r="N8">
        <v>-22.7</v>
      </c>
      <c r="O8">
        <v>-9.1999999999999993</v>
      </c>
      <c r="P8" s="5">
        <v>3.2</v>
      </c>
    </row>
    <row r="9" spans="1:16" x14ac:dyDescent="0.2">
      <c r="A9" s="1">
        <v>45078</v>
      </c>
      <c r="B9">
        <v>46.1</v>
      </c>
      <c r="C9">
        <v>-13.4</v>
      </c>
      <c r="D9" s="5">
        <v>-1.7</v>
      </c>
      <c r="E9">
        <v>13.8</v>
      </c>
      <c r="F9">
        <v>6.2</v>
      </c>
      <c r="G9" s="5">
        <v>-2.4</v>
      </c>
      <c r="H9">
        <v>12.3</v>
      </c>
      <c r="I9">
        <v>-7.5</v>
      </c>
      <c r="J9" s="5">
        <v>1.7</v>
      </c>
      <c r="K9">
        <v>-12.2</v>
      </c>
      <c r="L9">
        <v>-16.100000000000001</v>
      </c>
      <c r="M9" s="5">
        <v>-1.2</v>
      </c>
      <c r="N9">
        <v>2.9</v>
      </c>
      <c r="O9">
        <v>-7.6</v>
      </c>
      <c r="P9" s="5">
        <v>2.4</v>
      </c>
    </row>
    <row r="10" spans="1:16" x14ac:dyDescent="0.2">
      <c r="A10" s="1">
        <v>45071</v>
      </c>
      <c r="B10">
        <v>16.7</v>
      </c>
      <c r="C10">
        <v>7</v>
      </c>
      <c r="D10" s="5">
        <v>3.4</v>
      </c>
      <c r="E10">
        <v>-32.1</v>
      </c>
      <c r="F10">
        <v>-12.9</v>
      </c>
      <c r="G10" s="5">
        <v>-12.5</v>
      </c>
      <c r="H10">
        <v>29.6</v>
      </c>
      <c r="I10">
        <v>-10.1</v>
      </c>
      <c r="J10" s="5">
        <v>7.9</v>
      </c>
      <c r="K10">
        <v>19.899999999999999</v>
      </c>
      <c r="L10">
        <v>-10.7</v>
      </c>
      <c r="M10" s="5">
        <v>1.8</v>
      </c>
      <c r="N10">
        <v>-6.3</v>
      </c>
      <c r="O10">
        <v>-0.9</v>
      </c>
      <c r="P10" s="5">
        <v>0.9</v>
      </c>
    </row>
    <row r="11" spans="1:16" x14ac:dyDescent="0.2">
      <c r="A11" s="1">
        <v>45064</v>
      </c>
      <c r="B11">
        <v>-98.1</v>
      </c>
      <c r="C11">
        <v>-48.1</v>
      </c>
      <c r="D11" s="5">
        <v>20</v>
      </c>
      <c r="E11">
        <v>-56.6</v>
      </c>
      <c r="F11">
        <v>-68.3</v>
      </c>
      <c r="G11" s="5">
        <v>20.5</v>
      </c>
      <c r="H11">
        <v>-82</v>
      </c>
      <c r="I11">
        <v>-34.200000000000003</v>
      </c>
      <c r="J11" s="5">
        <v>-21.4</v>
      </c>
      <c r="K11">
        <v>-42.1</v>
      </c>
      <c r="L11">
        <v>-41.3</v>
      </c>
      <c r="M11" s="5">
        <v>-1.8</v>
      </c>
      <c r="N11">
        <v>-48.9</v>
      </c>
      <c r="O11">
        <v>-0.7</v>
      </c>
      <c r="P11" s="5">
        <v>4.5</v>
      </c>
    </row>
    <row r="12" spans="1:16" x14ac:dyDescent="0.2">
      <c r="A12" s="1">
        <v>45057</v>
      </c>
      <c r="B12">
        <v>-67.8</v>
      </c>
      <c r="C12">
        <v>-82</v>
      </c>
      <c r="D12" s="5">
        <v>19.2</v>
      </c>
      <c r="E12">
        <v>27.2</v>
      </c>
      <c r="F12">
        <v>-33.4</v>
      </c>
      <c r="G12" s="5">
        <v>16.399999999999999</v>
      </c>
      <c r="H12">
        <v>43.7</v>
      </c>
      <c r="I12">
        <v>51.8</v>
      </c>
      <c r="J12" s="5">
        <v>21</v>
      </c>
      <c r="K12">
        <v>9.1</v>
      </c>
      <c r="L12">
        <v>-12.3</v>
      </c>
      <c r="M12" s="5">
        <v>3.1</v>
      </c>
      <c r="N12">
        <v>8.1</v>
      </c>
      <c r="O12">
        <v>2.5</v>
      </c>
      <c r="P12" s="5">
        <v>2.1</v>
      </c>
    </row>
    <row r="13" spans="1:16" x14ac:dyDescent="0.2">
      <c r="A13" s="1">
        <v>45050</v>
      </c>
      <c r="B13">
        <v>44.8</v>
      </c>
      <c r="C13">
        <v>19.8</v>
      </c>
      <c r="D13" s="5">
        <v>6.2</v>
      </c>
      <c r="E13">
        <v>34.200000000000003</v>
      </c>
      <c r="F13">
        <v>11.6</v>
      </c>
      <c r="G13" s="5">
        <v>1.9</v>
      </c>
      <c r="H13">
        <v>6.7</v>
      </c>
      <c r="I13">
        <v>4.9000000000000004</v>
      </c>
      <c r="J13" s="5">
        <v>-2.2000000000000002</v>
      </c>
      <c r="K13">
        <v>-8.6999999999999993</v>
      </c>
      <c r="L13">
        <v>-2.7</v>
      </c>
      <c r="M13" s="5">
        <v>-4.0999999999999996</v>
      </c>
      <c r="N13">
        <v>-18.600000000000001</v>
      </c>
      <c r="O13">
        <v>-3.8</v>
      </c>
      <c r="P13" s="5">
        <v>1.7</v>
      </c>
    </row>
    <row r="14" spans="1:16" x14ac:dyDescent="0.2">
      <c r="A14" s="1">
        <v>45043</v>
      </c>
      <c r="B14">
        <v>-24</v>
      </c>
      <c r="C14">
        <v>3.4</v>
      </c>
      <c r="D14" s="5">
        <v>3.2</v>
      </c>
      <c r="E14">
        <v>-25.5</v>
      </c>
      <c r="F14">
        <v>15.8</v>
      </c>
      <c r="G14" s="5">
        <v>9.6</v>
      </c>
      <c r="H14">
        <v>22.6</v>
      </c>
      <c r="I14">
        <v>26.4</v>
      </c>
      <c r="J14" s="5">
        <v>15.4</v>
      </c>
      <c r="K14">
        <v>-2.8</v>
      </c>
      <c r="L14">
        <v>-14.9</v>
      </c>
      <c r="M14" s="5">
        <v>5.7</v>
      </c>
      <c r="N14">
        <v>40.299999999999997</v>
      </c>
      <c r="O14">
        <v>6.6</v>
      </c>
      <c r="P14" s="5">
        <v>2.2000000000000002</v>
      </c>
    </row>
    <row r="15" spans="1:16" x14ac:dyDescent="0.2">
      <c r="A15" s="1">
        <v>45036</v>
      </c>
      <c r="B15">
        <v>87.1</v>
      </c>
      <c r="C15">
        <v>79.099999999999994</v>
      </c>
      <c r="D15" s="5">
        <v>42.3</v>
      </c>
      <c r="E15">
        <v>5.9</v>
      </c>
      <c r="F15">
        <v>0.3</v>
      </c>
      <c r="G15" s="5">
        <v>17</v>
      </c>
      <c r="H15">
        <v>34.799999999999997</v>
      </c>
      <c r="I15">
        <v>37.6</v>
      </c>
      <c r="J15" s="5">
        <v>14.9</v>
      </c>
      <c r="K15">
        <v>3.5</v>
      </c>
      <c r="L15">
        <v>22.4</v>
      </c>
      <c r="M15" s="5">
        <v>6.4</v>
      </c>
      <c r="N15">
        <v>-18</v>
      </c>
      <c r="O15">
        <v>6.4</v>
      </c>
      <c r="P15" s="5">
        <v>1.5</v>
      </c>
    </row>
    <row r="16" spans="1:16" x14ac:dyDescent="0.2">
      <c r="A16" s="1">
        <v>45029</v>
      </c>
      <c r="B16">
        <v>16.2</v>
      </c>
      <c r="C16">
        <v>8</v>
      </c>
      <c r="D16" s="5">
        <v>5.2</v>
      </c>
      <c r="E16">
        <v>42.7</v>
      </c>
      <c r="F16">
        <v>15.1</v>
      </c>
      <c r="G16" s="5">
        <v>8.6999999999999993</v>
      </c>
      <c r="H16">
        <v>49.8</v>
      </c>
      <c r="I16">
        <v>12.5</v>
      </c>
      <c r="J16" s="5">
        <v>-2.7</v>
      </c>
      <c r="K16">
        <v>36</v>
      </c>
      <c r="L16">
        <v>12.8</v>
      </c>
      <c r="M16" s="5">
        <v>4</v>
      </c>
      <c r="N16">
        <v>-20.6</v>
      </c>
      <c r="O16">
        <v>-32.799999999999997</v>
      </c>
      <c r="P16" s="5">
        <v>4.8</v>
      </c>
    </row>
    <row r="17" spans="1:17" x14ac:dyDescent="0.2">
      <c r="D17" s="5"/>
      <c r="G17" s="5"/>
      <c r="J17" s="5"/>
      <c r="M17" s="5"/>
      <c r="P17" s="5"/>
    </row>
    <row r="18" spans="1:17" x14ac:dyDescent="0.2">
      <c r="A18" t="s">
        <v>27</v>
      </c>
      <c r="B18">
        <f>SUM(B2:B16)</f>
        <v>343.50000000000006</v>
      </c>
      <c r="C18">
        <f>SUM(C2:C16)</f>
        <v>302.09999999999997</v>
      </c>
      <c r="D18" s="5">
        <f>SUM(D2:D16)</f>
        <v>321.5</v>
      </c>
      <c r="E18">
        <f>SUM(E2:E16)</f>
        <v>345.09999999999991</v>
      </c>
      <c r="F18">
        <f>SUM(F2:F16)</f>
        <v>231.9</v>
      </c>
      <c r="G18" s="5">
        <f>SUM(G2:G16)</f>
        <v>200.2</v>
      </c>
      <c r="H18">
        <f>SUM(H2:H16)</f>
        <v>327.79999999999995</v>
      </c>
      <c r="I18">
        <f>SUM(I2:I16)</f>
        <v>196.5</v>
      </c>
      <c r="J18" s="5">
        <f>SUM(J2:J16)</f>
        <v>108.20000000000002</v>
      </c>
      <c r="K18">
        <f>SUM(K2:K16)</f>
        <v>176.20000000000002</v>
      </c>
      <c r="L18">
        <f>SUM(L2:L16)</f>
        <v>126.09999999999998</v>
      </c>
      <c r="M18" s="5">
        <f>SUM(M2:M16)</f>
        <v>78.499999999999986</v>
      </c>
      <c r="N18">
        <f>SUM(N2:N16)</f>
        <v>-65.099999999999994</v>
      </c>
      <c r="O18">
        <f>SUM(O2:O16)</f>
        <v>25.099999999999994</v>
      </c>
      <c r="P18" s="5">
        <f>SUM(P2:P16)</f>
        <v>47.199999999999996</v>
      </c>
    </row>
    <row r="19" spans="1:17" x14ac:dyDescent="0.2">
      <c r="A19" t="s">
        <v>16</v>
      </c>
      <c r="B19">
        <f>COUNTIF(B2:B16,"&gt;0")</f>
        <v>12</v>
      </c>
      <c r="C19">
        <f>COUNTIF(C2:C16,"&gt;0")</f>
        <v>12</v>
      </c>
      <c r="D19" s="5">
        <f>COUNTIF(D2:D16,"&gt;0")</f>
        <v>12</v>
      </c>
      <c r="E19">
        <f>COUNTIF(E2:E16,"&gt;0")</f>
        <v>12</v>
      </c>
      <c r="F19">
        <f>COUNTIF(F2:F16,"&gt;0")</f>
        <v>12</v>
      </c>
      <c r="G19" s="5">
        <f>COUNTIF(G2:G16,"&gt;0")</f>
        <v>12</v>
      </c>
      <c r="H19">
        <f>COUNTIF(H2:H16,"&gt;0")</f>
        <v>12</v>
      </c>
      <c r="I19">
        <f>COUNTIF(I2:I16,"&gt;0")</f>
        <v>10</v>
      </c>
      <c r="J19" s="5">
        <f>COUNTIF(J2:J16,"&gt;0")</f>
        <v>10</v>
      </c>
      <c r="K19">
        <f>COUNTIF(K2:K16,"&gt;0")</f>
        <v>9</v>
      </c>
      <c r="L19">
        <f>COUNTIF(L2:L16,"&gt;0")</f>
        <v>9</v>
      </c>
      <c r="M19" s="5">
        <f>COUNTIF(M2:M16,"&gt;0")</f>
        <v>12</v>
      </c>
      <c r="N19">
        <f>COUNTIF(N2:N16,"&gt;0")</f>
        <v>6</v>
      </c>
      <c r="O19">
        <f>COUNTIF(O2:O16,"&gt;0")</f>
        <v>9</v>
      </c>
      <c r="P19" s="5">
        <f>COUNTIF(P2:P16,"&gt;0")</f>
        <v>15</v>
      </c>
    </row>
    <row r="20" spans="1:17" x14ac:dyDescent="0.2">
      <c r="A20" t="s">
        <v>17</v>
      </c>
      <c r="B20">
        <f>COUNTIF(B2:B16,"&lt;=0")</f>
        <v>3</v>
      </c>
      <c r="C20">
        <f>COUNTIF(C2:C16,"&lt;=0")</f>
        <v>3</v>
      </c>
      <c r="D20" s="5">
        <f>COUNTIF(D2:D16,"&lt;=0")</f>
        <v>3</v>
      </c>
      <c r="E20">
        <f>COUNTIF(E2:E16,"&lt;=0")</f>
        <v>3</v>
      </c>
      <c r="F20">
        <f>COUNTIF(F2:F16,"&lt;=0")</f>
        <v>3</v>
      </c>
      <c r="G20" s="5">
        <f>COUNTIF(G2:G16,"&lt;=0")</f>
        <v>3</v>
      </c>
      <c r="H20">
        <f>COUNTIF(H2:H16,"&lt;=0")</f>
        <v>3</v>
      </c>
      <c r="I20">
        <f>COUNTIF(I2:I16,"&lt;=0")</f>
        <v>5</v>
      </c>
      <c r="J20" s="5">
        <f>COUNTIF(J2:J16,"&lt;=0")</f>
        <v>5</v>
      </c>
      <c r="K20">
        <f>COUNTIF(K2:K16,"&lt;=0")</f>
        <v>6</v>
      </c>
      <c r="L20">
        <f>COUNTIF(L2:L16,"&lt;=0")</f>
        <v>6</v>
      </c>
      <c r="M20" s="5">
        <f>COUNTIF(M2:M16,"&lt;=0")</f>
        <v>3</v>
      </c>
      <c r="N20">
        <f>COUNTIF(N2:N16,"&lt;=0")</f>
        <v>9</v>
      </c>
      <c r="O20">
        <f>COUNTIF(O2:O16,"&lt;=0")</f>
        <v>6</v>
      </c>
      <c r="P20" s="5">
        <f>COUNTIF(P2:P16,"&lt;=0")</f>
        <v>0</v>
      </c>
    </row>
    <row r="21" spans="1:17" x14ac:dyDescent="0.2">
      <c r="A21" t="s">
        <v>18</v>
      </c>
      <c r="B21" s="2">
        <f>B19/(B19+B20)</f>
        <v>0.8</v>
      </c>
      <c r="C21" s="2">
        <f t="shared" ref="C21:P21" si="0">C19/(C19+C20)</f>
        <v>0.8</v>
      </c>
      <c r="D21" s="6">
        <f t="shared" si="0"/>
        <v>0.8</v>
      </c>
      <c r="E21" s="2">
        <f t="shared" si="0"/>
        <v>0.8</v>
      </c>
      <c r="F21" s="2">
        <f t="shared" si="0"/>
        <v>0.8</v>
      </c>
      <c r="G21" s="6">
        <f t="shared" si="0"/>
        <v>0.8</v>
      </c>
      <c r="H21" s="2">
        <f t="shared" si="0"/>
        <v>0.8</v>
      </c>
      <c r="I21" s="2">
        <f t="shared" si="0"/>
        <v>0.66666666666666663</v>
      </c>
      <c r="J21" s="6">
        <f t="shared" si="0"/>
        <v>0.66666666666666663</v>
      </c>
      <c r="K21" s="2">
        <f t="shared" si="0"/>
        <v>0.6</v>
      </c>
      <c r="L21" s="2">
        <f t="shared" si="0"/>
        <v>0.6</v>
      </c>
      <c r="M21" s="6">
        <f t="shared" si="0"/>
        <v>0.8</v>
      </c>
      <c r="N21" s="2">
        <f t="shared" si="0"/>
        <v>0.4</v>
      </c>
      <c r="O21" s="2">
        <f t="shared" si="0"/>
        <v>0.6</v>
      </c>
      <c r="P21" s="6">
        <f t="shared" si="0"/>
        <v>1</v>
      </c>
      <c r="Q21" s="2"/>
    </row>
    <row r="22" spans="1:17" x14ac:dyDescent="0.2">
      <c r="A22" t="s">
        <v>19</v>
      </c>
      <c r="B22" s="3">
        <f>100%-B21</f>
        <v>0.19999999999999996</v>
      </c>
      <c r="C22" s="3">
        <f t="shared" ref="C22:P22" si="1">100%-C21</f>
        <v>0.19999999999999996</v>
      </c>
      <c r="D22" s="7">
        <f t="shared" si="1"/>
        <v>0.19999999999999996</v>
      </c>
      <c r="E22" s="3">
        <f t="shared" si="1"/>
        <v>0.19999999999999996</v>
      </c>
      <c r="F22" s="3">
        <f t="shared" si="1"/>
        <v>0.19999999999999996</v>
      </c>
      <c r="G22" s="7">
        <f t="shared" si="1"/>
        <v>0.19999999999999996</v>
      </c>
      <c r="H22" s="3">
        <f t="shared" si="1"/>
        <v>0.19999999999999996</v>
      </c>
      <c r="I22" s="3">
        <f t="shared" si="1"/>
        <v>0.33333333333333337</v>
      </c>
      <c r="J22" s="7">
        <f t="shared" si="1"/>
        <v>0.33333333333333337</v>
      </c>
      <c r="K22" s="3">
        <f t="shared" si="1"/>
        <v>0.4</v>
      </c>
      <c r="L22" s="3">
        <f t="shared" si="1"/>
        <v>0.4</v>
      </c>
      <c r="M22" s="7">
        <f t="shared" si="1"/>
        <v>0.19999999999999996</v>
      </c>
      <c r="N22" s="3">
        <f t="shared" si="1"/>
        <v>0.6</v>
      </c>
      <c r="O22" s="3">
        <f t="shared" si="1"/>
        <v>0.4</v>
      </c>
      <c r="P22" s="7">
        <f t="shared" si="1"/>
        <v>0</v>
      </c>
      <c r="Q22" s="3"/>
    </row>
    <row r="23" spans="1:17" x14ac:dyDescent="0.2">
      <c r="D23" s="5"/>
      <c r="G23" s="5"/>
      <c r="J23" s="5"/>
      <c r="M23" s="5"/>
      <c r="P23" s="5"/>
    </row>
    <row r="24" spans="1:17" x14ac:dyDescent="0.2">
      <c r="A24" t="s">
        <v>20</v>
      </c>
      <c r="B24" s="4">
        <f>AVERAGEIF(B2:B16,"&gt;0")</f>
        <v>44.45000000000001</v>
      </c>
      <c r="C24" s="4">
        <f>AVERAGEIF(C2:C16,"&gt;0")</f>
        <v>37.133333333333326</v>
      </c>
      <c r="D24" s="8">
        <f>AVERAGEIF(D2:D16,"&gt;0")</f>
        <v>27.108333333333334</v>
      </c>
      <c r="E24" s="4">
        <f>AVERAGEIF(E2:E16,"&gt;0")</f>
        <v>38.274999999999999</v>
      </c>
      <c r="F24" s="4">
        <f>AVERAGEIF(F2:F16,"&gt;0")</f>
        <v>28.875000000000004</v>
      </c>
      <c r="G24" s="8">
        <f>AVERAGEIF(G2:G16,"&gt;0")</f>
        <v>18.058333333333334</v>
      </c>
      <c r="H24" s="4">
        <f>AVERAGEIF(H2:H16,"&gt;0")</f>
        <v>36.875</v>
      </c>
      <c r="I24" s="4">
        <f>AVERAGEIF(I2:I16,"&gt;0")</f>
        <v>28.48</v>
      </c>
      <c r="J24" s="8">
        <f>AVERAGEIF(J2:J16,"&gt;0")</f>
        <v>14.540000000000001</v>
      </c>
      <c r="K24" s="4">
        <f>AVERAGEIF(K2:K16,"&gt;0")</f>
        <v>30.277777777777779</v>
      </c>
      <c r="L24" s="4">
        <f>AVERAGEIF(L2:L16,"&gt;0")</f>
        <v>24.9</v>
      </c>
      <c r="M24" s="8">
        <f>AVERAGEIF(M2:M16,"&gt;0")</f>
        <v>7.1333333333333329</v>
      </c>
      <c r="N24" s="4">
        <f>AVERAGEIF(N2:N16,"&gt;0")</f>
        <v>17.566666666666666</v>
      </c>
      <c r="O24" s="4">
        <f>AVERAGEIF(O2:O16,"&gt;0")</f>
        <v>8.8999999999999986</v>
      </c>
      <c r="P24" s="8">
        <f>AVERAGEIF(P2:P16,"&gt;0")</f>
        <v>3.1466666666666665</v>
      </c>
      <c r="Q24" s="4"/>
    </row>
    <row r="25" spans="1:17" x14ac:dyDescent="0.2">
      <c r="A25" t="s">
        <v>21</v>
      </c>
      <c r="B25" s="4">
        <f>AVERAGEIF(B2:B16,"&lt;=0")</f>
        <v>-63.29999999999999</v>
      </c>
      <c r="C25" s="4">
        <f>AVERAGEIF(C2:C16,"&lt;=0")</f>
        <v>-47.833333333333336</v>
      </c>
      <c r="D25" s="8">
        <f>AVERAGEIF(D2:D16,"&lt;=0")</f>
        <v>-1.2666666666666666</v>
      </c>
      <c r="E25" s="4">
        <f>AVERAGEIF(E2:E16,"&lt;=0")</f>
        <v>-38.06666666666667</v>
      </c>
      <c r="F25" s="4">
        <f>AVERAGEIF(F2:F16,"&lt;=0")</f>
        <v>-38.199999999999996</v>
      </c>
      <c r="G25" s="8">
        <f>AVERAGEIF(G2:G16,"&lt;=0")</f>
        <v>-5.5</v>
      </c>
      <c r="H25" s="4">
        <f>AVERAGEIF(H2:H16,"&lt;=0")</f>
        <v>-38.233333333333334</v>
      </c>
      <c r="I25" s="4">
        <f>AVERAGEIF(I2:I16,"&lt;=0")</f>
        <v>-17.660000000000004</v>
      </c>
      <c r="J25" s="8">
        <f>AVERAGEIF(J2:J16,"&lt;=0")</f>
        <v>-7.44</v>
      </c>
      <c r="K25" s="4">
        <f>AVERAGEIF(K2:K16,"&lt;=0")</f>
        <v>-16.05</v>
      </c>
      <c r="L25" s="4">
        <f>AVERAGEIF(L2:L16,"&lt;=0")</f>
        <v>-16.333333333333332</v>
      </c>
      <c r="M25" s="8">
        <f>AVERAGEIF(M2:M16,"&lt;=0")</f>
        <v>-2.3666666666666667</v>
      </c>
      <c r="N25" s="4">
        <f>AVERAGEIF(N2:N16,"&lt;=0")</f>
        <v>-18.944444444444443</v>
      </c>
      <c r="O25" s="4">
        <f>AVERAGEIF(O2:O16,"&lt;=0")</f>
        <v>-9.1666666666666661</v>
      </c>
      <c r="P25" s="8" t="e">
        <f>AVERAGEIF(P2:P16,"&lt;=0")</f>
        <v>#DIV/0!</v>
      </c>
      <c r="Q25" s="4"/>
    </row>
    <row r="26" spans="1:17" x14ac:dyDescent="0.2">
      <c r="A26" t="s">
        <v>22</v>
      </c>
      <c r="B26" s="4">
        <f>B24/ABS(B25)</f>
        <v>0.70221169036334941</v>
      </c>
      <c r="C26" s="4">
        <f t="shared" ref="C26:P26" si="2">C24/ABS(C25)</f>
        <v>0.77630662020905905</v>
      </c>
      <c r="D26" s="8">
        <f t="shared" si="2"/>
        <v>21.401315789473685</v>
      </c>
      <c r="E26" s="4">
        <f t="shared" si="2"/>
        <v>1.0054728546409806</v>
      </c>
      <c r="F26" s="4">
        <f t="shared" si="2"/>
        <v>0.75589005235602114</v>
      </c>
      <c r="G26" s="8">
        <f t="shared" si="2"/>
        <v>3.2833333333333332</v>
      </c>
      <c r="H26" s="4">
        <f t="shared" si="2"/>
        <v>0.96447253705318214</v>
      </c>
      <c r="I26" s="4">
        <f t="shared" si="2"/>
        <v>1.612684031710079</v>
      </c>
      <c r="J26" s="8">
        <f t="shared" si="2"/>
        <v>1.9543010752688172</v>
      </c>
      <c r="K26" s="4">
        <f t="shared" si="2"/>
        <v>1.8864659051574939</v>
      </c>
      <c r="L26" s="4">
        <f t="shared" si="2"/>
        <v>1.5244897959183674</v>
      </c>
      <c r="M26" s="8">
        <f t="shared" si="2"/>
        <v>3.0140845070422535</v>
      </c>
      <c r="N26" s="4">
        <f t="shared" si="2"/>
        <v>0.92727272727272736</v>
      </c>
      <c r="O26" s="4">
        <f t="shared" si="2"/>
        <v>0.97090909090909083</v>
      </c>
      <c r="P26" s="8" t="e">
        <f t="shared" si="2"/>
        <v>#DIV/0!</v>
      </c>
      <c r="Q26" s="4"/>
    </row>
    <row r="27" spans="1:17" x14ac:dyDescent="0.2">
      <c r="D27" s="5"/>
      <c r="G27" s="5"/>
      <c r="J27" s="5"/>
      <c r="M27" s="5"/>
      <c r="P27" s="5"/>
    </row>
    <row r="28" spans="1:17" x14ac:dyDescent="0.2">
      <c r="A28" t="s">
        <v>23</v>
      </c>
      <c r="B28">
        <f>MAX(B2:B16)</f>
        <v>139.80000000000001</v>
      </c>
      <c r="C28">
        <f>MAX(C2:C16)</f>
        <v>110.6</v>
      </c>
      <c r="D28" s="5">
        <f>MAX(D2:D16)</f>
        <v>77.3</v>
      </c>
      <c r="E28">
        <f>MAX(E2:E16)</f>
        <v>77</v>
      </c>
      <c r="F28">
        <f>MAX(F2:F16)</f>
        <v>82</v>
      </c>
      <c r="G28" s="5">
        <f>MAX(G2:G16)</f>
        <v>40.799999999999997</v>
      </c>
      <c r="H28">
        <f>MAX(H2:H16)</f>
        <v>94.6</v>
      </c>
      <c r="I28">
        <f>MAX(I2:I16)</f>
        <v>69.2</v>
      </c>
      <c r="J28" s="5">
        <f>MAX(J2:J16)</f>
        <v>31</v>
      </c>
      <c r="K28">
        <f>MAX(K2:K16)</f>
        <v>73.8</v>
      </c>
      <c r="L28">
        <f>MAX(L2:L16)</f>
        <v>50.5</v>
      </c>
      <c r="M28" s="5">
        <f>MAX(M2:M16)</f>
        <v>17.7</v>
      </c>
      <c r="N28">
        <f>MAX(N2:N16)</f>
        <v>48.6</v>
      </c>
      <c r="O28">
        <f>MAX(O2:O16)</f>
        <v>18.2</v>
      </c>
      <c r="P28" s="5">
        <f>MAX(P2:P16)</f>
        <v>7.4</v>
      </c>
    </row>
    <row r="29" spans="1:17" x14ac:dyDescent="0.2">
      <c r="A29" t="s">
        <v>24</v>
      </c>
      <c r="B29">
        <f>MIN(B2:B16)</f>
        <v>-98.1</v>
      </c>
      <c r="C29">
        <f>MIN(C2:C16)</f>
        <v>-82</v>
      </c>
      <c r="D29" s="5">
        <f>MIN(D2:D16)</f>
        <v>-1.7</v>
      </c>
      <c r="E29">
        <f>MIN(E2:E16)</f>
        <v>-56.6</v>
      </c>
      <c r="F29">
        <f>MIN(F2:F16)</f>
        <v>-68.3</v>
      </c>
      <c r="G29" s="5">
        <f>MIN(G2:G16)</f>
        <v>-12.5</v>
      </c>
      <c r="H29">
        <f>MIN(H2:H16)</f>
        <v>-82</v>
      </c>
      <c r="I29">
        <f>MIN(I2:I16)</f>
        <v>-34.200000000000003</v>
      </c>
      <c r="J29" s="5">
        <f>MIN(J2:J16)</f>
        <v>-21.4</v>
      </c>
      <c r="K29">
        <f>MIN(K2:K16)</f>
        <v>-42.1</v>
      </c>
      <c r="L29">
        <f>MIN(L2:L16)</f>
        <v>-41.3</v>
      </c>
      <c r="M29" s="5">
        <f>MIN(M2:M16)</f>
        <v>-4.0999999999999996</v>
      </c>
      <c r="N29">
        <f>MIN(N2:N16)</f>
        <v>-48.9</v>
      </c>
      <c r="O29">
        <f>MIN(O2:O16)</f>
        <v>-32.799999999999997</v>
      </c>
      <c r="P29" s="5">
        <f>MIN(P2:P16)</f>
        <v>0.9</v>
      </c>
    </row>
    <row r="30" spans="1:17" x14ac:dyDescent="0.2">
      <c r="D30" s="5"/>
      <c r="G30" s="5"/>
      <c r="J30" s="5"/>
      <c r="M30" s="5"/>
      <c r="P30" s="5"/>
    </row>
    <row r="31" spans="1:17" x14ac:dyDescent="0.2">
      <c r="A31" t="s">
        <v>25</v>
      </c>
      <c r="B31" s="4">
        <f>(B21*B24)+(B22*B25)</f>
        <v>22.900000000000013</v>
      </c>
      <c r="C31" s="4">
        <f t="shared" ref="C31:P31" si="3">(C21*C24)+(C22*C25)</f>
        <v>20.14</v>
      </c>
      <c r="D31" s="8">
        <f t="shared" si="3"/>
        <v>21.433333333333334</v>
      </c>
      <c r="E31" s="4">
        <f t="shared" si="3"/>
        <v>23.006666666666668</v>
      </c>
      <c r="F31" s="4">
        <f t="shared" si="3"/>
        <v>15.460000000000008</v>
      </c>
      <c r="G31" s="8">
        <f t="shared" si="3"/>
        <v>13.346666666666668</v>
      </c>
      <c r="H31" s="4">
        <f t="shared" si="3"/>
        <v>21.853333333333335</v>
      </c>
      <c r="I31" s="4">
        <f t="shared" si="3"/>
        <v>13.099999999999996</v>
      </c>
      <c r="J31" s="8">
        <f t="shared" si="3"/>
        <v>7.2133333333333329</v>
      </c>
      <c r="K31" s="4">
        <f t="shared" si="3"/>
        <v>11.746666666666666</v>
      </c>
      <c r="L31" s="4">
        <f t="shared" si="3"/>
        <v>8.4066666666666645</v>
      </c>
      <c r="M31" s="8">
        <f t="shared" si="3"/>
        <v>5.2333333333333334</v>
      </c>
      <c r="N31" s="4">
        <f t="shared" si="3"/>
        <v>-4.3399999999999981</v>
      </c>
      <c r="O31" s="4">
        <f t="shared" si="3"/>
        <v>1.6733333333333325</v>
      </c>
      <c r="P31" s="8" t="e">
        <f>(P21*P24)+(P22*P25)</f>
        <v>#DIV/0!</v>
      </c>
      <c r="Q31" s="4"/>
    </row>
    <row r="32" spans="1:17" x14ac:dyDescent="0.2">
      <c r="A32" t="s">
        <v>26</v>
      </c>
      <c r="B32" s="4">
        <f>(B26*B21)-B22</f>
        <v>0.36176935229067964</v>
      </c>
      <c r="C32" s="4">
        <f t="shared" ref="C32:P32" si="4">(C26*C21)-C22</f>
        <v>0.42104529616724728</v>
      </c>
      <c r="D32" s="8">
        <f t="shared" si="4"/>
        <v>16.921052631578949</v>
      </c>
      <c r="E32" s="4">
        <f t="shared" si="4"/>
        <v>0.60437828371278457</v>
      </c>
      <c r="F32" s="4">
        <f t="shared" si="4"/>
        <v>0.40471204188481702</v>
      </c>
      <c r="G32" s="8">
        <f t="shared" si="4"/>
        <v>2.4266666666666667</v>
      </c>
      <c r="H32" s="4">
        <f>(H26*H21)-H22</f>
        <v>0.57157802964254578</v>
      </c>
      <c r="I32" s="4">
        <f t="shared" si="4"/>
        <v>0.7417893544733859</v>
      </c>
      <c r="J32" s="8">
        <f t="shared" si="4"/>
        <v>0.96953405017921146</v>
      </c>
      <c r="K32" s="4">
        <f t="shared" si="4"/>
        <v>0.73187954309449632</v>
      </c>
      <c r="L32" s="4">
        <f t="shared" si="4"/>
        <v>0.51469387755102036</v>
      </c>
      <c r="M32" s="8">
        <f t="shared" si="4"/>
        <v>2.211267605633803</v>
      </c>
      <c r="N32" s="4">
        <f t="shared" si="4"/>
        <v>-0.22909090909090901</v>
      </c>
      <c r="O32" s="4">
        <f t="shared" si="4"/>
        <v>0.18254545454545446</v>
      </c>
      <c r="P32" s="8" t="e">
        <f t="shared" si="4"/>
        <v>#DIV/0!</v>
      </c>
      <c r="Q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from apr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2023-07-20T12:50:57Z</dcterms:created>
  <dcterms:modified xsi:type="dcterms:W3CDTF">2023-07-20T14:46:30Z</dcterms:modified>
</cp:coreProperties>
</file>