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 chile\OneDrive\Desktop\"/>
    </mc:Choice>
  </mc:AlternateContent>
  <xr:revisionPtr revIDLastSave="0" documentId="8_{DCF825D0-2A31-4A6A-AF65-9D37FD3598DF}" xr6:coauthVersionLast="47" xr6:coauthVersionMax="47" xr10:uidLastSave="{00000000-0000-0000-0000-000000000000}"/>
  <bookViews>
    <workbookView xWindow="-120" yWindow="-120" windowWidth="20730" windowHeight="11040" xr2:uid="{2204D219-4EEE-4CDC-AA0D-F58CFB3C7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9" i="1" l="1"/>
  <c r="Q17" i="1"/>
  <c r="P4" i="1"/>
  <c r="Q4" i="1" s="1"/>
  <c r="P5" i="1"/>
  <c r="Q5" i="1" s="1"/>
  <c r="P6" i="1"/>
  <c r="Q6" i="1" s="1"/>
  <c r="P7" i="1"/>
  <c r="Q7" i="1" s="1"/>
  <c r="P8" i="1"/>
  <c r="Q8" i="1" s="1"/>
  <c r="P9" i="1"/>
  <c r="P10" i="1"/>
  <c r="Q10" i="1" s="1"/>
  <c r="P11" i="1"/>
  <c r="Q11" i="1" s="1"/>
  <c r="P12" i="1"/>
  <c r="Q12" i="1" s="1"/>
  <c r="P13" i="1"/>
  <c r="P14" i="1"/>
  <c r="Q14" i="1" s="1"/>
  <c r="P15" i="1"/>
  <c r="Q15" i="1" s="1"/>
  <c r="P16" i="1"/>
  <c r="Q16" i="1" s="1"/>
  <c r="P17" i="1"/>
  <c r="P18" i="1"/>
  <c r="Q18" i="1" s="1"/>
  <c r="P3" i="1"/>
  <c r="Q3" i="1" s="1"/>
  <c r="O3" i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26" i="1"/>
  <c r="E26" i="1" s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G27" i="1"/>
  <c r="G31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3" i="1"/>
  <c r="B26" i="1" a="1"/>
  <c r="B26" i="1" s="1"/>
  <c r="G23" i="1"/>
  <c r="I23" i="1"/>
  <c r="M3" i="1" a="1"/>
  <c r="M3" i="1" s="1"/>
  <c r="I35" i="1" s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3" i="1"/>
  <c r="I18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3" i="1"/>
  <c r="E19" i="1"/>
  <c r="B19" i="1"/>
  <c r="I29" i="1" l="1"/>
  <c r="Q13" i="1"/>
  <c r="I32" i="1"/>
  <c r="I26" i="1"/>
  <c r="K18" i="1"/>
  <c r="K14" i="1"/>
  <c r="K10" i="1"/>
  <c r="K6" i="1"/>
  <c r="K17" i="1"/>
  <c r="K13" i="1"/>
  <c r="K9" i="1"/>
  <c r="K5" i="1"/>
  <c r="K15" i="1"/>
  <c r="K11" i="1"/>
  <c r="K7" i="1"/>
  <c r="K16" i="1"/>
  <c r="K12" i="1"/>
  <c r="K8" i="1"/>
  <c r="K4" i="1"/>
  <c r="K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<sst xmlns="http://schemas.openxmlformats.org/spreadsheetml/2006/main" count="105" uniqueCount="71">
  <si>
    <t>Sr.no</t>
  </si>
  <si>
    <t>Marks</t>
  </si>
  <si>
    <t>Arjun</t>
  </si>
  <si>
    <t>Omkar</t>
  </si>
  <si>
    <t>Aniket</t>
  </si>
  <si>
    <t>Hemanshu</t>
  </si>
  <si>
    <t>Rex</t>
  </si>
  <si>
    <t>Amit</t>
  </si>
  <si>
    <t>Gauresh</t>
  </si>
  <si>
    <t>Numan</t>
  </si>
  <si>
    <t>Harsh</t>
  </si>
  <si>
    <t>Vaibhav</t>
  </si>
  <si>
    <t>Pritesh</t>
  </si>
  <si>
    <t>Pratik</t>
  </si>
  <si>
    <t>Mayur</t>
  </si>
  <si>
    <t>Shubham</t>
  </si>
  <si>
    <t>Aniruddh</t>
  </si>
  <si>
    <t>Hariom</t>
  </si>
  <si>
    <t>Gender</t>
  </si>
  <si>
    <t>M</t>
  </si>
  <si>
    <t>Marks Obtained</t>
  </si>
  <si>
    <t>Total Marks</t>
  </si>
  <si>
    <t>Gr.no</t>
  </si>
  <si>
    <t>Class Strength</t>
  </si>
  <si>
    <t>Mhatre</t>
  </si>
  <si>
    <t>Patil</t>
  </si>
  <si>
    <t>Chile</t>
  </si>
  <si>
    <t>Baviskar</t>
  </si>
  <si>
    <t>Kahar</t>
  </si>
  <si>
    <t>Chopadekar</t>
  </si>
  <si>
    <t>Rakhangi</t>
  </si>
  <si>
    <t>Shirke</t>
  </si>
  <si>
    <t>Phalke</t>
  </si>
  <si>
    <t>Mestry</t>
  </si>
  <si>
    <t>Mistry</t>
  </si>
  <si>
    <t>Gadkar</t>
  </si>
  <si>
    <t>Gothal</t>
  </si>
  <si>
    <t>Jadeja</t>
  </si>
  <si>
    <t>First Name</t>
  </si>
  <si>
    <t>Last Name</t>
  </si>
  <si>
    <t>Full Name</t>
  </si>
  <si>
    <t>Result Year</t>
  </si>
  <si>
    <t>Result Month</t>
  </si>
  <si>
    <t>Month-Year</t>
  </si>
  <si>
    <t>Average Marks</t>
  </si>
  <si>
    <t>Marks in Asceding order</t>
  </si>
  <si>
    <t>Min Marks</t>
  </si>
  <si>
    <t>Maximum Marks</t>
  </si>
  <si>
    <t>No.of Students Failed</t>
  </si>
  <si>
    <t>Name in Caps</t>
  </si>
  <si>
    <t>No. Of Students Passed</t>
  </si>
  <si>
    <t>Percentage</t>
  </si>
  <si>
    <t>Name in Lower</t>
  </si>
  <si>
    <t>Grace Marks</t>
  </si>
  <si>
    <t>New Marks</t>
  </si>
  <si>
    <t>Mean</t>
  </si>
  <si>
    <t>Median</t>
  </si>
  <si>
    <t>Mode</t>
  </si>
  <si>
    <t>Index</t>
  </si>
  <si>
    <t>Match</t>
  </si>
  <si>
    <t>sum</t>
  </si>
  <si>
    <t>if condition</t>
  </si>
  <si>
    <t>count if</t>
  </si>
  <si>
    <t>CONCATING</t>
  </si>
  <si>
    <t>Year fun</t>
  </si>
  <si>
    <t>Month func</t>
  </si>
  <si>
    <t>Concat</t>
  </si>
  <si>
    <t>Sort</t>
  </si>
  <si>
    <t>Uppercase</t>
  </si>
  <si>
    <t>Lowercase</t>
  </si>
  <si>
    <t>Index 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</si>
</sst>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wrapText="1"/>
    </xf>
    <xf numFmtId="0" fontId="0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2" fontId="3" fillId="5" borderId="1" xfId="0" applyNumberFormat="1" applyFont="1" applyFill="1" applyBorder="1" applyAlignment="1">
      <alignment horizontal="center" wrapText="1"/>
    </xf>
    <xf numFmtId="2" fontId="3" fillId="0" borderId="1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969F7-C4A5-4380-9212-AFD2046C888B}">
  <dimension ref="A1:Q41"/>
  <sheetViews>
    <sheetView tabSelected="1" workbookViewId="0">
      <selection activeCell="Q1" sqref="Q1"/>
    </sheetView>
  </sheetViews>
  <sheetFormatPr defaultRowHeight="15" x14ac:dyDescent="0.25"/>
  <cols>
    <col min="1" max="1" width="14.140625" style="3" customWidth="1"/>
    <col min="2" max="2" width="16" style="3" customWidth="1"/>
    <col min="3" max="3" width="13.5703125" style="3" customWidth="1"/>
    <col min="4" max="4" width="11.140625" style="3" customWidth="1"/>
    <col min="5" max="5" width="19.28515625" style="3" customWidth="1"/>
    <col min="6" max="6" width="13.7109375" style="3" customWidth="1"/>
    <col min="7" max="7" width="22" style="3" customWidth="1"/>
    <col min="8" max="8" width="9.140625" style="3"/>
    <col min="9" max="9" width="12.5703125" style="3" customWidth="1"/>
    <col min="10" max="10" width="14" style="3" customWidth="1"/>
    <col min="11" max="11" width="10.42578125" style="3" bestFit="1" customWidth="1"/>
    <col min="12" max="12" width="9.5703125" style="3" hidden="1" customWidth="1"/>
    <col min="13" max="13" width="23.28515625" style="3" customWidth="1"/>
    <col min="14" max="14" width="16.7109375" style="3" customWidth="1"/>
    <col min="15" max="15" width="18.28515625" style="3" customWidth="1"/>
    <col min="16" max="16" width="10.7109375" style="3" customWidth="1"/>
    <col min="17" max="17" width="11.42578125" style="3" customWidth="1"/>
    <col min="18" max="16384" width="9.140625" style="3"/>
  </cols>
  <sheetData>
    <row r="1" spans="1:17" x14ac:dyDescent="0.25">
      <c r="E1" s="23" t="s">
        <v>63</v>
      </c>
      <c r="I1" s="3" t="s">
        <v>64</v>
      </c>
      <c r="J1" s="3" t="s">
        <v>65</v>
      </c>
      <c r="K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</row>
    <row r="2" spans="1:17" ht="26.25" x14ac:dyDescent="0.25">
      <c r="A2" s="5" t="s">
        <v>0</v>
      </c>
      <c r="B2" s="2" t="s">
        <v>22</v>
      </c>
      <c r="C2" s="2" t="s">
        <v>38</v>
      </c>
      <c r="D2" s="2" t="s">
        <v>39</v>
      </c>
      <c r="E2" s="2" t="s">
        <v>40</v>
      </c>
      <c r="F2" s="2" t="s">
        <v>20</v>
      </c>
      <c r="G2" s="2" t="s">
        <v>21</v>
      </c>
      <c r="H2" s="2" t="s">
        <v>18</v>
      </c>
      <c r="I2" s="2" t="s">
        <v>41</v>
      </c>
      <c r="J2" s="5" t="s">
        <v>42</v>
      </c>
      <c r="K2" s="5" t="s">
        <v>43</v>
      </c>
      <c r="L2" s="4"/>
      <c r="M2" s="5" t="s">
        <v>45</v>
      </c>
      <c r="N2" s="6" t="s">
        <v>49</v>
      </c>
      <c r="O2" s="5" t="s">
        <v>52</v>
      </c>
      <c r="P2" s="5" t="s">
        <v>58</v>
      </c>
      <c r="Q2" s="5" t="s">
        <v>59</v>
      </c>
    </row>
    <row r="3" spans="1:17" x14ac:dyDescent="0.25">
      <c r="A3" s="4">
        <v>1</v>
      </c>
      <c r="B3" s="1">
        <v>1001</v>
      </c>
      <c r="C3" s="1" t="s">
        <v>2</v>
      </c>
      <c r="D3" s="4" t="s">
        <v>24</v>
      </c>
      <c r="E3" s="4" t="str">
        <f>_xlfn.CONCAT(C3," ",D3)</f>
        <v>Arjun Mhatre</v>
      </c>
      <c r="F3" s="1">
        <v>78</v>
      </c>
      <c r="G3" s="4">
        <v>110</v>
      </c>
      <c r="H3" s="4" t="s">
        <v>19</v>
      </c>
      <c r="I3" s="4">
        <f ca="1">YEAR(TODAY())</f>
        <v>2024</v>
      </c>
      <c r="J3" s="4">
        <f ca="1">MONTH(TODAY())</f>
        <v>8</v>
      </c>
      <c r="K3" s="12" t="str">
        <f ca="1">_xlfn.CONCAT(J3,"-",I3)</f>
        <v>8-2024</v>
      </c>
      <c r="L3" s="4"/>
      <c r="M3" s="4" cm="1">
        <f t="array" ref="M3:M18">_xlfn._xlws.SORT(F3:F18)</f>
        <v>34</v>
      </c>
      <c r="N3" s="15" t="str">
        <f>UPPER(C3)</f>
        <v>ARJUN</v>
      </c>
      <c r="O3" s="16" t="str">
        <f>LOWER(C3)</f>
        <v>arjun</v>
      </c>
      <c r="P3" s="16" t="str">
        <f>INDEX(C3:C18,1)</f>
        <v>Arjun</v>
      </c>
      <c r="Q3" s="16">
        <f>MATCH(P3,P3:P18)</f>
        <v>1</v>
      </c>
    </row>
    <row r="4" spans="1:17" x14ac:dyDescent="0.25">
      <c r="A4" s="4">
        <v>2</v>
      </c>
      <c r="B4" s="1">
        <v>1002</v>
      </c>
      <c r="C4" s="1" t="s">
        <v>3</v>
      </c>
      <c r="D4" s="4" t="s">
        <v>25</v>
      </c>
      <c r="E4" s="4" t="str">
        <f>_xlfn.CONCAT(C4," ",D4)</f>
        <v>Omkar Patil</v>
      </c>
      <c r="F4" s="1">
        <v>56</v>
      </c>
      <c r="G4" s="4">
        <v>110</v>
      </c>
      <c r="H4" s="4" t="s">
        <v>19</v>
      </c>
      <c r="I4" s="4">
        <f ca="1">YEAR(TODAY())</f>
        <v>2024</v>
      </c>
      <c r="J4" s="4">
        <f ca="1">MONTH(TODAY())</f>
        <v>8</v>
      </c>
      <c r="K4" s="12" t="str">
        <f ca="1">_xlfn.CONCAT(J4,"-",I4)</f>
        <v>8-2024</v>
      </c>
      <c r="L4" s="4"/>
      <c r="M4" s="4">
        <v>53</v>
      </c>
      <c r="N4" s="15" t="str">
        <f t="shared" ref="N4:N18" si="0">UPPER(C4)</f>
        <v>OMKAR</v>
      </c>
      <c r="O4" s="16" t="str">
        <f t="shared" ref="O4:O18" si="1">LOWER(C4)</f>
        <v>omkar</v>
      </c>
      <c r="P4" s="16" t="str">
        <f t="shared" ref="P4:P18" si="2">INDEX(C4:C19,1)</f>
        <v>Omkar</v>
      </c>
      <c r="Q4" s="16">
        <f>MATCH(P4,P4:P19)</f>
        <v>15</v>
      </c>
    </row>
    <row r="5" spans="1:17" x14ac:dyDescent="0.25">
      <c r="A5" s="4">
        <v>3</v>
      </c>
      <c r="B5" s="1">
        <v>1003</v>
      </c>
      <c r="C5" s="1" t="s">
        <v>4</v>
      </c>
      <c r="D5" s="4" t="s">
        <v>26</v>
      </c>
      <c r="E5" s="4" t="str">
        <f>_xlfn.CONCAT(C5," ",D5)</f>
        <v>Aniket Chile</v>
      </c>
      <c r="F5" s="1">
        <v>76</v>
      </c>
      <c r="G5" s="4">
        <v>110</v>
      </c>
      <c r="H5" s="4" t="s">
        <v>19</v>
      </c>
      <c r="I5" s="4">
        <f ca="1">YEAR(TODAY())</f>
        <v>2024</v>
      </c>
      <c r="J5" s="4">
        <f ca="1">MONTH(TODAY())</f>
        <v>8</v>
      </c>
      <c r="K5" s="12" t="str">
        <f ca="1">_xlfn.CONCAT(J5,"-",I5)</f>
        <v>8-2024</v>
      </c>
      <c r="L5" s="4"/>
      <c r="M5" s="4">
        <v>54</v>
      </c>
      <c r="N5" s="15" t="str">
        <f t="shared" si="0"/>
        <v>ANIKET</v>
      </c>
      <c r="O5" s="16" t="str">
        <f t="shared" si="1"/>
        <v>aniket</v>
      </c>
      <c r="P5" s="16" t="str">
        <f t="shared" si="2"/>
        <v>Aniket</v>
      </c>
      <c r="Q5" s="16">
        <f>MATCH(P5,P5:P20)</f>
        <v>4</v>
      </c>
    </row>
    <row r="6" spans="1:17" ht="17.25" customHeight="1" x14ac:dyDescent="0.25">
      <c r="A6" s="4">
        <v>4</v>
      </c>
      <c r="B6" s="1">
        <v>1004</v>
      </c>
      <c r="C6" s="1" t="s">
        <v>5</v>
      </c>
      <c r="D6" s="4" t="s">
        <v>27</v>
      </c>
      <c r="E6" s="4" t="str">
        <f>_xlfn.CONCAT(C6," ",D6)</f>
        <v>Hemanshu Baviskar</v>
      </c>
      <c r="F6" s="1">
        <v>92</v>
      </c>
      <c r="G6" s="4">
        <v>110</v>
      </c>
      <c r="H6" s="4" t="s">
        <v>19</v>
      </c>
      <c r="I6" s="4">
        <f ca="1">YEAR(TODAY())</f>
        <v>2024</v>
      </c>
      <c r="J6" s="4">
        <f ca="1">MONTH(TODAY())</f>
        <v>8</v>
      </c>
      <c r="K6" s="12" t="str">
        <f ca="1">_xlfn.CONCAT(J6,"-",I6)</f>
        <v>8-2024</v>
      </c>
      <c r="L6" s="4"/>
      <c r="M6" s="4">
        <v>56</v>
      </c>
      <c r="N6" s="15" t="str">
        <f t="shared" si="0"/>
        <v>HEMANSHU</v>
      </c>
      <c r="O6" s="16" t="str">
        <f t="shared" si="1"/>
        <v>hemanshu</v>
      </c>
      <c r="P6" s="16" t="str">
        <f t="shared" si="2"/>
        <v>Hemanshu</v>
      </c>
      <c r="Q6" s="16">
        <f t="shared" ref="Q6:Q18" si="3">MATCH(P6,P6:P21)</f>
        <v>6</v>
      </c>
    </row>
    <row r="7" spans="1:17" x14ac:dyDescent="0.25">
      <c r="A7" s="4">
        <v>5</v>
      </c>
      <c r="B7" s="1">
        <v>1005</v>
      </c>
      <c r="C7" s="1" t="s">
        <v>6</v>
      </c>
      <c r="D7" s="4" t="s">
        <v>27</v>
      </c>
      <c r="E7" s="4" t="str">
        <f>_xlfn.CONCAT(C7," ",D7)</f>
        <v>Rex Baviskar</v>
      </c>
      <c r="F7" s="1">
        <v>67</v>
      </c>
      <c r="G7" s="4">
        <v>110</v>
      </c>
      <c r="H7" s="4" t="s">
        <v>19</v>
      </c>
      <c r="I7" s="4">
        <f ca="1">YEAR(TODAY())</f>
        <v>2024</v>
      </c>
      <c r="J7" s="4">
        <f ca="1">MONTH(TODAY())</f>
        <v>8</v>
      </c>
      <c r="K7" s="12" t="str">
        <f ca="1">_xlfn.CONCAT(J7,"-",I7)</f>
        <v>8-2024</v>
      </c>
      <c r="L7" s="4"/>
      <c r="M7" s="4">
        <v>66</v>
      </c>
      <c r="N7" s="15" t="str">
        <f t="shared" si="0"/>
        <v>REX</v>
      </c>
      <c r="O7" s="16" t="str">
        <f t="shared" si="1"/>
        <v>rex</v>
      </c>
      <c r="P7" s="16" t="str">
        <f t="shared" si="2"/>
        <v>Rex</v>
      </c>
      <c r="Q7" s="16">
        <f t="shared" si="3"/>
        <v>12</v>
      </c>
    </row>
    <row r="8" spans="1:17" x14ac:dyDescent="0.25">
      <c r="A8" s="4">
        <v>6</v>
      </c>
      <c r="B8" s="1">
        <v>1006</v>
      </c>
      <c r="C8" s="1" t="s">
        <v>7</v>
      </c>
      <c r="D8" s="4" t="s">
        <v>28</v>
      </c>
      <c r="E8" s="4" t="str">
        <f>_xlfn.CONCAT(C8," ",D8)</f>
        <v>Amit Kahar</v>
      </c>
      <c r="F8" s="1">
        <v>34</v>
      </c>
      <c r="G8" s="4">
        <v>110</v>
      </c>
      <c r="H8" s="4" t="s">
        <v>19</v>
      </c>
      <c r="I8" s="4">
        <f ca="1">YEAR(TODAY())</f>
        <v>2024</v>
      </c>
      <c r="J8" s="4">
        <f ca="1">MONTH(TODAY())</f>
        <v>8</v>
      </c>
      <c r="K8" s="12" t="str">
        <f ca="1">_xlfn.CONCAT(J8,"-",I8)</f>
        <v>8-2024</v>
      </c>
      <c r="L8" s="4"/>
      <c r="M8" s="4">
        <v>67</v>
      </c>
      <c r="N8" s="15" t="str">
        <f t="shared" si="0"/>
        <v>AMIT</v>
      </c>
      <c r="O8" s="16" t="str">
        <f t="shared" si="1"/>
        <v>amit</v>
      </c>
      <c r="P8" s="16" t="str">
        <f t="shared" si="2"/>
        <v>Amit</v>
      </c>
      <c r="Q8" s="16">
        <f t="shared" si="3"/>
        <v>1</v>
      </c>
    </row>
    <row r="9" spans="1:17" x14ac:dyDescent="0.25">
      <c r="A9" s="4">
        <v>7</v>
      </c>
      <c r="B9" s="1">
        <v>1007</v>
      </c>
      <c r="C9" s="1" t="s">
        <v>8</v>
      </c>
      <c r="D9" s="4" t="s">
        <v>29</v>
      </c>
      <c r="E9" s="4" t="str">
        <f>_xlfn.CONCAT(C9," ",D9)</f>
        <v>Gauresh Chopadekar</v>
      </c>
      <c r="F9" s="1">
        <v>66</v>
      </c>
      <c r="G9" s="4">
        <v>110</v>
      </c>
      <c r="H9" s="4" t="s">
        <v>19</v>
      </c>
      <c r="I9" s="4">
        <f ca="1">YEAR(TODAY())</f>
        <v>2024</v>
      </c>
      <c r="J9" s="4">
        <f ca="1">MONTH(TODAY())</f>
        <v>8</v>
      </c>
      <c r="K9" s="12" t="str">
        <f ca="1">_xlfn.CONCAT(J9,"-",I9)</f>
        <v>8-2024</v>
      </c>
      <c r="L9" s="4"/>
      <c r="M9" s="4">
        <v>67</v>
      </c>
      <c r="N9" s="15" t="str">
        <f t="shared" si="0"/>
        <v>GAURESH</v>
      </c>
      <c r="O9" s="16" t="str">
        <f t="shared" si="1"/>
        <v>gauresh</v>
      </c>
      <c r="P9" s="16" t="str">
        <f t="shared" si="2"/>
        <v>Gauresh</v>
      </c>
      <c r="Q9" s="16">
        <f t="shared" si="3"/>
        <v>1</v>
      </c>
    </row>
    <row r="10" spans="1:17" x14ac:dyDescent="0.25">
      <c r="A10" s="4">
        <v>8</v>
      </c>
      <c r="B10" s="1">
        <v>1008</v>
      </c>
      <c r="C10" s="1" t="s">
        <v>9</v>
      </c>
      <c r="D10" s="4" t="s">
        <v>30</v>
      </c>
      <c r="E10" s="4" t="str">
        <f>_xlfn.CONCAT(C10," ",D10)</f>
        <v>Numan Rakhangi</v>
      </c>
      <c r="F10" s="1">
        <v>69</v>
      </c>
      <c r="G10" s="4">
        <v>110</v>
      </c>
      <c r="H10" s="4" t="s">
        <v>19</v>
      </c>
      <c r="I10" s="4">
        <f ca="1">YEAR(TODAY())</f>
        <v>2024</v>
      </c>
      <c r="J10" s="4">
        <f ca="1">MONTH(TODAY())</f>
        <v>8</v>
      </c>
      <c r="K10" s="12" t="str">
        <f ca="1">_xlfn.CONCAT(J10,"-",I10)</f>
        <v>8-2024</v>
      </c>
      <c r="L10" s="4"/>
      <c r="M10" s="4">
        <v>68</v>
      </c>
      <c r="N10" s="15" t="str">
        <f t="shared" si="0"/>
        <v>NUMAN</v>
      </c>
      <c r="O10" s="16" t="str">
        <f t="shared" si="1"/>
        <v>numan</v>
      </c>
      <c r="P10" s="16" t="str">
        <f t="shared" si="2"/>
        <v>Numan</v>
      </c>
      <c r="Q10" s="16">
        <f t="shared" si="3"/>
        <v>9</v>
      </c>
    </row>
    <row r="11" spans="1:17" x14ac:dyDescent="0.25">
      <c r="A11" s="4">
        <v>9</v>
      </c>
      <c r="B11" s="1">
        <v>1009</v>
      </c>
      <c r="C11" s="1" t="s">
        <v>10</v>
      </c>
      <c r="D11" s="4" t="s">
        <v>31</v>
      </c>
      <c r="E11" s="4" t="str">
        <f>_xlfn.CONCAT(C11," ",D11)</f>
        <v>Harsh Shirke</v>
      </c>
      <c r="F11" s="1">
        <v>87</v>
      </c>
      <c r="G11" s="4">
        <v>110</v>
      </c>
      <c r="H11" s="4" t="s">
        <v>19</v>
      </c>
      <c r="I11" s="4">
        <f ca="1">YEAR(TODAY())</f>
        <v>2024</v>
      </c>
      <c r="J11" s="4">
        <f ca="1">MONTH(TODAY())</f>
        <v>8</v>
      </c>
      <c r="K11" s="12" t="str">
        <f ca="1">_xlfn.CONCAT(J11,"-",I11)</f>
        <v>8-2024</v>
      </c>
      <c r="L11" s="4"/>
      <c r="M11" s="4">
        <v>69</v>
      </c>
      <c r="N11" s="15" t="str">
        <f t="shared" si="0"/>
        <v>HARSH</v>
      </c>
      <c r="O11" s="16" t="str">
        <f t="shared" si="1"/>
        <v>harsh</v>
      </c>
      <c r="P11" s="16" t="str">
        <f t="shared" si="2"/>
        <v>Harsh</v>
      </c>
      <c r="Q11" s="16">
        <f t="shared" si="3"/>
        <v>8</v>
      </c>
    </row>
    <row r="12" spans="1:17" x14ac:dyDescent="0.25">
      <c r="A12" s="4">
        <v>10</v>
      </c>
      <c r="B12" s="1">
        <v>1010</v>
      </c>
      <c r="C12" s="1" t="s">
        <v>11</v>
      </c>
      <c r="D12" s="4" t="s">
        <v>32</v>
      </c>
      <c r="E12" s="4" t="str">
        <f>_xlfn.CONCAT(C12," ",D12)</f>
        <v>Vaibhav Phalke</v>
      </c>
      <c r="F12" s="1">
        <v>99</v>
      </c>
      <c r="G12" s="4">
        <v>110</v>
      </c>
      <c r="H12" s="4" t="s">
        <v>19</v>
      </c>
      <c r="I12" s="4">
        <f ca="1">YEAR(TODAY())</f>
        <v>2024</v>
      </c>
      <c r="J12" s="4">
        <f ca="1">MONTH(TODAY())</f>
        <v>8</v>
      </c>
      <c r="K12" s="12" t="str">
        <f ca="1">_xlfn.CONCAT(J12,"-",I12)</f>
        <v>8-2024</v>
      </c>
      <c r="L12" s="4"/>
      <c r="M12" s="4">
        <v>76</v>
      </c>
      <c r="N12" s="15" t="str">
        <f t="shared" si="0"/>
        <v>VAIBHAV</v>
      </c>
      <c r="O12" s="16" t="str">
        <f t="shared" si="1"/>
        <v>vaibhav</v>
      </c>
      <c r="P12" s="16" t="str">
        <f t="shared" si="2"/>
        <v>Vaibhav</v>
      </c>
      <c r="Q12" s="16">
        <f t="shared" si="3"/>
        <v>7</v>
      </c>
    </row>
    <row r="13" spans="1:17" x14ac:dyDescent="0.25">
      <c r="A13" s="4">
        <v>11</v>
      </c>
      <c r="B13" s="1">
        <v>1011</v>
      </c>
      <c r="C13" s="1" t="s">
        <v>12</v>
      </c>
      <c r="D13" s="4" t="s">
        <v>33</v>
      </c>
      <c r="E13" s="4" t="str">
        <f>_xlfn.CONCAT(C13," ",D13)</f>
        <v>Pritesh Mestry</v>
      </c>
      <c r="F13" s="1">
        <v>90</v>
      </c>
      <c r="G13" s="4">
        <v>110</v>
      </c>
      <c r="H13" s="4" t="s">
        <v>19</v>
      </c>
      <c r="I13" s="4">
        <f ca="1">YEAR(TODAY())</f>
        <v>2024</v>
      </c>
      <c r="J13" s="4">
        <f ca="1">MONTH(TODAY())</f>
        <v>8</v>
      </c>
      <c r="K13" s="12" t="str">
        <f ca="1">_xlfn.CONCAT(J13,"-",I13)</f>
        <v>8-2024</v>
      </c>
      <c r="L13" s="4"/>
      <c r="M13" s="4">
        <v>78</v>
      </c>
      <c r="N13" s="15" t="str">
        <f t="shared" si="0"/>
        <v>PRITESH</v>
      </c>
      <c r="O13" s="16" t="str">
        <f t="shared" si="1"/>
        <v>pritesh</v>
      </c>
      <c r="P13" s="16" t="str">
        <f t="shared" si="2"/>
        <v>Pritesh</v>
      </c>
      <c r="Q13" s="16">
        <f t="shared" si="3"/>
        <v>3</v>
      </c>
    </row>
    <row r="14" spans="1:17" x14ac:dyDescent="0.25">
      <c r="A14" s="4">
        <v>12</v>
      </c>
      <c r="B14" s="1">
        <v>1012</v>
      </c>
      <c r="C14" s="1" t="s">
        <v>13</v>
      </c>
      <c r="D14" s="4" t="s">
        <v>34</v>
      </c>
      <c r="E14" s="4" t="str">
        <f>_xlfn.CONCAT(C14," ",D14)</f>
        <v>Pratik Mistry</v>
      </c>
      <c r="F14" s="1">
        <v>54</v>
      </c>
      <c r="G14" s="4">
        <v>110</v>
      </c>
      <c r="H14" s="4" t="s">
        <v>19</v>
      </c>
      <c r="I14" s="4">
        <f ca="1">YEAR(TODAY())</f>
        <v>2024</v>
      </c>
      <c r="J14" s="4">
        <f ca="1">MONTH(TODAY())</f>
        <v>8</v>
      </c>
      <c r="K14" s="12" t="str">
        <f ca="1">_xlfn.CONCAT(J14,"-",I14)</f>
        <v>8-2024</v>
      </c>
      <c r="L14" s="4"/>
      <c r="M14" s="4">
        <v>87</v>
      </c>
      <c r="N14" s="15" t="str">
        <f t="shared" si="0"/>
        <v>PRATIK</v>
      </c>
      <c r="O14" s="16" t="str">
        <f t="shared" si="1"/>
        <v>pratik</v>
      </c>
      <c r="P14" s="16" t="str">
        <f t="shared" si="2"/>
        <v>Pratik</v>
      </c>
      <c r="Q14" s="16">
        <f t="shared" si="3"/>
        <v>5</v>
      </c>
    </row>
    <row r="15" spans="1:17" x14ac:dyDescent="0.25">
      <c r="A15" s="4">
        <v>13</v>
      </c>
      <c r="B15" s="1">
        <v>1013</v>
      </c>
      <c r="C15" s="1" t="s">
        <v>14</v>
      </c>
      <c r="D15" s="4" t="s">
        <v>35</v>
      </c>
      <c r="E15" s="4" t="str">
        <f>_xlfn.CONCAT(C15," ",D15)</f>
        <v>Mayur Gadkar</v>
      </c>
      <c r="F15" s="1">
        <v>53</v>
      </c>
      <c r="G15" s="4">
        <v>110</v>
      </c>
      <c r="H15" s="4" t="s">
        <v>19</v>
      </c>
      <c r="I15" s="4">
        <f ca="1">YEAR(TODAY())</f>
        <v>2024</v>
      </c>
      <c r="J15" s="4">
        <f ca="1">MONTH(TODAY())</f>
        <v>8</v>
      </c>
      <c r="K15" s="12" t="str">
        <f ca="1">_xlfn.CONCAT(J15,"-",I15)</f>
        <v>8-2024</v>
      </c>
      <c r="L15" s="4"/>
      <c r="M15" s="4">
        <v>87</v>
      </c>
      <c r="N15" s="15" t="str">
        <f t="shared" si="0"/>
        <v>MAYUR</v>
      </c>
      <c r="O15" s="16" t="str">
        <f t="shared" si="1"/>
        <v>mayur</v>
      </c>
      <c r="P15" s="16" t="str">
        <f t="shared" si="2"/>
        <v>Mayur</v>
      </c>
      <c r="Q15" s="16">
        <f t="shared" si="3"/>
        <v>4</v>
      </c>
    </row>
    <row r="16" spans="1:17" x14ac:dyDescent="0.25">
      <c r="A16" s="4">
        <v>14</v>
      </c>
      <c r="B16" s="1">
        <v>1014</v>
      </c>
      <c r="C16" s="1" t="s">
        <v>15</v>
      </c>
      <c r="D16" s="4" t="s">
        <v>36</v>
      </c>
      <c r="E16" s="4" t="str">
        <f>_xlfn.CONCAT(C16," ",D16)</f>
        <v>Shubham Gothal</v>
      </c>
      <c r="F16" s="1">
        <v>67</v>
      </c>
      <c r="G16" s="4">
        <v>110</v>
      </c>
      <c r="H16" s="4" t="s">
        <v>19</v>
      </c>
      <c r="I16" s="4">
        <f ca="1">YEAR(TODAY())</f>
        <v>2024</v>
      </c>
      <c r="J16" s="4">
        <f ca="1">MONTH(TODAY())</f>
        <v>8</v>
      </c>
      <c r="K16" s="12" t="str">
        <f ca="1">_xlfn.CONCAT(J16,"-",I16)</f>
        <v>8-2024</v>
      </c>
      <c r="L16" s="4"/>
      <c r="M16" s="4">
        <v>90</v>
      </c>
      <c r="N16" s="15" t="str">
        <f t="shared" si="0"/>
        <v>SHUBHAM</v>
      </c>
      <c r="O16" s="16" t="str">
        <f t="shared" si="1"/>
        <v>shubham</v>
      </c>
      <c r="P16" s="16" t="str">
        <f t="shared" si="2"/>
        <v>Shubham</v>
      </c>
      <c r="Q16" s="16">
        <f t="shared" si="3"/>
        <v>3</v>
      </c>
    </row>
    <row r="17" spans="1:17" x14ac:dyDescent="0.25">
      <c r="A17" s="4">
        <v>15</v>
      </c>
      <c r="B17" s="1">
        <v>1015</v>
      </c>
      <c r="C17" s="1" t="s">
        <v>16</v>
      </c>
      <c r="D17" s="4" t="s">
        <v>37</v>
      </c>
      <c r="E17" s="4" t="str">
        <f>_xlfn.CONCAT(C17," ",D17)</f>
        <v>Aniruddh Jadeja</v>
      </c>
      <c r="F17" s="1">
        <v>68</v>
      </c>
      <c r="G17" s="4">
        <v>110</v>
      </c>
      <c r="H17" s="4" t="s">
        <v>19</v>
      </c>
      <c r="I17" s="4">
        <f ca="1">YEAR(TODAY())</f>
        <v>2024</v>
      </c>
      <c r="J17" s="4">
        <f ca="1">MONTH(TODAY())</f>
        <v>8</v>
      </c>
      <c r="K17" s="12" t="str">
        <f ca="1">_xlfn.CONCAT(J17,"-",I17)</f>
        <v>8-2024</v>
      </c>
      <c r="L17" s="4"/>
      <c r="M17" s="4">
        <v>92</v>
      </c>
      <c r="N17" s="15" t="str">
        <f t="shared" si="0"/>
        <v>ANIRUDDH</v>
      </c>
      <c r="O17" s="16" t="str">
        <f t="shared" si="1"/>
        <v>aniruddh</v>
      </c>
      <c r="P17" s="16" t="str">
        <f t="shared" si="2"/>
        <v>Aniruddh</v>
      </c>
      <c r="Q17" s="16">
        <f t="shared" si="3"/>
        <v>1</v>
      </c>
    </row>
    <row r="18" spans="1:17" x14ac:dyDescent="0.25">
      <c r="A18" s="4">
        <v>16</v>
      </c>
      <c r="B18" s="1">
        <v>1016</v>
      </c>
      <c r="C18" s="1" t="s">
        <v>17</v>
      </c>
      <c r="D18" s="4" t="s">
        <v>17</v>
      </c>
      <c r="E18" s="4" t="str">
        <f>_xlfn.CONCAT(C18," ",D18)</f>
        <v>Hariom Hariom</v>
      </c>
      <c r="F18" s="1">
        <v>87</v>
      </c>
      <c r="G18" s="4">
        <v>110</v>
      </c>
      <c r="H18" s="4" t="s">
        <v>19</v>
      </c>
      <c r="I18" s="4">
        <f ca="1">YEAR(TODAY())</f>
        <v>2024</v>
      </c>
      <c r="J18" s="4">
        <f ca="1">MONTH(TODAY())</f>
        <v>8</v>
      </c>
      <c r="K18" s="12" t="str">
        <f ca="1">_xlfn.CONCAT(J18,"-",I18)</f>
        <v>8-2024</v>
      </c>
      <c r="L18" s="4"/>
      <c r="M18" s="4">
        <v>99</v>
      </c>
      <c r="N18" s="15" t="str">
        <f t="shared" si="0"/>
        <v>HARIOM</v>
      </c>
      <c r="O18" s="16" t="str">
        <f t="shared" si="1"/>
        <v>hariom</v>
      </c>
      <c r="P18" s="16" t="str">
        <f t="shared" si="2"/>
        <v>Hariom</v>
      </c>
      <c r="Q18" s="16">
        <f t="shared" si="3"/>
        <v>1</v>
      </c>
    </row>
    <row r="19" spans="1:17" x14ac:dyDescent="0.25">
      <c r="A19" s="5" t="s">
        <v>23</v>
      </c>
      <c r="B19" s="13">
        <f>COUNT(B3:B18)</f>
        <v>16</v>
      </c>
      <c r="E19" s="3" t="str">
        <f>_xlfn.CONCAT(C19,D19)</f>
        <v/>
      </c>
    </row>
    <row r="22" spans="1:17" x14ac:dyDescent="0.25">
      <c r="C22" s="11"/>
      <c r="G22" s="5" t="s">
        <v>47</v>
      </c>
      <c r="I22" s="5" t="s">
        <v>46</v>
      </c>
    </row>
    <row r="23" spans="1:17" x14ac:dyDescent="0.25">
      <c r="C23" s="7"/>
      <c r="G23" s="10">
        <f>MAX(F3:F18)</f>
        <v>99</v>
      </c>
      <c r="I23" s="10">
        <f>MIN(F3:F18)</f>
        <v>34</v>
      </c>
    </row>
    <row r="24" spans="1:17" x14ac:dyDescent="0.25">
      <c r="B24" s="8" t="s">
        <v>61</v>
      </c>
      <c r="C24" s="7"/>
      <c r="D24" s="3" t="s">
        <v>60</v>
      </c>
    </row>
    <row r="25" spans="1:17" x14ac:dyDescent="0.25">
      <c r="A25" s="2" t="s">
        <v>38</v>
      </c>
      <c r="B25" s="5" t="s">
        <v>1</v>
      </c>
      <c r="C25" s="5" t="s">
        <v>53</v>
      </c>
      <c r="D25" s="5" t="s">
        <v>54</v>
      </c>
      <c r="E25" s="2" t="s">
        <v>51</v>
      </c>
      <c r="G25" s="3" t="s">
        <v>62</v>
      </c>
      <c r="I25" s="5" t="s">
        <v>44</v>
      </c>
    </row>
    <row r="26" spans="1:17" x14ac:dyDescent="0.25">
      <c r="A26" s="1" t="s">
        <v>2</v>
      </c>
      <c r="B26" s="4" cm="1">
        <f t="array" ref="B26:B41">IF(F3:F18&gt;35,F3:F18,"Fail")</f>
        <v>78</v>
      </c>
      <c r="C26" s="17">
        <v>0</v>
      </c>
      <c r="D26" s="4">
        <f>SUM(F3,C26)</f>
        <v>78</v>
      </c>
      <c r="E26" s="22">
        <f t="shared" ref="E26:E30" si="4">D26*100/G3</f>
        <v>70.909090909090907</v>
      </c>
      <c r="G26" s="5" t="s">
        <v>50</v>
      </c>
      <c r="I26" s="9">
        <f>AVERAGE(E26:E41)</f>
        <v>66.079545454545453</v>
      </c>
    </row>
    <row r="27" spans="1:17" x14ac:dyDescent="0.25">
      <c r="A27" s="1" t="s">
        <v>3</v>
      </c>
      <c r="B27" s="4">
        <v>56</v>
      </c>
      <c r="C27" s="17">
        <v>0</v>
      </c>
      <c r="D27" s="4">
        <f>SUM(F4,C27)</f>
        <v>56</v>
      </c>
      <c r="E27" s="22">
        <f t="shared" si="4"/>
        <v>50.909090909090907</v>
      </c>
      <c r="G27" s="14">
        <f>COUNTIF(F3:F18,"&gt;35")</f>
        <v>15</v>
      </c>
    </row>
    <row r="28" spans="1:17" x14ac:dyDescent="0.25">
      <c r="A28" s="1" t="s">
        <v>4</v>
      </c>
      <c r="B28" s="4">
        <v>76</v>
      </c>
      <c r="C28" s="17">
        <v>0</v>
      </c>
      <c r="D28" s="4">
        <f>SUM(F5,C28)</f>
        <v>76</v>
      </c>
      <c r="E28" s="22">
        <f t="shared" si="4"/>
        <v>69.090909090909093</v>
      </c>
      <c r="G28" s="14">
        <v>16</v>
      </c>
      <c r="I28" s="5" t="s">
        <v>55</v>
      </c>
    </row>
    <row r="29" spans="1:17" x14ac:dyDescent="0.25">
      <c r="A29" s="1" t="s">
        <v>5</v>
      </c>
      <c r="B29" s="4">
        <v>92</v>
      </c>
      <c r="C29" s="17">
        <v>0</v>
      </c>
      <c r="D29" s="4">
        <f>SUM(F6,C29)</f>
        <v>92</v>
      </c>
      <c r="E29" s="22">
        <f t="shared" si="4"/>
        <v>83.63636363636364</v>
      </c>
      <c r="I29" s="16">
        <f>GEOMEAN(_xlfn.ANCHORARRAY(M3))</f>
        <v>69.232899728163957</v>
      </c>
    </row>
    <row r="30" spans="1:17" x14ac:dyDescent="0.25">
      <c r="A30" s="1" t="s">
        <v>6</v>
      </c>
      <c r="B30" s="4">
        <v>67</v>
      </c>
      <c r="C30" s="17">
        <v>0</v>
      </c>
      <c r="D30" s="4">
        <f>SUM(F7,C30)</f>
        <v>67</v>
      </c>
      <c r="E30" s="22">
        <f t="shared" si="4"/>
        <v>60.909090909090907</v>
      </c>
      <c r="G30" s="5" t="s">
        <v>48</v>
      </c>
    </row>
    <row r="31" spans="1:17" x14ac:dyDescent="0.25">
      <c r="A31" s="18" t="s">
        <v>7</v>
      </c>
      <c r="B31" s="19" t="str">
        <v>Fail</v>
      </c>
      <c r="C31" s="19">
        <v>20</v>
      </c>
      <c r="D31" s="20">
        <f>SUM(F8,C31)</f>
        <v>54</v>
      </c>
      <c r="E31" s="21">
        <f>D31*100/G8</f>
        <v>49.090909090909093</v>
      </c>
      <c r="G31" s="14">
        <f>COUNTIF(F3:F18,"&lt;35")</f>
        <v>1</v>
      </c>
      <c r="I31" s="5" t="s">
        <v>56</v>
      </c>
    </row>
    <row r="32" spans="1:17" x14ac:dyDescent="0.25">
      <c r="A32" s="1" t="s">
        <v>8</v>
      </c>
      <c r="B32" s="4">
        <v>66</v>
      </c>
      <c r="C32" s="17">
        <v>0</v>
      </c>
      <c r="D32" s="4">
        <f>SUM(F9,C32)</f>
        <v>66</v>
      </c>
      <c r="E32" s="22">
        <f t="shared" ref="E32:E41" si="5">D32*100/G9</f>
        <v>60</v>
      </c>
      <c r="G32" s="20">
        <v>0</v>
      </c>
      <c r="I32" s="16">
        <f>MEDIAN(_xlfn.ANCHORARRAY(M3))</f>
        <v>68.5</v>
      </c>
    </row>
    <row r="33" spans="1:9" x14ac:dyDescent="0.25">
      <c r="A33" s="1" t="s">
        <v>9</v>
      </c>
      <c r="B33" s="4">
        <v>69</v>
      </c>
      <c r="C33" s="17">
        <v>0</v>
      </c>
      <c r="D33" s="4">
        <f>SUM(F10,C33)</f>
        <v>69</v>
      </c>
      <c r="E33" s="22">
        <f t="shared" si="5"/>
        <v>62.727272727272727</v>
      </c>
    </row>
    <row r="34" spans="1:9" x14ac:dyDescent="0.25">
      <c r="A34" s="1" t="s">
        <v>10</v>
      </c>
      <c r="B34" s="4">
        <v>87</v>
      </c>
      <c r="C34" s="17">
        <v>0</v>
      </c>
      <c r="D34" s="4">
        <f>SUM(F11,C34)</f>
        <v>87</v>
      </c>
      <c r="E34" s="22">
        <f t="shared" si="5"/>
        <v>79.090909090909093</v>
      </c>
      <c r="I34" s="5" t="s">
        <v>57</v>
      </c>
    </row>
    <row r="35" spans="1:9" x14ac:dyDescent="0.25">
      <c r="A35" s="1" t="s">
        <v>11</v>
      </c>
      <c r="B35" s="4">
        <v>99</v>
      </c>
      <c r="C35" s="17">
        <v>0</v>
      </c>
      <c r="D35" s="4">
        <f>SUM(F12,C35)</f>
        <v>99</v>
      </c>
      <c r="E35" s="22">
        <f t="shared" si="5"/>
        <v>90</v>
      </c>
      <c r="I35" s="10">
        <f>MODE(_xlfn.ANCHORARRAY(M3))</f>
        <v>67</v>
      </c>
    </row>
    <row r="36" spans="1:9" x14ac:dyDescent="0.25">
      <c r="A36" s="1" t="s">
        <v>12</v>
      </c>
      <c r="B36" s="4">
        <v>90</v>
      </c>
      <c r="C36" s="17">
        <v>0</v>
      </c>
      <c r="D36" s="4">
        <f>SUM(F13,C36)</f>
        <v>90</v>
      </c>
      <c r="E36" s="22">
        <f t="shared" si="5"/>
        <v>81.818181818181813</v>
      </c>
    </row>
    <row r="37" spans="1:9" x14ac:dyDescent="0.25">
      <c r="A37" s="1" t="s">
        <v>13</v>
      </c>
      <c r="B37" s="4">
        <v>54</v>
      </c>
      <c r="C37" s="17">
        <v>0</v>
      </c>
      <c r="D37" s="4">
        <f>SUM(F14,C37)</f>
        <v>54</v>
      </c>
      <c r="E37" s="22">
        <f t="shared" si="5"/>
        <v>49.090909090909093</v>
      </c>
    </row>
    <row r="38" spans="1:9" x14ac:dyDescent="0.25">
      <c r="A38" s="1" t="s">
        <v>14</v>
      </c>
      <c r="B38" s="4">
        <v>53</v>
      </c>
      <c r="C38" s="17">
        <v>0</v>
      </c>
      <c r="D38" s="4">
        <f>SUM(F15,C38)</f>
        <v>53</v>
      </c>
      <c r="E38" s="22">
        <f t="shared" si="5"/>
        <v>48.18181818181818</v>
      </c>
    </row>
    <row r="39" spans="1:9" x14ac:dyDescent="0.25">
      <c r="A39" s="1" t="s">
        <v>15</v>
      </c>
      <c r="B39" s="4">
        <v>67</v>
      </c>
      <c r="C39" s="17">
        <v>0</v>
      </c>
      <c r="D39" s="4">
        <f>SUM(F16,C39)</f>
        <v>67</v>
      </c>
      <c r="E39" s="22">
        <f t="shared" si="5"/>
        <v>60.909090909090907</v>
      </c>
    </row>
    <row r="40" spans="1:9" x14ac:dyDescent="0.25">
      <c r="A40" s="1" t="s">
        <v>16</v>
      </c>
      <c r="B40" s="4">
        <v>68</v>
      </c>
      <c r="C40" s="17">
        <v>0</v>
      </c>
      <c r="D40" s="4">
        <f>SUM(F17,C40)</f>
        <v>68</v>
      </c>
      <c r="E40" s="22">
        <f t="shared" si="5"/>
        <v>61.81818181818182</v>
      </c>
    </row>
    <row r="41" spans="1:9" x14ac:dyDescent="0.25">
      <c r="A41" s="1" t="s">
        <v>17</v>
      </c>
      <c r="B41" s="4">
        <v>87</v>
      </c>
      <c r="C41" s="17">
        <v>0</v>
      </c>
      <c r="D41" s="4">
        <f>SUM(F18,C41)</f>
        <v>87</v>
      </c>
      <c r="E41" s="22">
        <f t="shared" si="5"/>
        <v>79.090909090909093</v>
      </c>
    </row>
  </sheetData>
  <sortState xmlns:xlrd2="http://schemas.microsoft.com/office/spreadsheetml/2017/richdata2" ref="A3:A18">
    <sortCondition ref="A3: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Chile</dc:creator>
  <cp:lastModifiedBy>Aniket Chile</cp:lastModifiedBy>
  <dcterms:created xsi:type="dcterms:W3CDTF">2024-08-01T10:30:09Z</dcterms:created>
  <dcterms:modified xsi:type="dcterms:W3CDTF">2024-08-01T12:16:15Z</dcterms:modified>
</cp:coreProperties>
</file>