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richData/richStyles.xml" ContentType="application/vnd.ms-excel.richstyles+xml"/>
  <Override PartName="/xl/richData/rdsupportingpropertybagstructure.xml" ContentType="application/vnd.ms-excel.rdsupportingpropertybagstructure+xml"/>
  <Override PartName="/xl/richData/rdrichvalue.xml" ContentType="application/vnd.ms-excel.rdrichvalue+xml"/>
  <Override PartName="/xl/richData/rdRichValueTypes.xml" ContentType="application/vnd.ms-excel.rdrichvaluetypes+xml"/>
  <Override PartName="/xl/richData/rdsupportingpropertybag.xml" ContentType="application/vnd.ms-excel.rdsupportingpropertybag+xml"/>
  <Override PartName="/xl/richData/rdrichvaluestructure.xml" ContentType="application/vnd.ms-excel.rdrichvaluestructur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G:\Downloads\"/>
    </mc:Choice>
  </mc:AlternateContent>
  <bookViews>
    <workbookView xWindow="0" yWindow="0" windowWidth="24000" windowHeight="9600"/>
  </bookViews>
  <sheets>
    <sheet name="Sheet3" sheetId="12" r:id="rId1"/>
    <sheet name="Forecast" sheetId="3" r:id="rId2"/>
    <sheet name="Correlation Analysis" sheetId="7" r:id="rId3"/>
    <sheet name="Descriptive Stats" sheetId="2" r:id="rId4"/>
    <sheet name="Scatter" sheetId="1" r:id="rId5"/>
    <sheet name="Regression" sheetId="6" r:id="rId6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8" i="12" l="1"/>
  <c r="C24" i="12"/>
  <c r="H2" i="12"/>
  <c r="H8" i="12"/>
  <c r="C25" i="12"/>
  <c r="H3" i="12"/>
  <c r="C20" i="12"/>
  <c r="C21" i="12"/>
  <c r="C22" i="12"/>
  <c r="C23" i="12"/>
  <c r="C19" i="12"/>
  <c r="H4" i="12"/>
  <c r="H5" i="12"/>
  <c r="H6" i="12"/>
  <c r="H7" i="12"/>
  <c r="D32" i="6" l="1"/>
  <c r="D33" i="6" s="1"/>
  <c r="D13" i="6"/>
  <c r="D14" i="6" s="1"/>
  <c r="C32" i="1"/>
  <c r="C33" i="1" s="1"/>
  <c r="C13" i="1"/>
  <c r="C14" i="1" s="1"/>
  <c r="C32" i="2"/>
  <c r="C33" i="2" s="1"/>
  <c r="C13" i="2"/>
  <c r="C14" i="2" s="1"/>
  <c r="E19" i="12"/>
  <c r="E21" i="12"/>
  <c r="D24" i="12"/>
  <c r="D21" i="12"/>
  <c r="E24" i="12"/>
  <c r="E20" i="12"/>
  <c r="D18" i="12"/>
  <c r="D20" i="12"/>
  <c r="E18" i="12"/>
  <c r="D19" i="12"/>
  <c r="D25" i="12"/>
  <c r="E25" i="12"/>
  <c r="D23" i="12"/>
  <c r="E22" i="12"/>
  <c r="E23" i="12"/>
  <c r="D22" i="12"/>
</calcChain>
</file>

<file path=xl/metadata.xml><?xml version="1.0" encoding="utf-8"?>
<metadata xmlns="http://schemas.openxmlformats.org/spreadsheetml/2006/main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200">
    <bk>
      <extLst>
        <ext xmlns:xlrd="http://schemas.microsoft.com/office/spreadsheetml/2017/richdata" uri="{3e2802c4-a4d2-4d8b-9148-e3be6c30e623}">
          <xlrd:rvb i="0"/>
        </ext>
      </extLst>
    </bk>
    <bk>
      <extLst>
        <ext xmlns:xlrd="http://schemas.microsoft.com/office/spreadsheetml/2017/richdata" uri="{3e2802c4-a4d2-4d8b-9148-e3be6c30e623}">
          <xlrd:rvb i="1"/>
        </ext>
      </extLst>
    </bk>
    <bk>
      <extLst>
        <ext xmlns:xlrd="http://schemas.microsoft.com/office/spreadsheetml/2017/richdata" uri="{3e2802c4-a4d2-4d8b-9148-e3be6c30e623}">
          <xlrd:rvb i="2"/>
        </ext>
      </extLst>
    </bk>
    <bk>
      <extLst>
        <ext xmlns:xlrd="http://schemas.microsoft.com/office/spreadsheetml/2017/richdata" uri="{3e2802c4-a4d2-4d8b-9148-e3be6c30e623}">
          <xlrd:rvb i="3"/>
        </ext>
      </extLst>
    </bk>
    <bk>
      <extLst>
        <ext xmlns:xlrd="http://schemas.microsoft.com/office/spreadsheetml/2017/richdata" uri="{3e2802c4-a4d2-4d8b-9148-e3be6c30e623}">
          <xlrd:rvb i="4"/>
        </ext>
      </extLst>
    </bk>
    <bk>
      <extLst>
        <ext xmlns:xlrd="http://schemas.microsoft.com/office/spreadsheetml/2017/richdata" uri="{3e2802c4-a4d2-4d8b-9148-e3be6c30e623}">
          <xlrd:rvb i="5"/>
        </ext>
      </extLst>
    </bk>
    <bk>
      <extLst>
        <ext xmlns:xlrd="http://schemas.microsoft.com/office/spreadsheetml/2017/richdata" uri="{3e2802c4-a4d2-4d8b-9148-e3be6c30e623}">
          <xlrd:rvb i="6"/>
        </ext>
      </extLst>
    </bk>
    <bk>
      <extLst>
        <ext xmlns:xlrd="http://schemas.microsoft.com/office/spreadsheetml/2017/richdata" uri="{3e2802c4-a4d2-4d8b-9148-e3be6c30e623}">
          <xlrd:rvb i="7"/>
        </ext>
      </extLst>
    </bk>
    <bk>
      <extLst>
        <ext xmlns:xlrd="http://schemas.microsoft.com/office/spreadsheetml/2017/richdata" uri="{3e2802c4-a4d2-4d8b-9148-e3be6c30e623}">
          <xlrd:rvb i="8"/>
        </ext>
      </extLst>
    </bk>
    <bk>
      <extLst>
        <ext xmlns:xlrd="http://schemas.microsoft.com/office/spreadsheetml/2017/richdata" uri="{3e2802c4-a4d2-4d8b-9148-e3be6c30e623}">
          <xlrd:rvb i="9"/>
        </ext>
      </extLst>
    </bk>
    <bk>
      <extLst>
        <ext xmlns:xlrd="http://schemas.microsoft.com/office/spreadsheetml/2017/richdata" uri="{3e2802c4-a4d2-4d8b-9148-e3be6c30e623}">
          <xlrd:rvb i="10"/>
        </ext>
      </extLst>
    </bk>
    <bk>
      <extLst>
        <ext xmlns:xlrd="http://schemas.microsoft.com/office/spreadsheetml/2017/richdata" uri="{3e2802c4-a4d2-4d8b-9148-e3be6c30e623}">
          <xlrd:rvb i="11"/>
        </ext>
      </extLst>
    </bk>
    <bk>
      <extLst>
        <ext xmlns:xlrd="http://schemas.microsoft.com/office/spreadsheetml/2017/richdata" uri="{3e2802c4-a4d2-4d8b-9148-e3be6c30e623}">
          <xlrd:rvb i="12"/>
        </ext>
      </extLst>
    </bk>
    <bk>
      <extLst>
        <ext xmlns:xlrd="http://schemas.microsoft.com/office/spreadsheetml/2017/richdata" uri="{3e2802c4-a4d2-4d8b-9148-e3be6c30e623}">
          <xlrd:rvb i="13"/>
        </ext>
      </extLst>
    </bk>
    <bk>
      <extLst>
        <ext xmlns:xlrd="http://schemas.microsoft.com/office/spreadsheetml/2017/richdata" uri="{3e2802c4-a4d2-4d8b-9148-e3be6c30e623}">
          <xlrd:rvb i="14"/>
        </ext>
      </extLst>
    </bk>
    <bk>
      <extLst>
        <ext xmlns:xlrd="http://schemas.microsoft.com/office/spreadsheetml/2017/richdata" uri="{3e2802c4-a4d2-4d8b-9148-e3be6c30e623}">
          <xlrd:rvb i="15"/>
        </ext>
      </extLst>
    </bk>
    <bk>
      <extLst>
        <ext xmlns:xlrd="http://schemas.microsoft.com/office/spreadsheetml/2017/richdata" uri="{3e2802c4-a4d2-4d8b-9148-e3be6c30e623}">
          <xlrd:rvb i="16"/>
        </ext>
      </extLst>
    </bk>
    <bk>
      <extLst>
        <ext xmlns:xlrd="http://schemas.microsoft.com/office/spreadsheetml/2017/richdata" uri="{3e2802c4-a4d2-4d8b-9148-e3be6c30e623}">
          <xlrd:rvb i="17"/>
        </ext>
      </extLst>
    </bk>
    <bk>
      <extLst>
        <ext xmlns:xlrd="http://schemas.microsoft.com/office/spreadsheetml/2017/richdata" uri="{3e2802c4-a4d2-4d8b-9148-e3be6c30e623}">
          <xlrd:rvb i="18"/>
        </ext>
      </extLst>
    </bk>
    <bk>
      <extLst>
        <ext xmlns:xlrd="http://schemas.microsoft.com/office/spreadsheetml/2017/richdata" uri="{3e2802c4-a4d2-4d8b-9148-e3be6c30e623}">
          <xlrd:rvb i="19"/>
        </ext>
      </extLst>
    </bk>
    <bk>
      <extLst>
        <ext xmlns:xlrd="http://schemas.microsoft.com/office/spreadsheetml/2017/richdata" uri="{3e2802c4-a4d2-4d8b-9148-e3be6c30e623}">
          <xlrd:rvb i="20"/>
        </ext>
      </extLst>
    </bk>
    <bk>
      <extLst>
        <ext xmlns:xlrd="http://schemas.microsoft.com/office/spreadsheetml/2017/richdata" uri="{3e2802c4-a4d2-4d8b-9148-e3be6c30e623}">
          <xlrd:rvb i="21"/>
        </ext>
      </extLst>
    </bk>
    <bk>
      <extLst>
        <ext xmlns:xlrd="http://schemas.microsoft.com/office/spreadsheetml/2017/richdata" uri="{3e2802c4-a4d2-4d8b-9148-e3be6c30e623}">
          <xlrd:rvb i="22"/>
        </ext>
      </extLst>
    </bk>
    <bk>
      <extLst>
        <ext xmlns:xlrd="http://schemas.microsoft.com/office/spreadsheetml/2017/richdata" uri="{3e2802c4-a4d2-4d8b-9148-e3be6c30e623}">
          <xlrd:rvb i="23"/>
        </ext>
      </extLst>
    </bk>
    <bk>
      <extLst>
        <ext xmlns:xlrd="http://schemas.microsoft.com/office/spreadsheetml/2017/richdata" uri="{3e2802c4-a4d2-4d8b-9148-e3be6c30e623}">
          <xlrd:rvb i="24"/>
        </ext>
      </extLst>
    </bk>
    <bk>
      <extLst>
        <ext xmlns:xlrd="http://schemas.microsoft.com/office/spreadsheetml/2017/richdata" uri="{3e2802c4-a4d2-4d8b-9148-e3be6c30e623}">
          <xlrd:rvb i="25"/>
        </ext>
      </extLst>
    </bk>
    <bk>
      <extLst>
        <ext xmlns:xlrd="http://schemas.microsoft.com/office/spreadsheetml/2017/richdata" uri="{3e2802c4-a4d2-4d8b-9148-e3be6c30e623}">
          <xlrd:rvb i="26"/>
        </ext>
      </extLst>
    </bk>
    <bk>
      <extLst>
        <ext xmlns:xlrd="http://schemas.microsoft.com/office/spreadsheetml/2017/richdata" uri="{3e2802c4-a4d2-4d8b-9148-e3be6c30e623}">
          <xlrd:rvb i="27"/>
        </ext>
      </extLst>
    </bk>
    <bk>
      <extLst>
        <ext xmlns:xlrd="http://schemas.microsoft.com/office/spreadsheetml/2017/richdata" uri="{3e2802c4-a4d2-4d8b-9148-e3be6c30e623}">
          <xlrd:rvb i="28"/>
        </ext>
      </extLst>
    </bk>
    <bk>
      <extLst>
        <ext xmlns:xlrd="http://schemas.microsoft.com/office/spreadsheetml/2017/richdata" uri="{3e2802c4-a4d2-4d8b-9148-e3be6c30e623}">
          <xlrd:rvb i="29"/>
        </ext>
      </extLst>
    </bk>
    <bk>
      <extLst>
        <ext xmlns:xlrd="http://schemas.microsoft.com/office/spreadsheetml/2017/richdata" uri="{3e2802c4-a4d2-4d8b-9148-e3be6c30e623}">
          <xlrd:rvb i="30"/>
        </ext>
      </extLst>
    </bk>
    <bk>
      <extLst>
        <ext xmlns:xlrd="http://schemas.microsoft.com/office/spreadsheetml/2017/richdata" uri="{3e2802c4-a4d2-4d8b-9148-e3be6c30e623}">
          <xlrd:rvb i="31"/>
        </ext>
      </extLst>
    </bk>
    <bk>
      <extLst>
        <ext xmlns:xlrd="http://schemas.microsoft.com/office/spreadsheetml/2017/richdata" uri="{3e2802c4-a4d2-4d8b-9148-e3be6c30e623}">
          <xlrd:rvb i="32"/>
        </ext>
      </extLst>
    </bk>
    <bk>
      <extLst>
        <ext xmlns:xlrd="http://schemas.microsoft.com/office/spreadsheetml/2017/richdata" uri="{3e2802c4-a4d2-4d8b-9148-e3be6c30e623}">
          <xlrd:rvb i="33"/>
        </ext>
      </extLst>
    </bk>
    <bk>
      <extLst>
        <ext xmlns:xlrd="http://schemas.microsoft.com/office/spreadsheetml/2017/richdata" uri="{3e2802c4-a4d2-4d8b-9148-e3be6c30e623}">
          <xlrd:rvb i="34"/>
        </ext>
      </extLst>
    </bk>
    <bk>
      <extLst>
        <ext xmlns:xlrd="http://schemas.microsoft.com/office/spreadsheetml/2017/richdata" uri="{3e2802c4-a4d2-4d8b-9148-e3be6c30e623}">
          <xlrd:rvb i="35"/>
        </ext>
      </extLst>
    </bk>
    <bk>
      <extLst>
        <ext xmlns:xlrd="http://schemas.microsoft.com/office/spreadsheetml/2017/richdata" uri="{3e2802c4-a4d2-4d8b-9148-e3be6c30e623}">
          <xlrd:rvb i="36"/>
        </ext>
      </extLst>
    </bk>
    <bk>
      <extLst>
        <ext xmlns:xlrd="http://schemas.microsoft.com/office/spreadsheetml/2017/richdata" uri="{3e2802c4-a4d2-4d8b-9148-e3be6c30e623}">
          <xlrd:rvb i="37"/>
        </ext>
      </extLst>
    </bk>
    <bk>
      <extLst>
        <ext xmlns:xlrd="http://schemas.microsoft.com/office/spreadsheetml/2017/richdata" uri="{3e2802c4-a4d2-4d8b-9148-e3be6c30e623}">
          <xlrd:rvb i="38"/>
        </ext>
      </extLst>
    </bk>
    <bk>
      <extLst>
        <ext xmlns:xlrd="http://schemas.microsoft.com/office/spreadsheetml/2017/richdata" uri="{3e2802c4-a4d2-4d8b-9148-e3be6c30e623}">
          <xlrd:rvb i="39"/>
        </ext>
      </extLst>
    </bk>
    <bk>
      <extLst>
        <ext xmlns:xlrd="http://schemas.microsoft.com/office/spreadsheetml/2017/richdata" uri="{3e2802c4-a4d2-4d8b-9148-e3be6c30e623}">
          <xlrd:rvb i="40"/>
        </ext>
      </extLst>
    </bk>
    <bk>
      <extLst>
        <ext xmlns:xlrd="http://schemas.microsoft.com/office/spreadsheetml/2017/richdata" uri="{3e2802c4-a4d2-4d8b-9148-e3be6c30e623}">
          <xlrd:rvb i="41"/>
        </ext>
      </extLst>
    </bk>
    <bk>
      <extLst>
        <ext xmlns:xlrd="http://schemas.microsoft.com/office/spreadsheetml/2017/richdata" uri="{3e2802c4-a4d2-4d8b-9148-e3be6c30e623}">
          <xlrd:rvb i="42"/>
        </ext>
      </extLst>
    </bk>
    <bk>
      <extLst>
        <ext xmlns:xlrd="http://schemas.microsoft.com/office/spreadsheetml/2017/richdata" uri="{3e2802c4-a4d2-4d8b-9148-e3be6c30e623}">
          <xlrd:rvb i="43"/>
        </ext>
      </extLst>
    </bk>
    <bk>
      <extLst>
        <ext xmlns:xlrd="http://schemas.microsoft.com/office/spreadsheetml/2017/richdata" uri="{3e2802c4-a4d2-4d8b-9148-e3be6c30e623}">
          <xlrd:rvb i="44"/>
        </ext>
      </extLst>
    </bk>
    <bk>
      <extLst>
        <ext xmlns:xlrd="http://schemas.microsoft.com/office/spreadsheetml/2017/richdata" uri="{3e2802c4-a4d2-4d8b-9148-e3be6c30e623}">
          <xlrd:rvb i="45"/>
        </ext>
      </extLst>
    </bk>
    <bk>
      <extLst>
        <ext xmlns:xlrd="http://schemas.microsoft.com/office/spreadsheetml/2017/richdata" uri="{3e2802c4-a4d2-4d8b-9148-e3be6c30e623}">
          <xlrd:rvb i="46"/>
        </ext>
      </extLst>
    </bk>
    <bk>
      <extLst>
        <ext xmlns:xlrd="http://schemas.microsoft.com/office/spreadsheetml/2017/richdata" uri="{3e2802c4-a4d2-4d8b-9148-e3be6c30e623}">
          <xlrd:rvb i="47"/>
        </ext>
      </extLst>
    </bk>
    <bk>
      <extLst>
        <ext xmlns:xlrd="http://schemas.microsoft.com/office/spreadsheetml/2017/richdata" uri="{3e2802c4-a4d2-4d8b-9148-e3be6c30e623}">
          <xlrd:rvb i="48"/>
        </ext>
      </extLst>
    </bk>
    <bk>
      <extLst>
        <ext xmlns:xlrd="http://schemas.microsoft.com/office/spreadsheetml/2017/richdata" uri="{3e2802c4-a4d2-4d8b-9148-e3be6c30e623}">
          <xlrd:rvb i="49"/>
        </ext>
      </extLst>
    </bk>
    <bk>
      <extLst>
        <ext xmlns:xlrd="http://schemas.microsoft.com/office/spreadsheetml/2017/richdata" uri="{3e2802c4-a4d2-4d8b-9148-e3be6c30e623}">
          <xlrd:rvb i="50"/>
        </ext>
      </extLst>
    </bk>
    <bk>
      <extLst>
        <ext xmlns:xlrd="http://schemas.microsoft.com/office/spreadsheetml/2017/richdata" uri="{3e2802c4-a4d2-4d8b-9148-e3be6c30e623}">
          <xlrd:rvb i="51"/>
        </ext>
      </extLst>
    </bk>
    <bk>
      <extLst>
        <ext xmlns:xlrd="http://schemas.microsoft.com/office/spreadsheetml/2017/richdata" uri="{3e2802c4-a4d2-4d8b-9148-e3be6c30e623}">
          <xlrd:rvb i="52"/>
        </ext>
      </extLst>
    </bk>
    <bk>
      <extLst>
        <ext xmlns:xlrd="http://schemas.microsoft.com/office/spreadsheetml/2017/richdata" uri="{3e2802c4-a4d2-4d8b-9148-e3be6c30e623}">
          <xlrd:rvb i="53"/>
        </ext>
      </extLst>
    </bk>
    <bk>
      <extLst>
        <ext xmlns:xlrd="http://schemas.microsoft.com/office/spreadsheetml/2017/richdata" uri="{3e2802c4-a4d2-4d8b-9148-e3be6c30e623}">
          <xlrd:rvb i="54"/>
        </ext>
      </extLst>
    </bk>
    <bk>
      <extLst>
        <ext xmlns:xlrd="http://schemas.microsoft.com/office/spreadsheetml/2017/richdata" uri="{3e2802c4-a4d2-4d8b-9148-e3be6c30e623}">
          <xlrd:rvb i="55"/>
        </ext>
      </extLst>
    </bk>
    <bk>
      <extLst>
        <ext xmlns:xlrd="http://schemas.microsoft.com/office/spreadsheetml/2017/richdata" uri="{3e2802c4-a4d2-4d8b-9148-e3be6c30e623}">
          <xlrd:rvb i="56"/>
        </ext>
      </extLst>
    </bk>
    <bk>
      <extLst>
        <ext xmlns:xlrd="http://schemas.microsoft.com/office/spreadsheetml/2017/richdata" uri="{3e2802c4-a4d2-4d8b-9148-e3be6c30e623}">
          <xlrd:rvb i="57"/>
        </ext>
      </extLst>
    </bk>
    <bk>
      <extLst>
        <ext xmlns:xlrd="http://schemas.microsoft.com/office/spreadsheetml/2017/richdata" uri="{3e2802c4-a4d2-4d8b-9148-e3be6c30e623}">
          <xlrd:rvb i="58"/>
        </ext>
      </extLst>
    </bk>
    <bk>
      <extLst>
        <ext xmlns:xlrd="http://schemas.microsoft.com/office/spreadsheetml/2017/richdata" uri="{3e2802c4-a4d2-4d8b-9148-e3be6c30e623}">
          <xlrd:rvb i="59"/>
        </ext>
      </extLst>
    </bk>
    <bk>
      <extLst>
        <ext xmlns:xlrd="http://schemas.microsoft.com/office/spreadsheetml/2017/richdata" uri="{3e2802c4-a4d2-4d8b-9148-e3be6c30e623}">
          <xlrd:rvb i="60"/>
        </ext>
      </extLst>
    </bk>
    <bk>
      <extLst>
        <ext xmlns:xlrd="http://schemas.microsoft.com/office/spreadsheetml/2017/richdata" uri="{3e2802c4-a4d2-4d8b-9148-e3be6c30e623}">
          <xlrd:rvb i="61"/>
        </ext>
      </extLst>
    </bk>
    <bk>
      <extLst>
        <ext xmlns:xlrd="http://schemas.microsoft.com/office/spreadsheetml/2017/richdata" uri="{3e2802c4-a4d2-4d8b-9148-e3be6c30e623}">
          <xlrd:rvb i="62"/>
        </ext>
      </extLst>
    </bk>
    <bk>
      <extLst>
        <ext xmlns:xlrd="http://schemas.microsoft.com/office/spreadsheetml/2017/richdata" uri="{3e2802c4-a4d2-4d8b-9148-e3be6c30e623}">
          <xlrd:rvb i="63"/>
        </ext>
      </extLst>
    </bk>
    <bk>
      <extLst>
        <ext xmlns:xlrd="http://schemas.microsoft.com/office/spreadsheetml/2017/richdata" uri="{3e2802c4-a4d2-4d8b-9148-e3be6c30e623}">
          <xlrd:rvb i="64"/>
        </ext>
      </extLst>
    </bk>
    <bk>
      <extLst>
        <ext xmlns:xlrd="http://schemas.microsoft.com/office/spreadsheetml/2017/richdata" uri="{3e2802c4-a4d2-4d8b-9148-e3be6c30e623}">
          <xlrd:rvb i="65"/>
        </ext>
      </extLst>
    </bk>
    <bk>
      <extLst>
        <ext xmlns:xlrd="http://schemas.microsoft.com/office/spreadsheetml/2017/richdata" uri="{3e2802c4-a4d2-4d8b-9148-e3be6c30e623}">
          <xlrd:rvb i="66"/>
        </ext>
      </extLst>
    </bk>
    <bk>
      <extLst>
        <ext xmlns:xlrd="http://schemas.microsoft.com/office/spreadsheetml/2017/richdata" uri="{3e2802c4-a4d2-4d8b-9148-e3be6c30e623}">
          <xlrd:rvb i="67"/>
        </ext>
      </extLst>
    </bk>
    <bk>
      <extLst>
        <ext xmlns:xlrd="http://schemas.microsoft.com/office/spreadsheetml/2017/richdata" uri="{3e2802c4-a4d2-4d8b-9148-e3be6c30e623}">
          <xlrd:rvb i="68"/>
        </ext>
      </extLst>
    </bk>
    <bk>
      <extLst>
        <ext xmlns:xlrd="http://schemas.microsoft.com/office/spreadsheetml/2017/richdata" uri="{3e2802c4-a4d2-4d8b-9148-e3be6c30e623}">
          <xlrd:rvb i="69"/>
        </ext>
      </extLst>
    </bk>
    <bk>
      <extLst>
        <ext xmlns:xlrd="http://schemas.microsoft.com/office/spreadsheetml/2017/richdata" uri="{3e2802c4-a4d2-4d8b-9148-e3be6c30e623}">
          <xlrd:rvb i="70"/>
        </ext>
      </extLst>
    </bk>
    <bk>
      <extLst>
        <ext xmlns:xlrd="http://schemas.microsoft.com/office/spreadsheetml/2017/richdata" uri="{3e2802c4-a4d2-4d8b-9148-e3be6c30e623}">
          <xlrd:rvb i="71"/>
        </ext>
      </extLst>
    </bk>
    <bk>
      <extLst>
        <ext xmlns:xlrd="http://schemas.microsoft.com/office/spreadsheetml/2017/richdata" uri="{3e2802c4-a4d2-4d8b-9148-e3be6c30e623}">
          <xlrd:rvb i="72"/>
        </ext>
      </extLst>
    </bk>
    <bk>
      <extLst>
        <ext xmlns:xlrd="http://schemas.microsoft.com/office/spreadsheetml/2017/richdata" uri="{3e2802c4-a4d2-4d8b-9148-e3be6c30e623}">
          <xlrd:rvb i="73"/>
        </ext>
      </extLst>
    </bk>
    <bk>
      <extLst>
        <ext xmlns:xlrd="http://schemas.microsoft.com/office/spreadsheetml/2017/richdata" uri="{3e2802c4-a4d2-4d8b-9148-e3be6c30e623}">
          <xlrd:rvb i="74"/>
        </ext>
      </extLst>
    </bk>
    <bk>
      <extLst>
        <ext xmlns:xlrd="http://schemas.microsoft.com/office/spreadsheetml/2017/richdata" uri="{3e2802c4-a4d2-4d8b-9148-e3be6c30e623}">
          <xlrd:rvb i="75"/>
        </ext>
      </extLst>
    </bk>
    <bk>
      <extLst>
        <ext xmlns:xlrd="http://schemas.microsoft.com/office/spreadsheetml/2017/richdata" uri="{3e2802c4-a4d2-4d8b-9148-e3be6c30e623}">
          <xlrd:rvb i="76"/>
        </ext>
      </extLst>
    </bk>
    <bk>
      <extLst>
        <ext xmlns:xlrd="http://schemas.microsoft.com/office/spreadsheetml/2017/richdata" uri="{3e2802c4-a4d2-4d8b-9148-e3be6c30e623}">
          <xlrd:rvb i="77"/>
        </ext>
      </extLst>
    </bk>
    <bk>
      <extLst>
        <ext xmlns:xlrd="http://schemas.microsoft.com/office/spreadsheetml/2017/richdata" uri="{3e2802c4-a4d2-4d8b-9148-e3be6c30e623}">
          <xlrd:rvb i="78"/>
        </ext>
      </extLst>
    </bk>
    <bk>
      <extLst>
        <ext xmlns:xlrd="http://schemas.microsoft.com/office/spreadsheetml/2017/richdata" uri="{3e2802c4-a4d2-4d8b-9148-e3be6c30e623}">
          <xlrd:rvb i="79"/>
        </ext>
      </extLst>
    </bk>
    <bk>
      <extLst>
        <ext xmlns:xlrd="http://schemas.microsoft.com/office/spreadsheetml/2017/richdata" uri="{3e2802c4-a4d2-4d8b-9148-e3be6c30e623}">
          <xlrd:rvb i="80"/>
        </ext>
      </extLst>
    </bk>
    <bk>
      <extLst>
        <ext xmlns:xlrd="http://schemas.microsoft.com/office/spreadsheetml/2017/richdata" uri="{3e2802c4-a4d2-4d8b-9148-e3be6c30e623}">
          <xlrd:rvb i="81"/>
        </ext>
      </extLst>
    </bk>
    <bk>
      <extLst>
        <ext xmlns:xlrd="http://schemas.microsoft.com/office/spreadsheetml/2017/richdata" uri="{3e2802c4-a4d2-4d8b-9148-e3be6c30e623}">
          <xlrd:rvb i="82"/>
        </ext>
      </extLst>
    </bk>
    <bk>
      <extLst>
        <ext xmlns:xlrd="http://schemas.microsoft.com/office/spreadsheetml/2017/richdata" uri="{3e2802c4-a4d2-4d8b-9148-e3be6c30e623}">
          <xlrd:rvb i="83"/>
        </ext>
      </extLst>
    </bk>
    <bk>
      <extLst>
        <ext xmlns:xlrd="http://schemas.microsoft.com/office/spreadsheetml/2017/richdata" uri="{3e2802c4-a4d2-4d8b-9148-e3be6c30e623}">
          <xlrd:rvb i="84"/>
        </ext>
      </extLst>
    </bk>
    <bk>
      <extLst>
        <ext xmlns:xlrd="http://schemas.microsoft.com/office/spreadsheetml/2017/richdata" uri="{3e2802c4-a4d2-4d8b-9148-e3be6c30e623}">
          <xlrd:rvb i="85"/>
        </ext>
      </extLst>
    </bk>
    <bk>
      <extLst>
        <ext xmlns:xlrd="http://schemas.microsoft.com/office/spreadsheetml/2017/richdata" uri="{3e2802c4-a4d2-4d8b-9148-e3be6c30e623}">
          <xlrd:rvb i="86"/>
        </ext>
      </extLst>
    </bk>
    <bk>
      <extLst>
        <ext xmlns:xlrd="http://schemas.microsoft.com/office/spreadsheetml/2017/richdata" uri="{3e2802c4-a4d2-4d8b-9148-e3be6c30e623}">
          <xlrd:rvb i="87"/>
        </ext>
      </extLst>
    </bk>
    <bk>
      <extLst>
        <ext xmlns:xlrd="http://schemas.microsoft.com/office/spreadsheetml/2017/richdata" uri="{3e2802c4-a4d2-4d8b-9148-e3be6c30e623}">
          <xlrd:rvb i="88"/>
        </ext>
      </extLst>
    </bk>
    <bk>
      <extLst>
        <ext xmlns:xlrd="http://schemas.microsoft.com/office/spreadsheetml/2017/richdata" uri="{3e2802c4-a4d2-4d8b-9148-e3be6c30e623}">
          <xlrd:rvb i="89"/>
        </ext>
      </extLst>
    </bk>
    <bk>
      <extLst>
        <ext xmlns:xlrd="http://schemas.microsoft.com/office/spreadsheetml/2017/richdata" uri="{3e2802c4-a4d2-4d8b-9148-e3be6c30e623}">
          <xlrd:rvb i="90"/>
        </ext>
      </extLst>
    </bk>
    <bk>
      <extLst>
        <ext xmlns:xlrd="http://schemas.microsoft.com/office/spreadsheetml/2017/richdata" uri="{3e2802c4-a4d2-4d8b-9148-e3be6c30e623}">
          <xlrd:rvb i="91"/>
        </ext>
      </extLst>
    </bk>
    <bk>
      <extLst>
        <ext xmlns:xlrd="http://schemas.microsoft.com/office/spreadsheetml/2017/richdata" uri="{3e2802c4-a4d2-4d8b-9148-e3be6c30e623}">
          <xlrd:rvb i="92"/>
        </ext>
      </extLst>
    </bk>
    <bk>
      <extLst>
        <ext xmlns:xlrd="http://schemas.microsoft.com/office/spreadsheetml/2017/richdata" uri="{3e2802c4-a4d2-4d8b-9148-e3be6c30e623}">
          <xlrd:rvb i="93"/>
        </ext>
      </extLst>
    </bk>
    <bk>
      <extLst>
        <ext xmlns:xlrd="http://schemas.microsoft.com/office/spreadsheetml/2017/richdata" uri="{3e2802c4-a4d2-4d8b-9148-e3be6c30e623}">
          <xlrd:rvb i="94"/>
        </ext>
      </extLst>
    </bk>
    <bk>
      <extLst>
        <ext xmlns:xlrd="http://schemas.microsoft.com/office/spreadsheetml/2017/richdata" uri="{3e2802c4-a4d2-4d8b-9148-e3be6c30e623}">
          <xlrd:rvb i="95"/>
        </ext>
      </extLst>
    </bk>
    <bk>
      <extLst>
        <ext xmlns:xlrd="http://schemas.microsoft.com/office/spreadsheetml/2017/richdata" uri="{3e2802c4-a4d2-4d8b-9148-e3be6c30e623}">
          <xlrd:rvb i="96"/>
        </ext>
      </extLst>
    </bk>
    <bk>
      <extLst>
        <ext xmlns:xlrd="http://schemas.microsoft.com/office/spreadsheetml/2017/richdata" uri="{3e2802c4-a4d2-4d8b-9148-e3be6c30e623}">
          <xlrd:rvb i="97"/>
        </ext>
      </extLst>
    </bk>
    <bk>
      <extLst>
        <ext xmlns:xlrd="http://schemas.microsoft.com/office/spreadsheetml/2017/richdata" uri="{3e2802c4-a4d2-4d8b-9148-e3be6c30e623}">
          <xlrd:rvb i="98"/>
        </ext>
      </extLst>
    </bk>
    <bk>
      <extLst>
        <ext xmlns:xlrd="http://schemas.microsoft.com/office/spreadsheetml/2017/richdata" uri="{3e2802c4-a4d2-4d8b-9148-e3be6c30e623}">
          <xlrd:rvb i="99"/>
        </ext>
      </extLst>
    </bk>
    <bk>
      <extLst>
        <ext xmlns:xlrd="http://schemas.microsoft.com/office/spreadsheetml/2017/richdata" uri="{3e2802c4-a4d2-4d8b-9148-e3be6c30e623}">
          <xlrd:rvb i="100"/>
        </ext>
      </extLst>
    </bk>
    <bk>
      <extLst>
        <ext xmlns:xlrd="http://schemas.microsoft.com/office/spreadsheetml/2017/richdata" uri="{3e2802c4-a4d2-4d8b-9148-e3be6c30e623}">
          <xlrd:rvb i="101"/>
        </ext>
      </extLst>
    </bk>
    <bk>
      <extLst>
        <ext xmlns:xlrd="http://schemas.microsoft.com/office/spreadsheetml/2017/richdata" uri="{3e2802c4-a4d2-4d8b-9148-e3be6c30e623}">
          <xlrd:rvb i="102"/>
        </ext>
      </extLst>
    </bk>
    <bk>
      <extLst>
        <ext xmlns:xlrd="http://schemas.microsoft.com/office/spreadsheetml/2017/richdata" uri="{3e2802c4-a4d2-4d8b-9148-e3be6c30e623}">
          <xlrd:rvb i="103"/>
        </ext>
      </extLst>
    </bk>
    <bk>
      <extLst>
        <ext xmlns:xlrd="http://schemas.microsoft.com/office/spreadsheetml/2017/richdata" uri="{3e2802c4-a4d2-4d8b-9148-e3be6c30e623}">
          <xlrd:rvb i="104"/>
        </ext>
      </extLst>
    </bk>
    <bk>
      <extLst>
        <ext xmlns:xlrd="http://schemas.microsoft.com/office/spreadsheetml/2017/richdata" uri="{3e2802c4-a4d2-4d8b-9148-e3be6c30e623}">
          <xlrd:rvb i="105"/>
        </ext>
      </extLst>
    </bk>
    <bk>
      <extLst>
        <ext xmlns:xlrd="http://schemas.microsoft.com/office/spreadsheetml/2017/richdata" uri="{3e2802c4-a4d2-4d8b-9148-e3be6c30e623}">
          <xlrd:rvb i="106"/>
        </ext>
      </extLst>
    </bk>
    <bk>
      <extLst>
        <ext xmlns:xlrd="http://schemas.microsoft.com/office/spreadsheetml/2017/richdata" uri="{3e2802c4-a4d2-4d8b-9148-e3be6c30e623}">
          <xlrd:rvb i="107"/>
        </ext>
      </extLst>
    </bk>
    <bk>
      <extLst>
        <ext xmlns:xlrd="http://schemas.microsoft.com/office/spreadsheetml/2017/richdata" uri="{3e2802c4-a4d2-4d8b-9148-e3be6c30e623}">
          <xlrd:rvb i="108"/>
        </ext>
      </extLst>
    </bk>
    <bk>
      <extLst>
        <ext xmlns:xlrd="http://schemas.microsoft.com/office/spreadsheetml/2017/richdata" uri="{3e2802c4-a4d2-4d8b-9148-e3be6c30e623}">
          <xlrd:rvb i="109"/>
        </ext>
      </extLst>
    </bk>
    <bk>
      <extLst>
        <ext xmlns:xlrd="http://schemas.microsoft.com/office/spreadsheetml/2017/richdata" uri="{3e2802c4-a4d2-4d8b-9148-e3be6c30e623}">
          <xlrd:rvb i="110"/>
        </ext>
      </extLst>
    </bk>
    <bk>
      <extLst>
        <ext xmlns:xlrd="http://schemas.microsoft.com/office/spreadsheetml/2017/richdata" uri="{3e2802c4-a4d2-4d8b-9148-e3be6c30e623}">
          <xlrd:rvb i="111"/>
        </ext>
      </extLst>
    </bk>
    <bk>
      <extLst>
        <ext xmlns:xlrd="http://schemas.microsoft.com/office/spreadsheetml/2017/richdata" uri="{3e2802c4-a4d2-4d8b-9148-e3be6c30e623}">
          <xlrd:rvb i="112"/>
        </ext>
      </extLst>
    </bk>
    <bk>
      <extLst>
        <ext xmlns:xlrd="http://schemas.microsoft.com/office/spreadsheetml/2017/richdata" uri="{3e2802c4-a4d2-4d8b-9148-e3be6c30e623}">
          <xlrd:rvb i="113"/>
        </ext>
      </extLst>
    </bk>
    <bk>
      <extLst>
        <ext xmlns:xlrd="http://schemas.microsoft.com/office/spreadsheetml/2017/richdata" uri="{3e2802c4-a4d2-4d8b-9148-e3be6c30e623}">
          <xlrd:rvb i="114"/>
        </ext>
      </extLst>
    </bk>
    <bk>
      <extLst>
        <ext xmlns:xlrd="http://schemas.microsoft.com/office/spreadsheetml/2017/richdata" uri="{3e2802c4-a4d2-4d8b-9148-e3be6c30e623}">
          <xlrd:rvb i="115"/>
        </ext>
      </extLst>
    </bk>
    <bk>
      <extLst>
        <ext xmlns:xlrd="http://schemas.microsoft.com/office/spreadsheetml/2017/richdata" uri="{3e2802c4-a4d2-4d8b-9148-e3be6c30e623}">
          <xlrd:rvb i="116"/>
        </ext>
      </extLst>
    </bk>
    <bk>
      <extLst>
        <ext xmlns:xlrd="http://schemas.microsoft.com/office/spreadsheetml/2017/richdata" uri="{3e2802c4-a4d2-4d8b-9148-e3be6c30e623}">
          <xlrd:rvb i="117"/>
        </ext>
      </extLst>
    </bk>
    <bk>
      <extLst>
        <ext xmlns:xlrd="http://schemas.microsoft.com/office/spreadsheetml/2017/richdata" uri="{3e2802c4-a4d2-4d8b-9148-e3be6c30e623}">
          <xlrd:rvb i="118"/>
        </ext>
      </extLst>
    </bk>
    <bk>
      <extLst>
        <ext xmlns:xlrd="http://schemas.microsoft.com/office/spreadsheetml/2017/richdata" uri="{3e2802c4-a4d2-4d8b-9148-e3be6c30e623}">
          <xlrd:rvb i="119"/>
        </ext>
      </extLst>
    </bk>
    <bk>
      <extLst>
        <ext xmlns:xlrd="http://schemas.microsoft.com/office/spreadsheetml/2017/richdata" uri="{3e2802c4-a4d2-4d8b-9148-e3be6c30e623}">
          <xlrd:rvb i="120"/>
        </ext>
      </extLst>
    </bk>
    <bk>
      <extLst>
        <ext xmlns:xlrd="http://schemas.microsoft.com/office/spreadsheetml/2017/richdata" uri="{3e2802c4-a4d2-4d8b-9148-e3be6c30e623}">
          <xlrd:rvb i="121"/>
        </ext>
      </extLst>
    </bk>
    <bk>
      <extLst>
        <ext xmlns:xlrd="http://schemas.microsoft.com/office/spreadsheetml/2017/richdata" uri="{3e2802c4-a4d2-4d8b-9148-e3be6c30e623}">
          <xlrd:rvb i="122"/>
        </ext>
      </extLst>
    </bk>
    <bk>
      <extLst>
        <ext xmlns:xlrd="http://schemas.microsoft.com/office/spreadsheetml/2017/richdata" uri="{3e2802c4-a4d2-4d8b-9148-e3be6c30e623}">
          <xlrd:rvb i="123"/>
        </ext>
      </extLst>
    </bk>
    <bk>
      <extLst>
        <ext xmlns:xlrd="http://schemas.microsoft.com/office/spreadsheetml/2017/richdata" uri="{3e2802c4-a4d2-4d8b-9148-e3be6c30e623}">
          <xlrd:rvb i="124"/>
        </ext>
      </extLst>
    </bk>
    <bk>
      <extLst>
        <ext xmlns:xlrd="http://schemas.microsoft.com/office/spreadsheetml/2017/richdata" uri="{3e2802c4-a4d2-4d8b-9148-e3be6c30e623}">
          <xlrd:rvb i="125"/>
        </ext>
      </extLst>
    </bk>
    <bk>
      <extLst>
        <ext xmlns:xlrd="http://schemas.microsoft.com/office/spreadsheetml/2017/richdata" uri="{3e2802c4-a4d2-4d8b-9148-e3be6c30e623}">
          <xlrd:rvb i="126"/>
        </ext>
      </extLst>
    </bk>
    <bk>
      <extLst>
        <ext xmlns:xlrd="http://schemas.microsoft.com/office/spreadsheetml/2017/richdata" uri="{3e2802c4-a4d2-4d8b-9148-e3be6c30e623}">
          <xlrd:rvb i="127"/>
        </ext>
      </extLst>
    </bk>
    <bk>
      <extLst>
        <ext xmlns:xlrd="http://schemas.microsoft.com/office/spreadsheetml/2017/richdata" uri="{3e2802c4-a4d2-4d8b-9148-e3be6c30e623}">
          <xlrd:rvb i="128"/>
        </ext>
      </extLst>
    </bk>
    <bk>
      <extLst>
        <ext xmlns:xlrd="http://schemas.microsoft.com/office/spreadsheetml/2017/richdata" uri="{3e2802c4-a4d2-4d8b-9148-e3be6c30e623}">
          <xlrd:rvb i="129"/>
        </ext>
      </extLst>
    </bk>
    <bk>
      <extLst>
        <ext xmlns:xlrd="http://schemas.microsoft.com/office/spreadsheetml/2017/richdata" uri="{3e2802c4-a4d2-4d8b-9148-e3be6c30e623}">
          <xlrd:rvb i="130"/>
        </ext>
      </extLst>
    </bk>
    <bk>
      <extLst>
        <ext xmlns:xlrd="http://schemas.microsoft.com/office/spreadsheetml/2017/richdata" uri="{3e2802c4-a4d2-4d8b-9148-e3be6c30e623}">
          <xlrd:rvb i="131"/>
        </ext>
      </extLst>
    </bk>
    <bk>
      <extLst>
        <ext xmlns:xlrd="http://schemas.microsoft.com/office/spreadsheetml/2017/richdata" uri="{3e2802c4-a4d2-4d8b-9148-e3be6c30e623}">
          <xlrd:rvb i="132"/>
        </ext>
      </extLst>
    </bk>
    <bk>
      <extLst>
        <ext xmlns:xlrd="http://schemas.microsoft.com/office/spreadsheetml/2017/richdata" uri="{3e2802c4-a4d2-4d8b-9148-e3be6c30e623}">
          <xlrd:rvb i="133"/>
        </ext>
      </extLst>
    </bk>
    <bk>
      <extLst>
        <ext xmlns:xlrd="http://schemas.microsoft.com/office/spreadsheetml/2017/richdata" uri="{3e2802c4-a4d2-4d8b-9148-e3be6c30e623}">
          <xlrd:rvb i="134"/>
        </ext>
      </extLst>
    </bk>
    <bk>
      <extLst>
        <ext xmlns:xlrd="http://schemas.microsoft.com/office/spreadsheetml/2017/richdata" uri="{3e2802c4-a4d2-4d8b-9148-e3be6c30e623}">
          <xlrd:rvb i="135"/>
        </ext>
      </extLst>
    </bk>
    <bk>
      <extLst>
        <ext xmlns:xlrd="http://schemas.microsoft.com/office/spreadsheetml/2017/richdata" uri="{3e2802c4-a4d2-4d8b-9148-e3be6c30e623}">
          <xlrd:rvb i="136"/>
        </ext>
      </extLst>
    </bk>
    <bk>
      <extLst>
        <ext xmlns:xlrd="http://schemas.microsoft.com/office/spreadsheetml/2017/richdata" uri="{3e2802c4-a4d2-4d8b-9148-e3be6c30e623}">
          <xlrd:rvb i="137"/>
        </ext>
      </extLst>
    </bk>
    <bk>
      <extLst>
        <ext xmlns:xlrd="http://schemas.microsoft.com/office/spreadsheetml/2017/richdata" uri="{3e2802c4-a4d2-4d8b-9148-e3be6c30e623}">
          <xlrd:rvb i="138"/>
        </ext>
      </extLst>
    </bk>
    <bk>
      <extLst>
        <ext xmlns:xlrd="http://schemas.microsoft.com/office/spreadsheetml/2017/richdata" uri="{3e2802c4-a4d2-4d8b-9148-e3be6c30e623}">
          <xlrd:rvb i="139"/>
        </ext>
      </extLst>
    </bk>
    <bk>
      <extLst>
        <ext xmlns:xlrd="http://schemas.microsoft.com/office/spreadsheetml/2017/richdata" uri="{3e2802c4-a4d2-4d8b-9148-e3be6c30e623}">
          <xlrd:rvb i="140"/>
        </ext>
      </extLst>
    </bk>
    <bk>
      <extLst>
        <ext xmlns:xlrd="http://schemas.microsoft.com/office/spreadsheetml/2017/richdata" uri="{3e2802c4-a4d2-4d8b-9148-e3be6c30e623}">
          <xlrd:rvb i="141"/>
        </ext>
      </extLst>
    </bk>
    <bk>
      <extLst>
        <ext xmlns:xlrd="http://schemas.microsoft.com/office/spreadsheetml/2017/richdata" uri="{3e2802c4-a4d2-4d8b-9148-e3be6c30e623}">
          <xlrd:rvb i="142"/>
        </ext>
      </extLst>
    </bk>
    <bk>
      <extLst>
        <ext xmlns:xlrd="http://schemas.microsoft.com/office/spreadsheetml/2017/richdata" uri="{3e2802c4-a4d2-4d8b-9148-e3be6c30e623}">
          <xlrd:rvb i="143"/>
        </ext>
      </extLst>
    </bk>
    <bk>
      <extLst>
        <ext xmlns:xlrd="http://schemas.microsoft.com/office/spreadsheetml/2017/richdata" uri="{3e2802c4-a4d2-4d8b-9148-e3be6c30e623}">
          <xlrd:rvb i="144"/>
        </ext>
      </extLst>
    </bk>
    <bk>
      <extLst>
        <ext xmlns:xlrd="http://schemas.microsoft.com/office/spreadsheetml/2017/richdata" uri="{3e2802c4-a4d2-4d8b-9148-e3be6c30e623}">
          <xlrd:rvb i="145"/>
        </ext>
      </extLst>
    </bk>
    <bk>
      <extLst>
        <ext xmlns:xlrd="http://schemas.microsoft.com/office/spreadsheetml/2017/richdata" uri="{3e2802c4-a4d2-4d8b-9148-e3be6c30e623}">
          <xlrd:rvb i="146"/>
        </ext>
      </extLst>
    </bk>
    <bk>
      <extLst>
        <ext xmlns:xlrd="http://schemas.microsoft.com/office/spreadsheetml/2017/richdata" uri="{3e2802c4-a4d2-4d8b-9148-e3be6c30e623}">
          <xlrd:rvb i="147"/>
        </ext>
      </extLst>
    </bk>
    <bk>
      <extLst>
        <ext xmlns:xlrd="http://schemas.microsoft.com/office/spreadsheetml/2017/richdata" uri="{3e2802c4-a4d2-4d8b-9148-e3be6c30e623}">
          <xlrd:rvb i="148"/>
        </ext>
      </extLst>
    </bk>
    <bk>
      <extLst>
        <ext xmlns:xlrd="http://schemas.microsoft.com/office/spreadsheetml/2017/richdata" uri="{3e2802c4-a4d2-4d8b-9148-e3be6c30e623}">
          <xlrd:rvb i="149"/>
        </ext>
      </extLst>
    </bk>
    <bk>
      <extLst>
        <ext xmlns:xlrd="http://schemas.microsoft.com/office/spreadsheetml/2017/richdata" uri="{3e2802c4-a4d2-4d8b-9148-e3be6c30e623}">
          <xlrd:rvb i="150"/>
        </ext>
      </extLst>
    </bk>
    <bk>
      <extLst>
        <ext xmlns:xlrd="http://schemas.microsoft.com/office/spreadsheetml/2017/richdata" uri="{3e2802c4-a4d2-4d8b-9148-e3be6c30e623}">
          <xlrd:rvb i="151"/>
        </ext>
      </extLst>
    </bk>
    <bk>
      <extLst>
        <ext xmlns:xlrd="http://schemas.microsoft.com/office/spreadsheetml/2017/richdata" uri="{3e2802c4-a4d2-4d8b-9148-e3be6c30e623}">
          <xlrd:rvb i="152"/>
        </ext>
      </extLst>
    </bk>
    <bk>
      <extLst>
        <ext xmlns:xlrd="http://schemas.microsoft.com/office/spreadsheetml/2017/richdata" uri="{3e2802c4-a4d2-4d8b-9148-e3be6c30e623}">
          <xlrd:rvb i="153"/>
        </ext>
      </extLst>
    </bk>
    <bk>
      <extLst>
        <ext xmlns:xlrd="http://schemas.microsoft.com/office/spreadsheetml/2017/richdata" uri="{3e2802c4-a4d2-4d8b-9148-e3be6c30e623}">
          <xlrd:rvb i="154"/>
        </ext>
      </extLst>
    </bk>
    <bk>
      <extLst>
        <ext xmlns:xlrd="http://schemas.microsoft.com/office/spreadsheetml/2017/richdata" uri="{3e2802c4-a4d2-4d8b-9148-e3be6c30e623}">
          <xlrd:rvb i="155"/>
        </ext>
      </extLst>
    </bk>
    <bk>
      <extLst>
        <ext xmlns:xlrd="http://schemas.microsoft.com/office/spreadsheetml/2017/richdata" uri="{3e2802c4-a4d2-4d8b-9148-e3be6c30e623}">
          <xlrd:rvb i="156"/>
        </ext>
      </extLst>
    </bk>
    <bk>
      <extLst>
        <ext xmlns:xlrd="http://schemas.microsoft.com/office/spreadsheetml/2017/richdata" uri="{3e2802c4-a4d2-4d8b-9148-e3be6c30e623}">
          <xlrd:rvb i="157"/>
        </ext>
      </extLst>
    </bk>
    <bk>
      <extLst>
        <ext xmlns:xlrd="http://schemas.microsoft.com/office/spreadsheetml/2017/richdata" uri="{3e2802c4-a4d2-4d8b-9148-e3be6c30e623}">
          <xlrd:rvb i="158"/>
        </ext>
      </extLst>
    </bk>
    <bk>
      <extLst>
        <ext xmlns:xlrd="http://schemas.microsoft.com/office/spreadsheetml/2017/richdata" uri="{3e2802c4-a4d2-4d8b-9148-e3be6c30e623}">
          <xlrd:rvb i="159"/>
        </ext>
      </extLst>
    </bk>
    <bk>
      <extLst>
        <ext xmlns:xlrd="http://schemas.microsoft.com/office/spreadsheetml/2017/richdata" uri="{3e2802c4-a4d2-4d8b-9148-e3be6c30e623}">
          <xlrd:rvb i="160"/>
        </ext>
      </extLst>
    </bk>
    <bk>
      <extLst>
        <ext xmlns:xlrd="http://schemas.microsoft.com/office/spreadsheetml/2017/richdata" uri="{3e2802c4-a4d2-4d8b-9148-e3be6c30e623}">
          <xlrd:rvb i="161"/>
        </ext>
      </extLst>
    </bk>
    <bk>
      <extLst>
        <ext xmlns:xlrd="http://schemas.microsoft.com/office/spreadsheetml/2017/richdata" uri="{3e2802c4-a4d2-4d8b-9148-e3be6c30e623}">
          <xlrd:rvb i="162"/>
        </ext>
      </extLst>
    </bk>
    <bk>
      <extLst>
        <ext xmlns:xlrd="http://schemas.microsoft.com/office/spreadsheetml/2017/richdata" uri="{3e2802c4-a4d2-4d8b-9148-e3be6c30e623}">
          <xlrd:rvb i="163"/>
        </ext>
      </extLst>
    </bk>
    <bk>
      <extLst>
        <ext xmlns:xlrd="http://schemas.microsoft.com/office/spreadsheetml/2017/richdata" uri="{3e2802c4-a4d2-4d8b-9148-e3be6c30e623}">
          <xlrd:rvb i="164"/>
        </ext>
      </extLst>
    </bk>
    <bk>
      <extLst>
        <ext xmlns:xlrd="http://schemas.microsoft.com/office/spreadsheetml/2017/richdata" uri="{3e2802c4-a4d2-4d8b-9148-e3be6c30e623}">
          <xlrd:rvb i="165"/>
        </ext>
      </extLst>
    </bk>
    <bk>
      <extLst>
        <ext xmlns:xlrd="http://schemas.microsoft.com/office/spreadsheetml/2017/richdata" uri="{3e2802c4-a4d2-4d8b-9148-e3be6c30e623}">
          <xlrd:rvb i="166"/>
        </ext>
      </extLst>
    </bk>
    <bk>
      <extLst>
        <ext xmlns:xlrd="http://schemas.microsoft.com/office/spreadsheetml/2017/richdata" uri="{3e2802c4-a4d2-4d8b-9148-e3be6c30e623}">
          <xlrd:rvb i="167"/>
        </ext>
      </extLst>
    </bk>
    <bk>
      <extLst>
        <ext xmlns:xlrd="http://schemas.microsoft.com/office/spreadsheetml/2017/richdata" uri="{3e2802c4-a4d2-4d8b-9148-e3be6c30e623}">
          <xlrd:rvb i="168"/>
        </ext>
      </extLst>
    </bk>
    <bk>
      <extLst>
        <ext xmlns:xlrd="http://schemas.microsoft.com/office/spreadsheetml/2017/richdata" uri="{3e2802c4-a4d2-4d8b-9148-e3be6c30e623}">
          <xlrd:rvb i="169"/>
        </ext>
      </extLst>
    </bk>
    <bk>
      <extLst>
        <ext xmlns:xlrd="http://schemas.microsoft.com/office/spreadsheetml/2017/richdata" uri="{3e2802c4-a4d2-4d8b-9148-e3be6c30e623}">
          <xlrd:rvb i="170"/>
        </ext>
      </extLst>
    </bk>
    <bk>
      <extLst>
        <ext xmlns:xlrd="http://schemas.microsoft.com/office/spreadsheetml/2017/richdata" uri="{3e2802c4-a4d2-4d8b-9148-e3be6c30e623}">
          <xlrd:rvb i="171"/>
        </ext>
      </extLst>
    </bk>
    <bk>
      <extLst>
        <ext xmlns:xlrd="http://schemas.microsoft.com/office/spreadsheetml/2017/richdata" uri="{3e2802c4-a4d2-4d8b-9148-e3be6c30e623}">
          <xlrd:rvb i="172"/>
        </ext>
      </extLst>
    </bk>
    <bk>
      <extLst>
        <ext xmlns:xlrd="http://schemas.microsoft.com/office/spreadsheetml/2017/richdata" uri="{3e2802c4-a4d2-4d8b-9148-e3be6c30e623}">
          <xlrd:rvb i="173"/>
        </ext>
      </extLst>
    </bk>
    <bk>
      <extLst>
        <ext xmlns:xlrd="http://schemas.microsoft.com/office/spreadsheetml/2017/richdata" uri="{3e2802c4-a4d2-4d8b-9148-e3be6c30e623}">
          <xlrd:rvb i="174"/>
        </ext>
      </extLst>
    </bk>
    <bk>
      <extLst>
        <ext xmlns:xlrd="http://schemas.microsoft.com/office/spreadsheetml/2017/richdata" uri="{3e2802c4-a4d2-4d8b-9148-e3be6c30e623}">
          <xlrd:rvb i="175"/>
        </ext>
      </extLst>
    </bk>
    <bk>
      <extLst>
        <ext xmlns:xlrd="http://schemas.microsoft.com/office/spreadsheetml/2017/richdata" uri="{3e2802c4-a4d2-4d8b-9148-e3be6c30e623}">
          <xlrd:rvb i="176"/>
        </ext>
      </extLst>
    </bk>
    <bk>
      <extLst>
        <ext xmlns:xlrd="http://schemas.microsoft.com/office/spreadsheetml/2017/richdata" uri="{3e2802c4-a4d2-4d8b-9148-e3be6c30e623}">
          <xlrd:rvb i="177"/>
        </ext>
      </extLst>
    </bk>
    <bk>
      <extLst>
        <ext xmlns:xlrd="http://schemas.microsoft.com/office/spreadsheetml/2017/richdata" uri="{3e2802c4-a4d2-4d8b-9148-e3be6c30e623}">
          <xlrd:rvb i="178"/>
        </ext>
      </extLst>
    </bk>
    <bk>
      <extLst>
        <ext xmlns:xlrd="http://schemas.microsoft.com/office/spreadsheetml/2017/richdata" uri="{3e2802c4-a4d2-4d8b-9148-e3be6c30e623}">
          <xlrd:rvb i="179"/>
        </ext>
      </extLst>
    </bk>
    <bk>
      <extLst>
        <ext xmlns:xlrd="http://schemas.microsoft.com/office/spreadsheetml/2017/richdata" uri="{3e2802c4-a4d2-4d8b-9148-e3be6c30e623}">
          <xlrd:rvb i="180"/>
        </ext>
      </extLst>
    </bk>
    <bk>
      <extLst>
        <ext xmlns:xlrd="http://schemas.microsoft.com/office/spreadsheetml/2017/richdata" uri="{3e2802c4-a4d2-4d8b-9148-e3be6c30e623}">
          <xlrd:rvb i="181"/>
        </ext>
      </extLst>
    </bk>
    <bk>
      <extLst>
        <ext xmlns:xlrd="http://schemas.microsoft.com/office/spreadsheetml/2017/richdata" uri="{3e2802c4-a4d2-4d8b-9148-e3be6c30e623}">
          <xlrd:rvb i="182"/>
        </ext>
      </extLst>
    </bk>
    <bk>
      <extLst>
        <ext xmlns:xlrd="http://schemas.microsoft.com/office/spreadsheetml/2017/richdata" uri="{3e2802c4-a4d2-4d8b-9148-e3be6c30e623}">
          <xlrd:rvb i="183"/>
        </ext>
      </extLst>
    </bk>
    <bk>
      <extLst>
        <ext xmlns:xlrd="http://schemas.microsoft.com/office/spreadsheetml/2017/richdata" uri="{3e2802c4-a4d2-4d8b-9148-e3be6c30e623}">
          <xlrd:rvb i="184"/>
        </ext>
      </extLst>
    </bk>
    <bk>
      <extLst>
        <ext xmlns:xlrd="http://schemas.microsoft.com/office/spreadsheetml/2017/richdata" uri="{3e2802c4-a4d2-4d8b-9148-e3be6c30e623}">
          <xlrd:rvb i="185"/>
        </ext>
      </extLst>
    </bk>
    <bk>
      <extLst>
        <ext xmlns:xlrd="http://schemas.microsoft.com/office/spreadsheetml/2017/richdata" uri="{3e2802c4-a4d2-4d8b-9148-e3be6c30e623}">
          <xlrd:rvb i="186"/>
        </ext>
      </extLst>
    </bk>
    <bk>
      <extLst>
        <ext xmlns:xlrd="http://schemas.microsoft.com/office/spreadsheetml/2017/richdata" uri="{3e2802c4-a4d2-4d8b-9148-e3be6c30e623}">
          <xlrd:rvb i="187"/>
        </ext>
      </extLst>
    </bk>
    <bk>
      <extLst>
        <ext xmlns:xlrd="http://schemas.microsoft.com/office/spreadsheetml/2017/richdata" uri="{3e2802c4-a4d2-4d8b-9148-e3be6c30e623}">
          <xlrd:rvb i="188"/>
        </ext>
      </extLst>
    </bk>
    <bk>
      <extLst>
        <ext xmlns:xlrd="http://schemas.microsoft.com/office/spreadsheetml/2017/richdata" uri="{3e2802c4-a4d2-4d8b-9148-e3be6c30e623}">
          <xlrd:rvb i="189"/>
        </ext>
      </extLst>
    </bk>
    <bk>
      <extLst>
        <ext xmlns:xlrd="http://schemas.microsoft.com/office/spreadsheetml/2017/richdata" uri="{3e2802c4-a4d2-4d8b-9148-e3be6c30e623}">
          <xlrd:rvb i="190"/>
        </ext>
      </extLst>
    </bk>
    <bk>
      <extLst>
        <ext xmlns:xlrd="http://schemas.microsoft.com/office/spreadsheetml/2017/richdata" uri="{3e2802c4-a4d2-4d8b-9148-e3be6c30e623}">
          <xlrd:rvb i="191"/>
        </ext>
      </extLst>
    </bk>
    <bk>
      <extLst>
        <ext xmlns:xlrd="http://schemas.microsoft.com/office/spreadsheetml/2017/richdata" uri="{3e2802c4-a4d2-4d8b-9148-e3be6c30e623}">
          <xlrd:rvb i="192"/>
        </ext>
      </extLst>
    </bk>
    <bk>
      <extLst>
        <ext xmlns:xlrd="http://schemas.microsoft.com/office/spreadsheetml/2017/richdata" uri="{3e2802c4-a4d2-4d8b-9148-e3be6c30e623}">
          <xlrd:rvb i="193"/>
        </ext>
      </extLst>
    </bk>
    <bk>
      <extLst>
        <ext xmlns:xlrd="http://schemas.microsoft.com/office/spreadsheetml/2017/richdata" uri="{3e2802c4-a4d2-4d8b-9148-e3be6c30e623}">
          <xlrd:rvb i="194"/>
        </ext>
      </extLst>
    </bk>
    <bk>
      <extLst>
        <ext xmlns:xlrd="http://schemas.microsoft.com/office/spreadsheetml/2017/richdata" uri="{3e2802c4-a4d2-4d8b-9148-e3be6c30e623}">
          <xlrd:rvb i="195"/>
        </ext>
      </extLst>
    </bk>
    <bk>
      <extLst>
        <ext xmlns:xlrd="http://schemas.microsoft.com/office/spreadsheetml/2017/richdata" uri="{3e2802c4-a4d2-4d8b-9148-e3be6c30e623}">
          <xlrd:rvb i="196"/>
        </ext>
      </extLst>
    </bk>
    <bk>
      <extLst>
        <ext xmlns:xlrd="http://schemas.microsoft.com/office/spreadsheetml/2017/richdata" uri="{3e2802c4-a4d2-4d8b-9148-e3be6c30e623}">
          <xlrd:rvb i="197"/>
        </ext>
      </extLst>
    </bk>
    <bk>
      <extLst>
        <ext xmlns:xlrd="http://schemas.microsoft.com/office/spreadsheetml/2017/richdata" uri="{3e2802c4-a4d2-4d8b-9148-e3be6c30e623}">
          <xlrd:rvb i="198"/>
        </ext>
      </extLst>
    </bk>
    <bk>
      <extLst>
        <ext xmlns:xlrd="http://schemas.microsoft.com/office/spreadsheetml/2017/richdata" uri="{3e2802c4-a4d2-4d8b-9148-e3be6c30e623}">
          <xlrd:rvb i="199"/>
        </ext>
      </extLst>
    </bk>
  </futureMetadata>
  <valueMetadata count="200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  <bk>
      <rc t="1" v="32"/>
    </bk>
    <bk>
      <rc t="1" v="33"/>
    </bk>
    <bk>
      <rc t="1" v="34"/>
    </bk>
    <bk>
      <rc t="1" v="35"/>
    </bk>
    <bk>
      <rc t="1" v="36"/>
    </bk>
    <bk>
      <rc t="1" v="37"/>
    </bk>
    <bk>
      <rc t="1" v="38"/>
    </bk>
    <bk>
      <rc t="1" v="39"/>
    </bk>
    <bk>
      <rc t="1" v="40"/>
    </bk>
    <bk>
      <rc t="1" v="41"/>
    </bk>
    <bk>
      <rc t="1" v="42"/>
    </bk>
    <bk>
      <rc t="1" v="43"/>
    </bk>
    <bk>
      <rc t="1" v="44"/>
    </bk>
    <bk>
      <rc t="1" v="45"/>
    </bk>
    <bk>
      <rc t="1" v="46"/>
    </bk>
    <bk>
      <rc t="1" v="47"/>
    </bk>
    <bk>
      <rc t="1" v="48"/>
    </bk>
    <bk>
      <rc t="1" v="49"/>
    </bk>
    <bk>
      <rc t="1" v="50"/>
    </bk>
    <bk>
      <rc t="1" v="51"/>
    </bk>
    <bk>
      <rc t="1" v="52"/>
    </bk>
    <bk>
      <rc t="1" v="53"/>
    </bk>
    <bk>
      <rc t="1" v="54"/>
    </bk>
    <bk>
      <rc t="1" v="55"/>
    </bk>
    <bk>
      <rc t="1" v="56"/>
    </bk>
    <bk>
      <rc t="1" v="57"/>
    </bk>
    <bk>
      <rc t="1" v="58"/>
    </bk>
    <bk>
      <rc t="1" v="59"/>
    </bk>
    <bk>
      <rc t="1" v="60"/>
    </bk>
    <bk>
      <rc t="1" v="61"/>
    </bk>
    <bk>
      <rc t="1" v="62"/>
    </bk>
    <bk>
      <rc t="1" v="63"/>
    </bk>
    <bk>
      <rc t="1" v="64"/>
    </bk>
    <bk>
      <rc t="1" v="65"/>
    </bk>
    <bk>
      <rc t="1" v="66"/>
    </bk>
    <bk>
      <rc t="1" v="67"/>
    </bk>
    <bk>
      <rc t="1" v="68"/>
    </bk>
    <bk>
      <rc t="1" v="69"/>
    </bk>
    <bk>
      <rc t="1" v="70"/>
    </bk>
    <bk>
      <rc t="1" v="71"/>
    </bk>
    <bk>
      <rc t="1" v="72"/>
    </bk>
    <bk>
      <rc t="1" v="73"/>
    </bk>
    <bk>
      <rc t="1" v="74"/>
    </bk>
    <bk>
      <rc t="1" v="75"/>
    </bk>
    <bk>
      <rc t="1" v="76"/>
    </bk>
    <bk>
      <rc t="1" v="77"/>
    </bk>
    <bk>
      <rc t="1" v="78"/>
    </bk>
    <bk>
      <rc t="1" v="79"/>
    </bk>
    <bk>
      <rc t="1" v="80"/>
    </bk>
    <bk>
      <rc t="1" v="81"/>
    </bk>
    <bk>
      <rc t="1" v="82"/>
    </bk>
    <bk>
      <rc t="1" v="83"/>
    </bk>
    <bk>
      <rc t="1" v="84"/>
    </bk>
    <bk>
      <rc t="1" v="85"/>
    </bk>
    <bk>
      <rc t="1" v="86"/>
    </bk>
    <bk>
      <rc t="1" v="87"/>
    </bk>
    <bk>
      <rc t="1" v="88"/>
    </bk>
    <bk>
      <rc t="1" v="89"/>
    </bk>
    <bk>
      <rc t="1" v="90"/>
    </bk>
    <bk>
      <rc t="1" v="91"/>
    </bk>
    <bk>
      <rc t="1" v="92"/>
    </bk>
    <bk>
      <rc t="1" v="93"/>
    </bk>
    <bk>
      <rc t="1" v="94"/>
    </bk>
    <bk>
      <rc t="1" v="95"/>
    </bk>
    <bk>
      <rc t="1" v="96"/>
    </bk>
    <bk>
      <rc t="1" v="97"/>
    </bk>
    <bk>
      <rc t="1" v="98"/>
    </bk>
    <bk>
      <rc t="1" v="99"/>
    </bk>
    <bk>
      <rc t="1" v="100"/>
    </bk>
    <bk>
      <rc t="1" v="101"/>
    </bk>
    <bk>
      <rc t="1" v="102"/>
    </bk>
    <bk>
      <rc t="1" v="103"/>
    </bk>
    <bk>
      <rc t="1" v="104"/>
    </bk>
    <bk>
      <rc t="1" v="105"/>
    </bk>
    <bk>
      <rc t="1" v="106"/>
    </bk>
    <bk>
      <rc t="1" v="107"/>
    </bk>
    <bk>
      <rc t="1" v="108"/>
    </bk>
    <bk>
      <rc t="1" v="109"/>
    </bk>
    <bk>
      <rc t="1" v="110"/>
    </bk>
    <bk>
      <rc t="1" v="111"/>
    </bk>
    <bk>
      <rc t="1" v="112"/>
    </bk>
    <bk>
      <rc t="1" v="113"/>
    </bk>
    <bk>
      <rc t="1" v="114"/>
    </bk>
    <bk>
      <rc t="1" v="115"/>
    </bk>
    <bk>
      <rc t="1" v="116"/>
    </bk>
    <bk>
      <rc t="1" v="117"/>
    </bk>
    <bk>
      <rc t="1" v="118"/>
    </bk>
    <bk>
      <rc t="1" v="119"/>
    </bk>
    <bk>
      <rc t="1" v="120"/>
    </bk>
    <bk>
      <rc t="1" v="121"/>
    </bk>
    <bk>
      <rc t="1" v="122"/>
    </bk>
    <bk>
      <rc t="1" v="123"/>
    </bk>
    <bk>
      <rc t="1" v="124"/>
    </bk>
    <bk>
      <rc t="1" v="125"/>
    </bk>
    <bk>
      <rc t="1" v="126"/>
    </bk>
    <bk>
      <rc t="1" v="127"/>
    </bk>
    <bk>
      <rc t="1" v="128"/>
    </bk>
    <bk>
      <rc t="1" v="129"/>
    </bk>
    <bk>
      <rc t="1" v="130"/>
    </bk>
    <bk>
      <rc t="1" v="131"/>
    </bk>
    <bk>
      <rc t="1" v="132"/>
    </bk>
    <bk>
      <rc t="1" v="133"/>
    </bk>
    <bk>
      <rc t="1" v="134"/>
    </bk>
    <bk>
      <rc t="1" v="135"/>
    </bk>
    <bk>
      <rc t="1" v="136"/>
    </bk>
    <bk>
      <rc t="1" v="137"/>
    </bk>
    <bk>
      <rc t="1" v="138"/>
    </bk>
    <bk>
      <rc t="1" v="139"/>
    </bk>
    <bk>
      <rc t="1" v="140"/>
    </bk>
    <bk>
      <rc t="1" v="141"/>
    </bk>
    <bk>
      <rc t="1" v="142"/>
    </bk>
    <bk>
      <rc t="1" v="143"/>
    </bk>
    <bk>
      <rc t="1" v="144"/>
    </bk>
    <bk>
      <rc t="1" v="145"/>
    </bk>
    <bk>
      <rc t="1" v="146"/>
    </bk>
    <bk>
      <rc t="1" v="147"/>
    </bk>
    <bk>
      <rc t="1" v="148"/>
    </bk>
    <bk>
      <rc t="1" v="149"/>
    </bk>
    <bk>
      <rc t="1" v="150"/>
    </bk>
    <bk>
      <rc t="1" v="151"/>
    </bk>
    <bk>
      <rc t="1" v="152"/>
    </bk>
    <bk>
      <rc t="1" v="153"/>
    </bk>
    <bk>
      <rc t="1" v="154"/>
    </bk>
    <bk>
      <rc t="1" v="155"/>
    </bk>
    <bk>
      <rc t="1" v="156"/>
    </bk>
    <bk>
      <rc t="1" v="157"/>
    </bk>
    <bk>
      <rc t="1" v="158"/>
    </bk>
    <bk>
      <rc t="1" v="159"/>
    </bk>
    <bk>
      <rc t="1" v="160"/>
    </bk>
    <bk>
      <rc t="1" v="161"/>
    </bk>
    <bk>
      <rc t="1" v="162"/>
    </bk>
    <bk>
      <rc t="1" v="163"/>
    </bk>
    <bk>
      <rc t="1" v="164"/>
    </bk>
    <bk>
      <rc t="1" v="165"/>
    </bk>
    <bk>
      <rc t="1" v="166"/>
    </bk>
    <bk>
      <rc t="1" v="167"/>
    </bk>
    <bk>
      <rc t="1" v="168"/>
    </bk>
    <bk>
      <rc t="1" v="169"/>
    </bk>
    <bk>
      <rc t="1" v="170"/>
    </bk>
    <bk>
      <rc t="1" v="171"/>
    </bk>
    <bk>
      <rc t="1" v="172"/>
    </bk>
    <bk>
      <rc t="1" v="173"/>
    </bk>
    <bk>
      <rc t="1" v="174"/>
    </bk>
    <bk>
      <rc t="1" v="175"/>
    </bk>
    <bk>
      <rc t="1" v="176"/>
    </bk>
    <bk>
      <rc t="1" v="177"/>
    </bk>
    <bk>
      <rc t="1" v="178"/>
    </bk>
    <bk>
      <rc t="1" v="179"/>
    </bk>
    <bk>
      <rc t="1" v="180"/>
    </bk>
    <bk>
      <rc t="1" v="181"/>
    </bk>
    <bk>
      <rc t="1" v="182"/>
    </bk>
    <bk>
      <rc t="1" v="183"/>
    </bk>
    <bk>
      <rc t="1" v="184"/>
    </bk>
    <bk>
      <rc t="1" v="185"/>
    </bk>
    <bk>
      <rc t="1" v="186"/>
    </bk>
    <bk>
      <rc t="1" v="187"/>
    </bk>
    <bk>
      <rc t="1" v="188"/>
    </bk>
    <bk>
      <rc t="1" v="189"/>
    </bk>
    <bk>
      <rc t="1" v="190"/>
    </bk>
    <bk>
      <rc t="1" v="191"/>
    </bk>
    <bk>
      <rc t="1" v="192"/>
    </bk>
    <bk>
      <rc t="1" v="193"/>
    </bk>
    <bk>
      <rc t="1" v="194"/>
    </bk>
    <bk>
      <rc t="1" v="195"/>
    </bk>
    <bk>
      <rc t="1" v="196"/>
    </bk>
    <bk>
      <rc t="1" v="197"/>
    </bk>
    <bk>
      <rc t="1" v="198"/>
    </bk>
    <bk>
      <rc t="1" v="199"/>
    </bk>
  </valueMetadata>
</metadata>
</file>

<file path=xl/sharedStrings.xml><?xml version="1.0" encoding="utf-8"?>
<sst xmlns="http://schemas.openxmlformats.org/spreadsheetml/2006/main" count="92" uniqueCount="61">
  <si>
    <t>Revenue</t>
  </si>
  <si>
    <t>Date</t>
  </si>
  <si>
    <t>Microsoft</t>
  </si>
  <si>
    <t>Apple</t>
  </si>
  <si>
    <t>Amazon</t>
  </si>
  <si>
    <t>Revenue (in millions)</t>
  </si>
  <si>
    <t>Hotel Resort Business</t>
  </si>
  <si>
    <t>Exxon Mobil</t>
  </si>
  <si>
    <t>Sales</t>
  </si>
  <si>
    <t>Online Ads</t>
  </si>
  <si>
    <t>Newspaper Ads</t>
  </si>
  <si>
    <t>Timeline</t>
  </si>
  <si>
    <t>Values</t>
  </si>
  <si>
    <t>Forecast</t>
  </si>
  <si>
    <t>Lower Confidence Bound</t>
  </si>
  <si>
    <t>Upper Confidence Bound</t>
  </si>
  <si>
    <t>Statistic</t>
  </si>
  <si>
    <t>Value</t>
  </si>
  <si>
    <t>Alpha</t>
  </si>
  <si>
    <t>Beta</t>
  </si>
  <si>
    <t>Gamma</t>
  </si>
  <si>
    <t>MASE</t>
  </si>
  <si>
    <t>SMAPE</t>
  </si>
  <si>
    <t>MAE</t>
  </si>
  <si>
    <t>RMSE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</si>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</sst>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-* #,##0.00_-;\-* #,##0.00_-;_-* &quot;-&quot;??_-;_-@_-"/>
    <numFmt numFmtId="165" formatCode="_-[$$-409]* #,##0_ ;_-[$$-409]* \-#,##0\ ;_-[$$-409]* &quot;-&quot;??_ ;_-@_ "/>
    <numFmt numFmtId="166" formatCode="[$$-C09]#,##0"/>
  </numFmts>
  <fonts count="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73673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2" fillId="0" borderId="0" applyFont="0" applyFill="0" applyBorder="0" applyAlignment="0" applyProtection="0"/>
    <xf numFmtId="0" fontId="1" fillId="0" borderId="0"/>
    <xf numFmtId="0" fontId="5" fillId="0" borderId="0" applyNumberFormat="0" applyFill="0" applyBorder="0" applyAlignment="0" applyProtection="0"/>
  </cellStyleXfs>
  <cellXfs count="21">
    <xf numFmtId="0" fontId="0" fillId="0" borderId="0" xfId="0"/>
    <xf numFmtId="165" fontId="0" fillId="0" borderId="0" xfId="1" applyNumberFormat="1" applyFont="1"/>
    <xf numFmtId="0" fontId="0" fillId="0" borderId="0" xfId="0" applyAlignment="1">
      <alignment horizontal="center"/>
    </xf>
    <xf numFmtId="14" fontId="0" fillId="0" borderId="0" xfId="0" applyNumberFormat="1"/>
    <xf numFmtId="3" fontId="0" fillId="0" borderId="0" xfId="1" applyNumberFormat="1" applyFont="1"/>
    <xf numFmtId="166" fontId="0" fillId="0" borderId="0" xfId="1" applyNumberFormat="1" applyFont="1" applyAlignment="1">
      <alignment horizontal="center"/>
    </xf>
    <xf numFmtId="0" fontId="3" fillId="2" borderId="0" xfId="0" applyFont="1" applyFill="1" applyAlignment="1">
      <alignment horizontal="center"/>
    </xf>
    <xf numFmtId="0" fontId="4" fillId="3" borderId="0" xfId="0" applyFont="1" applyFill="1"/>
    <xf numFmtId="0" fontId="4" fillId="3" borderId="0" xfId="0" applyFont="1" applyFill="1" applyAlignment="1">
      <alignment horizontal="center"/>
    </xf>
    <xf numFmtId="0" fontId="3" fillId="2" borderId="0" xfId="0" applyFont="1" applyFill="1" applyAlignment="1">
      <alignment horizontal="center" vertical="center"/>
    </xf>
    <xf numFmtId="1" fontId="0" fillId="0" borderId="0" xfId="0" applyNumberFormat="1"/>
    <xf numFmtId="1" fontId="0" fillId="0" borderId="0" xfId="0" applyNumberFormat="1" applyAlignment="1">
      <alignment horizont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6" fillId="0" borderId="2" xfId="0" applyFont="1" applyFill="1" applyBorder="1" applyAlignment="1">
      <alignment horizontal="center"/>
    </xf>
    <xf numFmtId="4" fontId="0" fillId="0" borderId="0" xfId="0" applyNumberFormat="1"/>
    <xf numFmtId="2" fontId="0" fillId="0" borderId="0" xfId="0" applyNumberFormat="1"/>
    <xf numFmtId="0" fontId="6" fillId="0" borderId="2" xfId="0" applyFont="1" applyFill="1" applyBorder="1" applyAlignment="1">
      <alignment horizontal="centerContinuous"/>
    </xf>
    <xf numFmtId="0" fontId="3" fillId="2" borderId="0" xfId="0" applyFont="1" applyFill="1" applyAlignment="1">
      <alignment horizontal="center"/>
    </xf>
    <xf numFmtId="14" fontId="0" fillId="0" borderId="0" xfId="0" applyNumberFormat="1"/>
    <xf numFmtId="166" fontId="0" fillId="0" borderId="0" xfId="0" applyNumberFormat="1"/>
  </cellXfs>
  <cellStyles count="4">
    <cellStyle name="Comma" xfId="1" builtinId="3"/>
    <cellStyle name="Hyperlink 2 2" xfId="3"/>
    <cellStyle name="Normal" xfId="0" builtinId="0"/>
    <cellStyle name="Normal 2" xfId="2"/>
  </cellStyles>
  <dxfs count="8">
    <dxf>
      <numFmt numFmtId="4" formatCode="#,##0.00"/>
    </dxf>
    <dxf>
      <numFmt numFmtId="166" formatCode="[$$-C09]#,##0"/>
    </dxf>
    <dxf>
      <numFmt numFmtId="166" formatCode="[$$-C09]#,##0"/>
    </dxf>
    <dxf>
      <numFmt numFmtId="166" formatCode="[$$-C09]#,##0"/>
    </dxf>
    <dxf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6" formatCode="[$$-C09]#,##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07367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microsoft.com/office/2017/06/relationships/richStyles" Target="richData/richStyles.xml"/><Relationship Id="rId18" Type="http://schemas.microsoft.com/office/2017/06/relationships/rdSupportingPropertyBagStructure" Target="richData/rdsupportingpropertybagstructure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7" Type="http://schemas.microsoft.com/office/2017/06/relationships/rdRichValue" Target="richData/rdrichvalue.xml"/><Relationship Id="rId2" Type="http://schemas.openxmlformats.org/officeDocument/2006/relationships/worksheet" Target="worksheets/sheet2.xml"/><Relationship Id="rId16" Type="http://schemas.microsoft.com/office/2017/06/relationships/rdRichValueTypes" Target="richData/rdRichValueTyp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microsoft.com/office/2017/06/relationships/rdSupportingPropertyBag" Target="richData/rdsupportingpropertybag.xml"/><Relationship Id="rId10" Type="http://schemas.openxmlformats.org/officeDocument/2006/relationships/sheetMetadata" Target="metadata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microsoft.com/office/2017/06/relationships/rdRichValueStructure" Target="richData/rdrichvaluestructure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Values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Sheet3!$B$2:$B$25</c:f>
              <c:numCache>
                <c:formatCode>[$$-C09]#,##0</c:formatCode>
                <c:ptCount val="24"/>
                <c:pt idx="0">
                  <c:v>5012</c:v>
                </c:pt>
                <c:pt idx="1">
                  <c:v>6258</c:v>
                </c:pt>
                <c:pt idx="2">
                  <c:v>5548</c:v>
                </c:pt>
                <c:pt idx="3">
                  <c:v>4258</c:v>
                </c:pt>
                <c:pt idx="4">
                  <c:v>3789</c:v>
                </c:pt>
                <c:pt idx="5">
                  <c:v>5663</c:v>
                </c:pt>
                <c:pt idx="6">
                  <c:v>3999</c:v>
                </c:pt>
                <c:pt idx="7">
                  <c:v>3523</c:v>
                </c:pt>
                <c:pt idx="8">
                  <c:v>3789</c:v>
                </c:pt>
                <c:pt idx="9">
                  <c:v>6587</c:v>
                </c:pt>
                <c:pt idx="10">
                  <c:v>3946</c:v>
                </c:pt>
                <c:pt idx="11">
                  <c:v>3889</c:v>
                </c:pt>
                <c:pt idx="12">
                  <c:v>4199</c:v>
                </c:pt>
                <c:pt idx="13">
                  <c:v>6689</c:v>
                </c:pt>
                <c:pt idx="14">
                  <c:v>5123</c:v>
                </c:pt>
                <c:pt idx="15">
                  <c:v>4899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93-4CC9-8602-7454672B2479}"/>
            </c:ext>
          </c:extLst>
        </c:ser>
        <c:ser>
          <c:idx val="1"/>
          <c:order val="1"/>
          <c:tx>
            <c:strRef>
              <c:f>Sheet3!$C$1</c:f>
              <c:strCache>
                <c:ptCount val="1"/>
                <c:pt idx="0">
                  <c:v>Forecast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Sheet3!$A$2:$A$25</c:f>
              <c:numCache>
                <c:formatCode>m/d/yyyy</c:formatCode>
                <c:ptCount val="24"/>
                <c:pt idx="0">
                  <c:v>43555</c:v>
                </c:pt>
                <c:pt idx="1">
                  <c:v>43646</c:v>
                </c:pt>
                <c:pt idx="2">
                  <c:v>43738</c:v>
                </c:pt>
                <c:pt idx="3">
                  <c:v>43830</c:v>
                </c:pt>
                <c:pt idx="4">
                  <c:v>43921</c:v>
                </c:pt>
                <c:pt idx="5">
                  <c:v>44012</c:v>
                </c:pt>
                <c:pt idx="6">
                  <c:v>44104</c:v>
                </c:pt>
                <c:pt idx="7">
                  <c:v>44196</c:v>
                </c:pt>
                <c:pt idx="8">
                  <c:v>44286</c:v>
                </c:pt>
                <c:pt idx="9">
                  <c:v>44377</c:v>
                </c:pt>
                <c:pt idx="10">
                  <c:v>44469</c:v>
                </c:pt>
                <c:pt idx="11">
                  <c:v>44561</c:v>
                </c:pt>
                <c:pt idx="12">
                  <c:v>44651</c:v>
                </c:pt>
                <c:pt idx="13">
                  <c:v>44742</c:v>
                </c:pt>
                <c:pt idx="14">
                  <c:v>44834</c:v>
                </c:pt>
                <c:pt idx="15">
                  <c:v>44926</c:v>
                </c:pt>
                <c:pt idx="16">
                  <c:v>45016</c:v>
                </c:pt>
                <c:pt idx="17">
                  <c:v>45108</c:v>
                </c:pt>
                <c:pt idx="18">
                  <c:v>45200</c:v>
                </c:pt>
                <c:pt idx="19">
                  <c:v>45291</c:v>
                </c:pt>
                <c:pt idx="20">
                  <c:v>45382</c:v>
                </c:pt>
                <c:pt idx="21">
                  <c:v>45474</c:v>
                </c:pt>
                <c:pt idx="22">
                  <c:v>45566</c:v>
                </c:pt>
                <c:pt idx="23">
                  <c:v>45657</c:v>
                </c:pt>
              </c:numCache>
            </c:numRef>
          </c:cat>
          <c:val>
            <c:numRef>
              <c:f>Sheet3!$C$2:$C$25</c:f>
              <c:numCache>
                <c:formatCode>General</c:formatCode>
                <c:ptCount val="24"/>
                <c:pt idx="15" formatCode="[$$-C09]#,##0">
                  <c:v>4899</c:v>
                </c:pt>
                <c:pt idx="16" formatCode="[$$-C09]#,##0">
                  <c:v>4660.3838503979396</c:v>
                </c:pt>
                <c:pt idx="17" formatCode="[$$-C09]#,##0">
                  <c:v>6833.9266855583028</c:v>
                </c:pt>
                <c:pt idx="18" formatCode="[$$-C09]#,##0">
                  <c:v>5694.5271600630931</c:v>
                </c:pt>
                <c:pt idx="19" formatCode="[$$-C09]#,##0">
                  <c:v>4728.9210586734207</c:v>
                </c:pt>
                <c:pt idx="20" formatCode="[$$-C09]#,##0">
                  <c:v>4655.1677060173824</c:v>
                </c:pt>
                <c:pt idx="21" formatCode="[$$-C09]#,##0">
                  <c:v>6828.7105411777466</c:v>
                </c:pt>
                <c:pt idx="22" formatCode="[$$-C09]#,##0">
                  <c:v>5689.311015682536</c:v>
                </c:pt>
                <c:pt idx="23" formatCode="[$$-C09]#,##0">
                  <c:v>4723.7049142928636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93-4CC9-8602-7454672B2479}"/>
            </c:ext>
          </c:extLst>
        </c:ser>
        <c:ser>
          <c:idx val="2"/>
          <c:order val="2"/>
          <c:tx>
            <c:strRef>
              <c:f>Sheet3!$D$1</c:f>
              <c:strCache>
                <c:ptCount val="1"/>
                <c:pt idx="0">
                  <c:v>Lower Confidence Bound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Sheet3!$A$2:$A$25</c:f>
              <c:numCache>
                <c:formatCode>m/d/yyyy</c:formatCode>
                <c:ptCount val="24"/>
                <c:pt idx="0">
                  <c:v>43555</c:v>
                </c:pt>
                <c:pt idx="1">
                  <c:v>43646</c:v>
                </c:pt>
                <c:pt idx="2">
                  <c:v>43738</c:v>
                </c:pt>
                <c:pt idx="3">
                  <c:v>43830</c:v>
                </c:pt>
                <c:pt idx="4">
                  <c:v>43921</c:v>
                </c:pt>
                <c:pt idx="5">
                  <c:v>44012</c:v>
                </c:pt>
                <c:pt idx="6">
                  <c:v>44104</c:v>
                </c:pt>
                <c:pt idx="7">
                  <c:v>44196</c:v>
                </c:pt>
                <c:pt idx="8">
                  <c:v>44286</c:v>
                </c:pt>
                <c:pt idx="9">
                  <c:v>44377</c:v>
                </c:pt>
                <c:pt idx="10">
                  <c:v>44469</c:v>
                </c:pt>
                <c:pt idx="11">
                  <c:v>44561</c:v>
                </c:pt>
                <c:pt idx="12">
                  <c:v>44651</c:v>
                </c:pt>
                <c:pt idx="13">
                  <c:v>44742</c:v>
                </c:pt>
                <c:pt idx="14">
                  <c:v>44834</c:v>
                </c:pt>
                <c:pt idx="15">
                  <c:v>44926</c:v>
                </c:pt>
                <c:pt idx="16">
                  <c:v>45016</c:v>
                </c:pt>
                <c:pt idx="17">
                  <c:v>45108</c:v>
                </c:pt>
                <c:pt idx="18">
                  <c:v>45200</c:v>
                </c:pt>
                <c:pt idx="19">
                  <c:v>45291</c:v>
                </c:pt>
                <c:pt idx="20">
                  <c:v>45382</c:v>
                </c:pt>
                <c:pt idx="21">
                  <c:v>45474</c:v>
                </c:pt>
                <c:pt idx="22">
                  <c:v>45566</c:v>
                </c:pt>
                <c:pt idx="23">
                  <c:v>45657</c:v>
                </c:pt>
              </c:numCache>
            </c:numRef>
          </c:cat>
          <c:val>
            <c:numRef>
              <c:f>Sheet3!$D$2:$D$25</c:f>
              <c:numCache>
                <c:formatCode>General</c:formatCode>
                <c:ptCount val="24"/>
                <c:pt idx="15" formatCode="[$$-C09]#,##0">
                  <c:v>4899</c:v>
                </c:pt>
                <c:pt idx="16" formatCode="[$$-C09]#,##0">
                  <c:v>3490.6161677055716</c:v>
                </c:pt>
                <c:pt idx="17" formatCode="[$$-C09]#,##0">
                  <c:v>5370.3121642808192</c:v>
                </c:pt>
                <c:pt idx="18" formatCode="[$$-C09]#,##0">
                  <c:v>3986.3006297848269</c:v>
                </c:pt>
                <c:pt idx="19" formatCode="[$$-C09]#,##0">
                  <c:v>2806.4303815202229</c:v>
                </c:pt>
                <c:pt idx="20" formatCode="[$$-C09]#,##0">
                  <c:v>2539.0308094158318</c:v>
                </c:pt>
                <c:pt idx="21" formatCode="[$$-C09]#,##0">
                  <c:v>4535.2196808131539</c:v>
                </c:pt>
                <c:pt idx="22" formatCode="[$$-C09]#,##0">
                  <c:v>3230.808298320967</c:v>
                </c:pt>
                <c:pt idx="23" formatCode="[$$-C09]#,##0">
                  <c:v>2110.1931090839807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93-4CC9-8602-7454672B2479}"/>
            </c:ext>
          </c:extLst>
        </c:ser>
        <c:ser>
          <c:idx val="3"/>
          <c:order val="3"/>
          <c:tx>
            <c:strRef>
              <c:f>Sheet3!$E$1</c:f>
              <c:strCache>
                <c:ptCount val="1"/>
                <c:pt idx="0">
                  <c:v>Upper Confidence Bound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Sheet3!$A$2:$A$25</c:f>
              <c:numCache>
                <c:formatCode>m/d/yyyy</c:formatCode>
                <c:ptCount val="24"/>
                <c:pt idx="0">
                  <c:v>43555</c:v>
                </c:pt>
                <c:pt idx="1">
                  <c:v>43646</c:v>
                </c:pt>
                <c:pt idx="2">
                  <c:v>43738</c:v>
                </c:pt>
                <c:pt idx="3">
                  <c:v>43830</c:v>
                </c:pt>
                <c:pt idx="4">
                  <c:v>43921</c:v>
                </c:pt>
                <c:pt idx="5">
                  <c:v>44012</c:v>
                </c:pt>
                <c:pt idx="6">
                  <c:v>44104</c:v>
                </c:pt>
                <c:pt idx="7">
                  <c:v>44196</c:v>
                </c:pt>
                <c:pt idx="8">
                  <c:v>44286</c:v>
                </c:pt>
                <c:pt idx="9">
                  <c:v>44377</c:v>
                </c:pt>
                <c:pt idx="10">
                  <c:v>44469</c:v>
                </c:pt>
                <c:pt idx="11">
                  <c:v>44561</c:v>
                </c:pt>
                <c:pt idx="12">
                  <c:v>44651</c:v>
                </c:pt>
                <c:pt idx="13">
                  <c:v>44742</c:v>
                </c:pt>
                <c:pt idx="14">
                  <c:v>44834</c:v>
                </c:pt>
                <c:pt idx="15">
                  <c:v>44926</c:v>
                </c:pt>
                <c:pt idx="16">
                  <c:v>45016</c:v>
                </c:pt>
                <c:pt idx="17">
                  <c:v>45108</c:v>
                </c:pt>
                <c:pt idx="18">
                  <c:v>45200</c:v>
                </c:pt>
                <c:pt idx="19">
                  <c:v>45291</c:v>
                </c:pt>
                <c:pt idx="20">
                  <c:v>45382</c:v>
                </c:pt>
                <c:pt idx="21">
                  <c:v>45474</c:v>
                </c:pt>
                <c:pt idx="22">
                  <c:v>45566</c:v>
                </c:pt>
                <c:pt idx="23">
                  <c:v>45657</c:v>
                </c:pt>
              </c:numCache>
            </c:numRef>
          </c:cat>
          <c:val>
            <c:numRef>
              <c:f>Sheet3!$E$2:$E$25</c:f>
              <c:numCache>
                <c:formatCode>General</c:formatCode>
                <c:ptCount val="24"/>
                <c:pt idx="15" formatCode="[$$-C09]#,##0">
                  <c:v>4899</c:v>
                </c:pt>
                <c:pt idx="16" formatCode="[$$-C09]#,##0">
                  <c:v>5830.1515330903076</c:v>
                </c:pt>
                <c:pt idx="17" formatCode="[$$-C09]#,##0">
                  <c:v>8297.5412068357855</c:v>
                </c:pt>
                <c:pt idx="18" formatCode="[$$-C09]#,##0">
                  <c:v>7402.7536903413593</c:v>
                </c:pt>
                <c:pt idx="19" formatCode="[$$-C09]#,##0">
                  <c:v>6651.4117358266185</c:v>
                </c:pt>
                <c:pt idx="20" formatCode="[$$-C09]#,##0">
                  <c:v>6771.3046026189331</c:v>
                </c:pt>
                <c:pt idx="21" formatCode="[$$-C09]#,##0">
                  <c:v>9122.2014015423392</c:v>
                </c:pt>
                <c:pt idx="22" formatCode="[$$-C09]#,##0">
                  <c:v>8147.813733044105</c:v>
                </c:pt>
                <c:pt idx="23" formatCode="[$$-C09]#,##0">
                  <c:v>7337.2167195017464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893-4CC9-8602-7454672B24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548240"/>
        <c:axId val="63547408"/>
      </c:lineChart>
      <c:catAx>
        <c:axId val="63548240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47408"/>
        <c:crosses val="autoZero"/>
        <c:auto val="1"/>
        <c:lblAlgn val="ctr"/>
        <c:lblOffset val="100"/>
        <c:noMultiLvlLbl val="0"/>
      </c:catAx>
      <c:valAx>
        <c:axId val="6354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C09]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48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34838145231846"/>
          <c:y val="0.17171296296296298"/>
          <c:w val="0.83329396325459315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Scatter!$C$2</c:f>
              <c:strCache>
                <c:ptCount val="1"/>
                <c:pt idx="0">
                  <c:v>Sales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0849518810148729E-2"/>
                  <c:y val="-9.884076990376203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Scatter!$B$3:$B$33</c:f>
              <c:numCache>
                <c:formatCode>General</c:formatCode>
                <c:ptCount val="31"/>
                <c:pt idx="0">
                  <c:v>12</c:v>
                </c:pt>
                <c:pt idx="1">
                  <c:v>15</c:v>
                </c:pt>
                <c:pt idx="2">
                  <c:v>15</c:v>
                </c:pt>
                <c:pt idx="3">
                  <c:v>10</c:v>
                </c:pt>
                <c:pt idx="4">
                  <c:v>14</c:v>
                </c:pt>
                <c:pt idx="5">
                  <c:v>34</c:v>
                </c:pt>
                <c:pt idx="6">
                  <c:v>45</c:v>
                </c:pt>
                <c:pt idx="7">
                  <c:v>20</c:v>
                </c:pt>
                <c:pt idx="8">
                  <c:v>45</c:v>
                </c:pt>
                <c:pt idx="9">
                  <c:v>48</c:v>
                </c:pt>
                <c:pt idx="10">
                  <c:v>55</c:v>
                </c:pt>
                <c:pt idx="11">
                  <c:v>60</c:v>
                </c:pt>
                <c:pt idx="12">
                  <c:v>62</c:v>
                </c:pt>
                <c:pt idx="13">
                  <c:v>61</c:v>
                </c:pt>
                <c:pt idx="14">
                  <c:v>69</c:v>
                </c:pt>
                <c:pt idx="15">
                  <c:v>50</c:v>
                </c:pt>
                <c:pt idx="16">
                  <c:v>45</c:v>
                </c:pt>
                <c:pt idx="17">
                  <c:v>40</c:v>
                </c:pt>
                <c:pt idx="18">
                  <c:v>65</c:v>
                </c:pt>
                <c:pt idx="19">
                  <c:v>70</c:v>
                </c:pt>
                <c:pt idx="20">
                  <c:v>70</c:v>
                </c:pt>
                <c:pt idx="21">
                  <c:v>25</c:v>
                </c:pt>
                <c:pt idx="22">
                  <c:v>65</c:v>
                </c:pt>
                <c:pt idx="23">
                  <c:v>70</c:v>
                </c:pt>
                <c:pt idx="24">
                  <c:v>75</c:v>
                </c:pt>
                <c:pt idx="25">
                  <c:v>75</c:v>
                </c:pt>
                <c:pt idx="26">
                  <c:v>72</c:v>
                </c:pt>
                <c:pt idx="27">
                  <c:v>70</c:v>
                </c:pt>
                <c:pt idx="28">
                  <c:v>40</c:v>
                </c:pt>
                <c:pt idx="29">
                  <c:v>40</c:v>
                </c:pt>
                <c:pt idx="30">
                  <c:v>38</c:v>
                </c:pt>
              </c:numCache>
            </c:numRef>
          </c:xVal>
          <c:yVal>
            <c:numRef>
              <c:f>Scatter!$C$3:$C$33</c:f>
              <c:numCache>
                <c:formatCode>[$$-C09]#,##0</c:formatCode>
                <c:ptCount val="31"/>
                <c:pt idx="0">
                  <c:v>10555</c:v>
                </c:pt>
                <c:pt idx="1">
                  <c:v>12499</c:v>
                </c:pt>
                <c:pt idx="2">
                  <c:v>12400</c:v>
                </c:pt>
                <c:pt idx="3">
                  <c:v>11000</c:v>
                </c:pt>
                <c:pt idx="4">
                  <c:v>12399</c:v>
                </c:pt>
                <c:pt idx="5">
                  <c:v>19880</c:v>
                </c:pt>
                <c:pt idx="6">
                  <c:v>22569</c:v>
                </c:pt>
                <c:pt idx="7">
                  <c:v>12008</c:v>
                </c:pt>
                <c:pt idx="8">
                  <c:v>23663</c:v>
                </c:pt>
                <c:pt idx="9">
                  <c:v>24585</c:v>
                </c:pt>
                <c:pt idx="10">
                  <c:v>27043.500000000004</c:v>
                </c:pt>
                <c:pt idx="11">
                  <c:v>29747.850000000006</c:v>
                </c:pt>
                <c:pt idx="12">
                  <c:v>28778</c:v>
                </c:pt>
                <c:pt idx="13">
                  <c:v>21136</c:v>
                </c:pt>
                <c:pt idx="14">
                  <c:v>23458</c:v>
                </c:pt>
                <c:pt idx="15">
                  <c:v>22588</c:v>
                </c:pt>
                <c:pt idx="16">
                  <c:v>19550</c:v>
                </c:pt>
                <c:pt idx="17">
                  <c:v>22202</c:v>
                </c:pt>
                <c:pt idx="18">
                  <c:v>30668</c:v>
                </c:pt>
                <c:pt idx="19">
                  <c:v>31549</c:v>
                </c:pt>
                <c:pt idx="20">
                  <c:v>29998</c:v>
                </c:pt>
                <c:pt idx="21">
                  <c:v>12558</c:v>
                </c:pt>
                <c:pt idx="22">
                  <c:v>25372</c:v>
                </c:pt>
                <c:pt idx="23">
                  <c:v>32220</c:v>
                </c:pt>
                <c:pt idx="24">
                  <c:v>33698</c:v>
                </c:pt>
                <c:pt idx="25">
                  <c:v>35925</c:v>
                </c:pt>
                <c:pt idx="26">
                  <c:v>31458</c:v>
                </c:pt>
                <c:pt idx="27">
                  <c:v>28778</c:v>
                </c:pt>
                <c:pt idx="28">
                  <c:v>33277</c:v>
                </c:pt>
                <c:pt idx="29">
                  <c:v>32611.46</c:v>
                </c:pt>
                <c:pt idx="30">
                  <c:v>31959.230799999998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26-4EA9-A1FC-33BA8BE74E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7400303"/>
        <c:axId val="827397807"/>
      </c:scatterChart>
      <c:valAx>
        <c:axId val="827400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397807"/>
        <c:crosses val="autoZero"/>
        <c:crossBetween val="midCat"/>
      </c:valAx>
      <c:valAx>
        <c:axId val="827397807"/>
        <c:scaling>
          <c:orientation val="minMax"/>
        </c:scaling>
        <c:delete val="0"/>
        <c:axPos val="l"/>
        <c:numFmt formatCode="[$$-C09]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400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8</xdr:row>
      <xdr:rowOff>171450</xdr:rowOff>
    </xdr:from>
    <xdr:to>
      <xdr:col>15</xdr:col>
      <xdr:colOff>28575</xdr:colOff>
      <xdr:row>23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246063</xdr:colOff>
      <xdr:row>0</xdr:row>
      <xdr:rowOff>192088</xdr:rowOff>
    </xdr:from>
    <xdr:to>
      <xdr:col>8</xdr:col>
      <xdr:colOff>571501</xdr:colOff>
      <xdr:row>14</xdr:row>
      <xdr:rowOff>157163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200">
  <rv s="0">
    <fb>44929</fb>
    <v>0</v>
  </rv>
  <rv s="0">
    <fb>125.07</fb>
    <v>1</v>
  </rv>
  <rv s="0">
    <fb>239.58</fb>
    <v>1</v>
  </rv>
  <rv s="0">
    <fb>85.82</fb>
    <v>1</v>
  </rv>
  <rv s="0">
    <fb>106.51</fb>
    <v>1</v>
  </rv>
  <rv s="0">
    <fb>44930</fb>
    <v>0</v>
  </rv>
  <rv s="0">
    <fb>126.36</fb>
    <v>1</v>
  </rv>
  <rv s="0">
    <fb>229.1</fb>
    <v>1</v>
  </rv>
  <rv s="0">
    <fb>85.14</fb>
    <v>1</v>
  </rv>
  <rv s="0">
    <fb>106.82</fb>
    <v>1</v>
  </rv>
  <rv s="0">
    <fb>44931</fb>
    <v>0</v>
  </rv>
  <rv s="0">
    <fb>125.02</fb>
    <v>1</v>
  </rv>
  <rv s="0">
    <fb>222.31</fb>
    <v>1</v>
  </rv>
  <rv s="0">
    <fb>83.12</fb>
    <v>1</v>
  </rv>
  <rv s="0">
    <fb>109.21</fb>
    <v>1</v>
  </rv>
  <rv s="0">
    <fb>44932</fb>
    <v>0</v>
  </rv>
  <rv s="0">
    <fb>129.62</fb>
    <v>1</v>
  </rv>
  <rv s="0">
    <fb>224.93</fb>
    <v>1</v>
  </rv>
  <rv s="0">
    <fb>86.08</fb>
    <v>1</v>
  </rv>
  <rv s="0">
    <fb>110.53</fb>
    <v>1</v>
  </rv>
  <rv s="0">
    <fb>44935</fb>
    <v>0</v>
  </rv>
  <rv s="0">
    <fb>130.15</fb>
    <v>1</v>
  </rv>
  <rv s="0">
    <fb>227.12</fb>
    <v>1</v>
  </rv>
  <rv s="0">
    <fb>87.36</fb>
    <v>1</v>
  </rv>
  <rv s="0">
    <fb>108.47</fb>
    <v>1</v>
  </rv>
  <rv s="0">
    <fb>44936</fb>
    <v>0</v>
  </rv>
  <rv s="0">
    <fb>130.72999999999999</fb>
    <v>1</v>
  </rv>
  <rv s="0">
    <fb>228.85</fb>
    <v>1</v>
  </rv>
  <rv s="0">
    <fb>89.87</fb>
    <v>1</v>
  </rv>
  <rv s="0">
    <fb>110.09</fb>
    <v>1</v>
  </rv>
  <rv s="0">
    <fb>44937</fb>
    <v>0</v>
  </rv>
  <rv s="0">
    <fb>133.49</fb>
    <v>1</v>
  </rv>
  <rv s="0">
    <fb>235.77</fb>
    <v>1</v>
  </rv>
  <rv s="0">
    <fb>95.09</fb>
    <v>1</v>
  </rv>
  <rv s="0">
    <fb>111.37</fb>
    <v>1</v>
  </rv>
  <rv s="0">
    <fb>44938</fb>
    <v>0</v>
  </rv>
  <rv s="0">
    <fb>133.41</fb>
    <v>1</v>
  </rv>
  <rv s="0">
    <fb>238.51</fb>
    <v>1</v>
  </rv>
  <rv s="0">
    <fb>95.27</fb>
    <v>1</v>
  </rv>
  <rv s="0">
    <fb>113.22</fb>
    <v>1</v>
  </rv>
  <rv s="0">
    <fb>44939</fb>
    <v>0</v>
  </rv>
  <rv s="0">
    <fb>134.76</fb>
    <v>1</v>
  </rv>
  <rv s="0">
    <fb>239.23</fb>
    <v>1</v>
  </rv>
  <rv s="0">
    <fb>98.12</fb>
    <v>1</v>
  </rv>
  <rv s="0">
    <fb>113.15</fb>
    <v>1</v>
  </rv>
  <rv s="0">
    <fb>44943</fb>
    <v>0</v>
  </rv>
  <rv s="0">
    <fb>135.94</fb>
    <v>1</v>
  </rv>
  <rv s="0">
    <fb>240.35</fb>
    <v>1</v>
  </rv>
  <rv s="0">
    <fb>96.05</fb>
    <v>1</v>
  </rv>
  <rv s="0">
    <fb>112.93</fb>
    <v>1</v>
  </rv>
  <rv s="0">
    <fb>44944</fb>
    <v>0</v>
  </rv>
  <rv s="0">
    <fb>135.21</fb>
    <v>1</v>
  </rv>
  <rv s="0">
    <fb>235.81</fb>
    <v>1</v>
  </rv>
  <rv s="0">
    <fb>95.46</fb>
    <v>1</v>
  </rv>
  <rv s="0">
    <fb>110.61</fb>
    <v>1</v>
  </rv>
  <rv s="0">
    <fb>44945</fb>
    <v>0</v>
  </rv>
  <rv s="0">
    <fb>135.27000000000001</fb>
    <v>1</v>
  </rv>
  <rv s="0">
    <fb>231.93</fb>
    <v>1</v>
  </rv>
  <rv s="0">
    <fb>93.68</fb>
    <v>1</v>
  </rv>
  <rv s="0">
    <fb>111.32</fb>
    <v>1</v>
  </rv>
  <rv s="0">
    <fb>44946</fb>
    <v>0</v>
  </rv>
  <rv s="0">
    <fb>137.87</fb>
    <v>1</v>
  </rv>
  <rv s="0">
    <fb>240.22</fb>
    <v>1</v>
  </rv>
  <rv s="0">
    <fb>97.25</fb>
    <v>1</v>
  </rv>
  <rv s="0">
    <fb>113.35</fb>
    <v>1</v>
  </rv>
  <rv s="0">
    <fb>44949</fb>
    <v>0</v>
  </rv>
  <rv s="0">
    <fb>141.11000000000001</fb>
    <v>1</v>
  </rv>
  <rv s="0">
    <fb>242.58</fb>
    <v>1</v>
  </rv>
  <rv s="0">
    <fb>97.52</fb>
    <v>1</v>
  </rv>
  <rv s="0">
    <fb>112.76</fb>
    <v>1</v>
  </rv>
  <rv s="0">
    <fb>44950</fb>
    <v>0</v>
  </rv>
  <rv s="0">
    <fb>142.53</fb>
    <v>1</v>
  </rv>
  <rv s="0">
    <fb>242.04</fb>
    <v>1</v>
  </rv>
  <rv s="0">
    <fb>96.32</fb>
    <v>1</v>
  </rv>
  <rv s="0">
    <fb>113.81</fb>
    <v>1</v>
  </rv>
  <rv s="0">
    <fb>44951</fb>
    <v>0</v>
  </rv>
  <rv s="0">
    <fb>141.86000000000001</fb>
    <v>1</v>
  </rv>
  <rv s="0">
    <fb>240.61</fb>
    <v>1</v>
  </rv>
  <rv s="0">
    <fb>97.18</fb>
    <v>1</v>
  </rv>
  <rv s="0">
    <fb>113.21</fb>
    <v>1</v>
  </rv>
  <rv s="0">
    <fb>44952</fb>
    <v>0</v>
  </rv>
  <rv s="0">
    <fb>143.96</fb>
    <v>1</v>
  </rv>
  <rv s="0">
    <fb>248</fb>
    <v>1</v>
  </rv>
  <rv s="0">
    <fb>99.22</fb>
    <v>1</v>
  </rv>
  <rv s="0">
    <fb>117.76</fb>
    <v>1</v>
  </rv>
  <rv s="0">
    <fb>44953</fb>
    <v>0</v>
  </rv>
  <rv s="0">
    <fb>145.93</fb>
    <v>1</v>
  </rv>
  <rv s="0">
    <fb>248.16</fb>
    <v>1</v>
  </rv>
  <rv s="0">
    <fb>102.24</fb>
    <v>1</v>
  </rv>
  <rv s="0">
    <fb>115.61</fb>
    <v>1</v>
  </rv>
  <rv s="0">
    <fb>44956</fb>
    <v>0</v>
  </rv>
  <rv s="0">
    <fb>143</fb>
    <v>1</v>
  </rv>
  <rv s="0">
    <fb>242.71</fb>
    <v>1</v>
  </rv>
  <rv s="0">
    <fb>100.55</fb>
    <v>1</v>
  </rv>
  <rv s="0">
    <fb>113.56</fb>
    <v>1</v>
  </rv>
  <rv s="0">
    <fb>44957</fb>
    <v>0</v>
  </rv>
  <rv s="0">
    <fb>144.29</fb>
    <v>1</v>
  </rv>
  <rv s="0">
    <fb>247.81</fb>
    <v>1</v>
  </rv>
  <rv s="0">
    <fb>103.13</fb>
    <v>1</v>
  </rv>
  <rv s="0">
    <fb>116.01</fb>
    <v>1</v>
  </rv>
  <rv s="0">
    <fb>44958</fb>
    <v>0</v>
  </rv>
  <rv s="0">
    <fb>145.43</fb>
    <v>1</v>
  </rv>
  <rv s="0">
    <fb>252.75</fb>
    <v>1</v>
  </rv>
  <rv s="0">
    <fb>105.15</fb>
    <v>1</v>
  </rv>
  <rv s="0">
    <fb>114.74</fb>
    <v>1</v>
  </rv>
  <rv s="0">
    <fb>44959</fb>
    <v>0</v>
  </rv>
  <rv s="0">
    <fb>150.82</fb>
    <v>1</v>
  </rv>
  <rv s="0">
    <fb>264.60000000000002</fb>
    <v>1</v>
  </rv>
  <rv s="0">
    <fb>112.91</fb>
    <v>1</v>
  </rv>
  <rv s="0">
    <fb>111.15</fb>
    <v>1</v>
  </rv>
  <rv s="0">
    <fb>44960</fb>
    <v>0</v>
  </rv>
  <rv s="0">
    <fb>154.5</fb>
    <v>1</v>
  </rv>
  <rv s="0">
    <fb>258.35000000000002</fb>
    <v>1</v>
  </rv>
  <rv s="0">
    <fb>103.39</fb>
    <v>1</v>
  </rv>
  <rv s="0">
    <fb>111.92</fb>
    <v>1</v>
  </rv>
  <rv s="0">
    <fb>44963</fb>
    <v>0</v>
  </rv>
  <rv s="0">
    <fb>151.72999999999999</fb>
    <v>1</v>
  </rv>
  <rv s="0">
    <fb>256.77</fb>
    <v>1</v>
  </rv>
  <rv s="0">
    <fb>102.18</fb>
    <v>1</v>
  </rv>
  <rv s="0">
    <fb>111.73</fb>
    <v>1</v>
  </rv>
  <rv s="0">
    <fb>44964</fb>
    <v>0</v>
  </rv>
  <rv s="0">
    <fb>154.65</fb>
    <v>1</v>
  </rv>
  <rv s="0">
    <fb>267.56</fb>
    <v>1</v>
  </rv>
  <rv s="0">
    <fb>102.11</fb>
    <v>1</v>
  </rv>
  <rv s="0">
    <fb>114.92</fb>
    <v>1</v>
  </rv>
  <rv s="0">
    <fb>44965</fb>
    <v>0</v>
  </rv>
  <rv s="0">
    <fb>151.91999999999999</fb>
    <v>1</v>
  </rv>
  <rv s="0">
    <fb>266.73</fb>
    <v>1</v>
  </rv>
  <rv s="0">
    <fb>100.05</fb>
    <v>1</v>
  </rv>
  <rv s="0">
    <fb>113.92</fb>
    <v>1</v>
  </rv>
  <rv s="0">
    <fb>44966</fb>
    <v>0</v>
  </rv>
  <rv s="0">
    <fb>150.87</fb>
    <v>1</v>
  </rv>
  <rv s="0">
    <fb>263.62</fb>
    <v>1</v>
  </rv>
  <rv s="0">
    <fb>98.24</fb>
    <v>1</v>
  </rv>
  <rv s="0">
    <fb>114.35</fb>
    <v>1</v>
  </rv>
  <rv s="0">
    <fb>44967</fb>
    <v>0</v>
  </rv>
  <rv s="0">
    <fb>151.01</fb>
    <v>1</v>
  </rv>
  <rv s="0">
    <fb>263.10000000000002</fb>
    <v>1</v>
  </rv>
  <rv s="0">
    <fb>97.61</fb>
    <v>1</v>
  </rv>
  <rv s="0">
    <fb>119.17</fb>
    <v>1</v>
  </rv>
  <rv s="0">
    <fb>44970</fb>
    <v>0</v>
  </rv>
  <rv s="0">
    <fb>153.85</fb>
    <v>1</v>
  </rv>
  <rv s="0">
    <fb>271.32</fb>
    <v>1</v>
  </rv>
  <rv s="0">
    <fb>99.54</fb>
    <v>1</v>
  </rv>
  <rv s="0">
    <fb>117.8</fb>
    <v>1</v>
  </rv>
  <rv s="0">
    <fb>44971</fb>
    <v>0</v>
  </rv>
  <rv s="0">
    <fb>153.19999999999999</fb>
    <v>1</v>
  </rv>
  <rv s="0">
    <fb>272.17</fb>
    <v>1</v>
  </rv>
  <rv s="0">
    <fb>99.7</fb>
    <v>1</v>
  </rv>
  <rv s="0">
    <fb>116.42</fb>
    <v>1</v>
  </rv>
  <rv s="0">
    <fb>44972</fb>
    <v>0</v>
  </rv>
  <rv s="0">
    <fb>155.33000000000001</fb>
    <v>1</v>
  </rv>
  <rv s="0">
    <fb>269.32</fb>
    <v>1</v>
  </rv>
  <rv s="0">
    <fb>101.16</fb>
    <v>1</v>
  </rv>
  <rv s="0">
    <fb>116.07</fb>
    <v>1</v>
  </rv>
  <rv s="0">
    <fb>44973</fb>
    <v>0</v>
  </rv>
  <rv s="0">
    <fb>153.71</fb>
    <v>1</v>
  </rv>
  <rv s="0">
    <fb>262.14999999999998</fb>
    <v>1</v>
  </rv>
  <rv s="0">
    <fb>98.15</fb>
    <v>1</v>
  </rv>
  <rv s="0">
    <fb>115.73</fb>
    <v>1</v>
  </rv>
  <rv s="0">
    <fb>44974</fb>
    <v>0</v>
  </rv>
  <rv s="0">
    <fb>152.55000000000001</fb>
    <v>1</v>
  </rv>
  <rv s="0">
    <fb>258.06</fb>
    <v>1</v>
  </rv>
  <rv s="0">
    <fb>97.2</fb>
    <v>1</v>
  </rv>
  <rv s="0">
    <fb>111.28</fb>
    <v>1</v>
  </rv>
  <rv s="0">
    <fb>44978</fb>
    <v>0</v>
  </rv>
  <rv s="0">
    <fb>148.47999999999999</fb>
    <v>1</v>
  </rv>
  <rv s="0">
    <fb>252.67</fb>
    <v>1</v>
  </rv>
  <rv s="0">
    <fb>94.58</fb>
    <v>1</v>
  </rv>
  <rv s="0">
    <fb>111.17</fb>
    <v>1</v>
  </rv>
  <rv s="0">
    <fb>44979</fb>
    <v>0</v>
  </rv>
  <rv s="0">
    <fb>148.91</fb>
    <v>1</v>
  </rv>
  <rv s="0">
    <fb>251.51</fb>
    <v>1</v>
  </rv>
  <rv s="0">
    <fb>95.79</fb>
    <v>1</v>
  </rv>
  <rv s="0">
    <fb>109.73</fb>
    <v>1</v>
  </rv>
  <rv s="0">
    <fb>44980</fb>
    <v>0</v>
  </rv>
  <rv s="0">
    <fb>149.4</fb>
    <v>1</v>
  </rv>
  <rv s="0">
    <fb>254.77</fb>
    <v>1</v>
  </rv>
  <rv s="0">
    <fb>95.82</fb>
    <v>1</v>
  </rv>
  <rv s="0">
    <fb>110.74</fb>
    <v>1</v>
  </rv>
  <rv s="0">
    <fb>44981</fb>
    <v>0</v>
  </rv>
  <rv s="0">
    <fb>146.71</fb>
    <v>1</v>
  </rv>
  <rv s="0">
    <fb>249.22</fb>
    <v>1</v>
  </rv>
  <rv s="0">
    <fb>93.5</fb>
    <v>1</v>
  </rv>
  <rv s="0">
    <fb>110.75</fb>
    <v>1</v>
  </rv>
  <rv s="0">
    <fb>44984</fb>
    <v>0</v>
  </rv>
  <rv s="0">
    <fb>147.91999999999999</fb>
    <v>1</v>
  </rv>
  <rv s="0">
    <fb>250.16</fb>
    <v>1</v>
  </rv>
  <rv s="0">
    <fb>93.76</fb>
    <v>1</v>
  </rv>
  <rv s="0">
    <fb>110.55</fb>
    <v>1</v>
  </rv>
  <rv s="0">
    <fb>44985</fb>
    <v>0</v>
  </rv>
  <rv s="0">
    <fb>147.41</fb>
    <v>1</v>
  </rv>
  <rv s="0">
    <fb>249.42</fb>
    <v>1</v>
  </rv>
  <rv s="0">
    <fb>94.23</fb>
    <v>1</v>
  </rv>
  <rv s="0">
    <fb>109.91</fb>
    <v>1</v>
  </rv>
  <rv s="0">
    <fb>44986</fb>
    <v>0</v>
  </rv>
  <rv s="0">
    <fb>145.31</fb>
    <v>1</v>
  </rv>
  <rv s="0">
    <fb>246.27</fb>
    <v>1</v>
  </rv>
  <rv s="0">
    <fb>92.17</fb>
    <v>1</v>
  </rv>
  <rv s="0">
    <fb>110.89</fb>
    <v>1</v>
  </rv>
</rvData>
</file>

<file path=xl/richData/rdrichvaluestructure.xml><?xml version="1.0" encoding="utf-8"?>
<rvStructures xmlns="http://schemas.microsoft.com/office/spreadsheetml/2017/richdata" count="1">
  <s t="_formattednumber">
    <k n="_Format" t="spb"/>
  </s>
</rvStructures>
</file>

<file path=xl/richData/rdsupportingpropertybag.xml><?xml version="1.0" encoding="utf-8"?>
<supportingPropertyBags xmlns="http://schemas.microsoft.com/office/spreadsheetml/2017/richdata2">
  <spbData count="2">
    <spb s="0">
      <v>1</v>
    </spb>
    <spb s="0">
      <v>2</v>
    </spb>
  </spbData>
</supportingPropertyBags>
</file>

<file path=xl/richData/rdsupportingpropertybagstructure.xml><?xml version="1.0" encoding="utf-8"?>
<spbStructures xmlns="http://schemas.microsoft.com/office/spreadsheetml/2017/richdata2" count="1">
  <s>
    <k n="_Self" t="i"/>
  </s>
</spbStructures>
</file>

<file path=xl/richData/richStyles.xml><?xml version="1.0" encoding="utf-8"?>
<richStyleSheet xmlns="http://schemas.microsoft.com/office/spreadsheetml/2017/richdata2" xmlns:mc="http://schemas.openxmlformats.org/markup-compatibility/2006" xmlns:x="http://schemas.openxmlformats.org/spreadsheetml/2006/main" mc:Ignorable="x">
  <dxfs count="2">
    <x:dxf>
      <x:numFmt numFmtId="0" formatCode="General"/>
    </x:dxf>
    <x:dxf>
      <x:numFmt numFmtId="19" formatCode="m/d/yyyy"/>
    </x:dxf>
  </dxfs>
  <richProperties>
    <rPr n="NumberFormat" t="s"/>
  </richProperties>
  <richStyles>
    <rSty dxfid="1"/>
    <rSty dxfid="0">
      <rpv i="0">_([$$-en-US]* #,##0.00_);_([$$-en-US]* (#,##0.00);_([$$-en-US]* "-"??_);_(@_)</rpv>
    </rSty>
  </richStyles>
</richStyleSheet>
</file>

<file path=xl/tables/table1.xml><?xml version="1.0" encoding="utf-8"?>
<table xmlns="http://schemas.openxmlformats.org/spreadsheetml/2006/main" id="5" name="Table5" displayName="Table5" ref="A1:E25" totalsRowShown="0">
  <autoFilter ref="A1:E25"/>
  <tableColumns count="5">
    <tableColumn id="1" name="Timeline" dataDxfId="4"/>
    <tableColumn id="2" name="Values"/>
    <tableColumn id="3" name="Forecast" dataDxfId="3">
      <calculatedColumnFormula>_xlfn.FORECAST.ETS(A2,$B$2:$B$17,$A$2:$A$17,1,1)</calculatedColumnFormula>
    </tableColumn>
    <tableColumn id="4" name="Lower Confidence Bound" dataDxfId="2">
      <calculatedColumnFormula>C2-_xlfn.FORECAST.ETS.CONFINT(A2,$B$2:$B$17,$A$2:$A$17,0.95,1,1)</calculatedColumnFormula>
    </tableColumn>
    <tableColumn id="5" name="Upper Confidence Bound" dataDxfId="1">
      <calculatedColumnFormula>C2+_xlfn.FORECAST.ETS.CONFINT(A2,$B$2:$B$17,$A$2:$A$17,0.95,1,1)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6" name="Table6" displayName="Table6" ref="G1:H8" totalsRowShown="0">
  <autoFilter ref="G1:H8"/>
  <tableColumns count="2">
    <tableColumn id="1" name="Statistic"/>
    <tableColumn id="2" name="Value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Table2" displayName="Table2" ref="B2:D33" totalsRowShown="0">
  <autoFilter ref="B2:D33">
    <filterColumn colId="0" hiddenButton="1"/>
    <filterColumn colId="1" hiddenButton="1"/>
    <filterColumn colId="2" hiddenButton="1"/>
  </autoFilter>
  <tableColumns count="3">
    <tableColumn id="1" name="Newspaper Ads" dataDxfId="7"/>
    <tableColumn id="2" name="Online Ads" dataDxfId="6"/>
    <tableColumn id="3" name="Revenue" dataDxfId="5" dataCellStyle="Comma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tabSelected="1" workbookViewId="0"/>
  </sheetViews>
  <sheetFormatPr defaultRowHeight="15.75" x14ac:dyDescent="0.25"/>
  <cols>
    <col min="1" max="1" width="10.375" bestFit="1" customWidth="1"/>
    <col min="2" max="2" width="9.125" bestFit="1" customWidth="1"/>
    <col min="3" max="3" width="9.875" customWidth="1"/>
    <col min="4" max="5" width="24.125" customWidth="1"/>
    <col min="7" max="7" width="9.625" customWidth="1"/>
    <col min="8" max="8" width="7.5" customWidth="1"/>
  </cols>
  <sheetData>
    <row r="1" spans="1:8" x14ac:dyDescent="0.25">
      <c r="A1" t="s">
        <v>11</v>
      </c>
      <c r="B1" t="s">
        <v>12</v>
      </c>
      <c r="C1" t="s">
        <v>13</v>
      </c>
      <c r="D1" t="s">
        <v>14</v>
      </c>
      <c r="E1" t="s">
        <v>15</v>
      </c>
      <c r="G1" t="s">
        <v>16</v>
      </c>
      <c r="H1" t="s">
        <v>17</v>
      </c>
    </row>
    <row r="2" spans="1:8" x14ac:dyDescent="0.25">
      <c r="A2" s="19">
        <v>43555</v>
      </c>
      <c r="B2" s="20">
        <v>5012</v>
      </c>
      <c r="G2" t="s">
        <v>18</v>
      </c>
      <c r="H2" s="15">
        <f>_xlfn.FORECAST.ETS.STAT($B$2:$B$17,$A$2:$A$17,1,1,1)</f>
        <v>0.751</v>
      </c>
    </row>
    <row r="3" spans="1:8" x14ac:dyDescent="0.25">
      <c r="A3" s="19">
        <v>43646</v>
      </c>
      <c r="B3" s="20">
        <v>6258</v>
      </c>
      <c r="G3" t="s">
        <v>19</v>
      </c>
      <c r="H3" s="15">
        <f>_xlfn.FORECAST.ETS.STAT($B$2:$B$17,$A$2:$A$17,2,1,1)</f>
        <v>1E-3</v>
      </c>
    </row>
    <row r="4" spans="1:8" x14ac:dyDescent="0.25">
      <c r="A4" s="19">
        <v>43738</v>
      </c>
      <c r="B4" s="20">
        <v>5548</v>
      </c>
      <c r="G4" t="s">
        <v>20</v>
      </c>
      <c r="H4" s="15">
        <f>_xlfn.FORECAST.ETS.STAT($B$2:$B$17,$A$2:$A$17,3,1,1)</f>
        <v>1E-3</v>
      </c>
    </row>
    <row r="5" spans="1:8" x14ac:dyDescent="0.25">
      <c r="A5" s="19">
        <v>43830</v>
      </c>
      <c r="B5" s="20">
        <v>4258</v>
      </c>
      <c r="G5" t="s">
        <v>21</v>
      </c>
      <c r="H5" s="15">
        <f>_xlfn.FORECAST.ETS.STAT($B$2:$B$17,$A$2:$A$17,4,1,1)</f>
        <v>0.53713186187495898</v>
      </c>
    </row>
    <row r="6" spans="1:8" x14ac:dyDescent="0.25">
      <c r="A6" s="19">
        <v>43921</v>
      </c>
      <c r="B6" s="20">
        <v>3789</v>
      </c>
      <c r="G6" t="s">
        <v>22</v>
      </c>
      <c r="H6" s="15">
        <f>_xlfn.FORECAST.ETS.STAT($B$2:$B$17,$A$2:$A$17,5,1,1)</f>
        <v>0.14312545193514276</v>
      </c>
    </row>
    <row r="7" spans="1:8" x14ac:dyDescent="0.25">
      <c r="A7" s="19">
        <v>44012</v>
      </c>
      <c r="B7" s="20">
        <v>5663</v>
      </c>
      <c r="G7" t="s">
        <v>23</v>
      </c>
      <c r="H7" s="15">
        <f>_xlfn.FORECAST.ETS.STAT($B$2:$B$17,$A$2:$A$17,6,1,1)</f>
        <v>644.14046502404801</v>
      </c>
    </row>
    <row r="8" spans="1:8" x14ac:dyDescent="0.25">
      <c r="A8" s="19">
        <v>44104</v>
      </c>
      <c r="B8" s="20">
        <v>3999</v>
      </c>
      <c r="G8" t="s">
        <v>24</v>
      </c>
      <c r="H8" s="15">
        <f>_xlfn.FORECAST.ETS.STAT($B$2:$B$17,$A$2:$A$17,7,1,1)</f>
        <v>720.15543649637607</v>
      </c>
    </row>
    <row r="9" spans="1:8" x14ac:dyDescent="0.25">
      <c r="A9" s="19">
        <v>44196</v>
      </c>
      <c r="B9" s="20">
        <v>3523</v>
      </c>
    </row>
    <row r="10" spans="1:8" x14ac:dyDescent="0.25">
      <c r="A10" s="19">
        <v>44286</v>
      </c>
      <c r="B10" s="20">
        <v>3789</v>
      </c>
    </row>
    <row r="11" spans="1:8" x14ac:dyDescent="0.25">
      <c r="A11" s="19">
        <v>44377</v>
      </c>
      <c r="B11" s="20">
        <v>6587</v>
      </c>
    </row>
    <row r="12" spans="1:8" x14ac:dyDescent="0.25">
      <c r="A12" s="19">
        <v>44469</v>
      </c>
      <c r="B12" s="20">
        <v>3946</v>
      </c>
    </row>
    <row r="13" spans="1:8" x14ac:dyDescent="0.25">
      <c r="A13" s="19">
        <v>44561</v>
      </c>
      <c r="B13" s="20">
        <v>3889</v>
      </c>
    </row>
    <row r="14" spans="1:8" x14ac:dyDescent="0.25">
      <c r="A14" s="19">
        <v>44651</v>
      </c>
      <c r="B14" s="20">
        <v>4199</v>
      </c>
    </row>
    <row r="15" spans="1:8" x14ac:dyDescent="0.25">
      <c r="A15" s="19">
        <v>44742</v>
      </c>
      <c r="B15" s="20">
        <v>6689</v>
      </c>
    </row>
    <row r="16" spans="1:8" x14ac:dyDescent="0.25">
      <c r="A16" s="19">
        <v>44834</v>
      </c>
      <c r="B16" s="20">
        <v>5123</v>
      </c>
    </row>
    <row r="17" spans="1:5" x14ac:dyDescent="0.25">
      <c r="A17" s="19">
        <v>44926</v>
      </c>
      <c r="B17" s="20">
        <v>4899</v>
      </c>
      <c r="C17" s="20">
        <v>4899</v>
      </c>
      <c r="D17" s="20">
        <v>4899</v>
      </c>
      <c r="E17" s="20">
        <v>4899</v>
      </c>
    </row>
    <row r="18" spans="1:5" x14ac:dyDescent="0.25">
      <c r="A18" s="19">
        <v>45016</v>
      </c>
      <c r="C18" s="20">
        <f>_xlfn.FORECAST.ETS(A18,$B$2:$B$17,$A$2:$A$17,1,1)</f>
        <v>4660.3838503979396</v>
      </c>
      <c r="D18" s="20">
        <f>C18-_xlfn.FORECAST.ETS.CONFINT(A18,$B$2:$B$17,$A$2:$A$17,0.95,1,1)</f>
        <v>3490.6161677055716</v>
      </c>
      <c r="E18" s="20">
        <f>C18+_xlfn.FORECAST.ETS.CONFINT(A18,$B$2:$B$17,$A$2:$A$17,0.95,1,1)</f>
        <v>5830.1515330903076</v>
      </c>
    </row>
    <row r="19" spans="1:5" x14ac:dyDescent="0.25">
      <c r="A19" s="19">
        <v>45108</v>
      </c>
      <c r="C19" s="20">
        <f>_xlfn.FORECAST.ETS(A19,$B$2:$B$17,$A$2:$A$17,1,1)</f>
        <v>6833.9266855583028</v>
      </c>
      <c r="D19" s="20">
        <f>C19-_xlfn.FORECAST.ETS.CONFINT(A19,$B$2:$B$17,$A$2:$A$17,0.95,1,1)</f>
        <v>5370.3121642808192</v>
      </c>
      <c r="E19" s="20">
        <f>C19+_xlfn.FORECAST.ETS.CONFINT(A19,$B$2:$B$17,$A$2:$A$17,0.95,1,1)</f>
        <v>8297.5412068357855</v>
      </c>
    </row>
    <row r="20" spans="1:5" x14ac:dyDescent="0.25">
      <c r="A20" s="19">
        <v>45200</v>
      </c>
      <c r="C20" s="20">
        <f>_xlfn.FORECAST.ETS(A20,$B$2:$B$17,$A$2:$A$17,1,1)</f>
        <v>5694.5271600630931</v>
      </c>
      <c r="D20" s="20">
        <f>C20-_xlfn.FORECAST.ETS.CONFINT(A20,$B$2:$B$17,$A$2:$A$17,0.95,1,1)</f>
        <v>3986.3006297848269</v>
      </c>
      <c r="E20" s="20">
        <f>C20+_xlfn.FORECAST.ETS.CONFINT(A20,$B$2:$B$17,$A$2:$A$17,0.95,1,1)</f>
        <v>7402.7536903413593</v>
      </c>
    </row>
    <row r="21" spans="1:5" x14ac:dyDescent="0.25">
      <c r="A21" s="19">
        <v>45291</v>
      </c>
      <c r="C21" s="20">
        <f>_xlfn.FORECAST.ETS(A21,$B$2:$B$17,$A$2:$A$17,1,1)</f>
        <v>4728.9210586734207</v>
      </c>
      <c r="D21" s="20">
        <f>C21-_xlfn.FORECAST.ETS.CONFINT(A21,$B$2:$B$17,$A$2:$A$17,0.95,1,1)</f>
        <v>2806.4303815202229</v>
      </c>
      <c r="E21" s="20">
        <f>C21+_xlfn.FORECAST.ETS.CONFINT(A21,$B$2:$B$17,$A$2:$A$17,0.95,1,1)</f>
        <v>6651.4117358266185</v>
      </c>
    </row>
    <row r="22" spans="1:5" x14ac:dyDescent="0.25">
      <c r="A22" s="19">
        <v>45382</v>
      </c>
      <c r="C22" s="20">
        <f>_xlfn.FORECAST.ETS(A22,$B$2:$B$17,$A$2:$A$17,1,1)</f>
        <v>4655.1677060173824</v>
      </c>
      <c r="D22" s="20">
        <f>C22-_xlfn.FORECAST.ETS.CONFINT(A22,$B$2:$B$17,$A$2:$A$17,0.95,1,1)</f>
        <v>2539.0308094158318</v>
      </c>
      <c r="E22" s="20">
        <f>C22+_xlfn.FORECAST.ETS.CONFINT(A22,$B$2:$B$17,$A$2:$A$17,0.95,1,1)</f>
        <v>6771.3046026189331</v>
      </c>
    </row>
    <row r="23" spans="1:5" x14ac:dyDescent="0.25">
      <c r="A23" s="19">
        <v>45474</v>
      </c>
      <c r="C23" s="20">
        <f>_xlfn.FORECAST.ETS(A23,$B$2:$B$17,$A$2:$A$17,1,1)</f>
        <v>6828.7105411777466</v>
      </c>
      <c r="D23" s="20">
        <f>C23-_xlfn.FORECAST.ETS.CONFINT(A23,$B$2:$B$17,$A$2:$A$17,0.95,1,1)</f>
        <v>4535.2196808131539</v>
      </c>
      <c r="E23" s="20">
        <f>C23+_xlfn.FORECAST.ETS.CONFINT(A23,$B$2:$B$17,$A$2:$A$17,0.95,1,1)</f>
        <v>9122.2014015423392</v>
      </c>
    </row>
    <row r="24" spans="1:5" x14ac:dyDescent="0.25">
      <c r="A24" s="19">
        <v>45566</v>
      </c>
      <c r="C24" s="20">
        <f>_xlfn.FORECAST.ETS(A24,$B$2:$B$17,$A$2:$A$17,1,1)</f>
        <v>5689.311015682536</v>
      </c>
      <c r="D24" s="20">
        <f>C24-_xlfn.FORECAST.ETS.CONFINT(A24,$B$2:$B$17,$A$2:$A$17,0.95,1,1)</f>
        <v>3230.808298320967</v>
      </c>
      <c r="E24" s="20">
        <f>C24+_xlfn.FORECAST.ETS.CONFINT(A24,$B$2:$B$17,$A$2:$A$17,0.95,1,1)</f>
        <v>8147.813733044105</v>
      </c>
    </row>
    <row r="25" spans="1:5" x14ac:dyDescent="0.25">
      <c r="A25" s="19">
        <v>45657</v>
      </c>
      <c r="C25" s="20">
        <f>_xlfn.FORECAST.ETS(A25,$B$2:$B$17,$A$2:$A$17,1,1)</f>
        <v>4723.7049142928636</v>
      </c>
      <c r="D25" s="20">
        <f>C25-_xlfn.FORECAST.ETS.CONFINT(A25,$B$2:$B$17,$A$2:$A$17,0.95,1,1)</f>
        <v>2110.1931090839807</v>
      </c>
      <c r="E25" s="20">
        <f>C25+_xlfn.FORECAST.ETS.CONFINT(A25,$B$2:$B$17,$A$2:$A$17,0.95,1,1)</f>
        <v>7337.2167195017464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:F55"/>
  <sheetViews>
    <sheetView showGridLines="0" zoomScale="120" zoomScaleNormal="120" workbookViewId="0">
      <selection activeCell="B4" sqref="B4:C19"/>
    </sheetView>
  </sheetViews>
  <sheetFormatPr defaultColWidth="11.125" defaultRowHeight="15.75" x14ac:dyDescent="0.25"/>
  <cols>
    <col min="1" max="1" width="3.625" customWidth="1"/>
    <col min="3" max="3" width="18.625" bestFit="1" customWidth="1"/>
  </cols>
  <sheetData>
    <row r="2" spans="2:3" x14ac:dyDescent="0.25">
      <c r="B2" s="18" t="s">
        <v>6</v>
      </c>
      <c r="C2" s="18"/>
    </row>
    <row r="3" spans="2:3" x14ac:dyDescent="0.25">
      <c r="B3" s="8" t="s">
        <v>1</v>
      </c>
      <c r="C3" s="7" t="s">
        <v>5</v>
      </c>
    </row>
    <row r="4" spans="2:3" x14ac:dyDescent="0.25">
      <c r="B4" s="3">
        <v>44926</v>
      </c>
      <c r="C4" s="5">
        <v>4899</v>
      </c>
    </row>
    <row r="5" spans="2:3" x14ac:dyDescent="0.25">
      <c r="B5" s="3">
        <v>44834</v>
      </c>
      <c r="C5" s="5">
        <v>5123</v>
      </c>
    </row>
    <row r="6" spans="2:3" x14ac:dyDescent="0.25">
      <c r="B6" s="3">
        <v>44742</v>
      </c>
      <c r="C6" s="5">
        <v>6689</v>
      </c>
    </row>
    <row r="7" spans="2:3" x14ac:dyDescent="0.25">
      <c r="B7" s="3">
        <v>44651</v>
      </c>
      <c r="C7" s="5">
        <v>4199</v>
      </c>
    </row>
    <row r="8" spans="2:3" x14ac:dyDescent="0.25">
      <c r="B8" s="3">
        <v>44561</v>
      </c>
      <c r="C8" s="5">
        <v>3889</v>
      </c>
    </row>
    <row r="9" spans="2:3" x14ac:dyDescent="0.25">
      <c r="B9" s="3">
        <v>44469</v>
      </c>
      <c r="C9" s="5">
        <v>3946</v>
      </c>
    </row>
    <row r="10" spans="2:3" x14ac:dyDescent="0.25">
      <c r="B10" s="3">
        <v>44377</v>
      </c>
      <c r="C10" s="5">
        <v>6587</v>
      </c>
    </row>
    <row r="11" spans="2:3" x14ac:dyDescent="0.25">
      <c r="B11" s="3">
        <v>44286</v>
      </c>
      <c r="C11" s="5">
        <v>3789</v>
      </c>
    </row>
    <row r="12" spans="2:3" x14ac:dyDescent="0.25">
      <c r="B12" s="3">
        <v>44196</v>
      </c>
      <c r="C12" s="5">
        <v>3523</v>
      </c>
    </row>
    <row r="13" spans="2:3" x14ac:dyDescent="0.25">
      <c r="B13" s="3">
        <v>44104</v>
      </c>
      <c r="C13" s="5">
        <v>3999</v>
      </c>
    </row>
    <row r="14" spans="2:3" x14ac:dyDescent="0.25">
      <c r="B14" s="3">
        <v>44012</v>
      </c>
      <c r="C14" s="5">
        <v>5663</v>
      </c>
    </row>
    <row r="15" spans="2:3" x14ac:dyDescent="0.25">
      <c r="B15" s="3">
        <v>43921</v>
      </c>
      <c r="C15" s="5">
        <v>3789</v>
      </c>
    </row>
    <row r="16" spans="2:3" x14ac:dyDescent="0.25">
      <c r="B16" s="3">
        <v>43830</v>
      </c>
      <c r="C16" s="5">
        <v>4258</v>
      </c>
    </row>
    <row r="17" spans="2:6" x14ac:dyDescent="0.25">
      <c r="B17" s="3">
        <v>43738</v>
      </c>
      <c r="C17" s="5">
        <v>5548</v>
      </c>
    </row>
    <row r="18" spans="2:6" x14ac:dyDescent="0.25">
      <c r="B18" s="3">
        <v>43646</v>
      </c>
      <c r="C18" s="5">
        <v>6258</v>
      </c>
    </row>
    <row r="19" spans="2:6" x14ac:dyDescent="0.25">
      <c r="B19" s="3">
        <v>43555</v>
      </c>
      <c r="C19" s="5">
        <v>5012</v>
      </c>
    </row>
    <row r="20" spans="2:6" x14ac:dyDescent="0.25">
      <c r="E20" s="3"/>
      <c r="F20" s="4"/>
    </row>
    <row r="21" spans="2:6" x14ac:dyDescent="0.25">
      <c r="E21" s="3"/>
      <c r="F21" s="4"/>
    </row>
    <row r="22" spans="2:6" x14ac:dyDescent="0.25">
      <c r="E22" s="3"/>
      <c r="F22" s="4"/>
    </row>
    <row r="23" spans="2:6" x14ac:dyDescent="0.25">
      <c r="E23" s="3"/>
      <c r="F23" s="4"/>
    </row>
    <row r="24" spans="2:6" x14ac:dyDescent="0.25">
      <c r="E24" s="3"/>
      <c r="F24" s="4"/>
    </row>
    <row r="25" spans="2:6" x14ac:dyDescent="0.25">
      <c r="E25" s="3"/>
      <c r="F25" s="4"/>
    </row>
    <row r="26" spans="2:6" x14ac:dyDescent="0.25">
      <c r="E26" s="3"/>
      <c r="F26" s="4"/>
    </row>
    <row r="27" spans="2:6" x14ac:dyDescent="0.25">
      <c r="E27" s="3"/>
      <c r="F27" s="4"/>
    </row>
    <row r="28" spans="2:6" x14ac:dyDescent="0.25">
      <c r="E28" s="3"/>
      <c r="F28" s="4"/>
    </row>
    <row r="29" spans="2:6" x14ac:dyDescent="0.25">
      <c r="E29" s="3"/>
      <c r="F29" s="4"/>
    </row>
    <row r="30" spans="2:6" x14ac:dyDescent="0.25">
      <c r="E30" s="3"/>
      <c r="F30" s="4"/>
    </row>
    <row r="31" spans="2:6" x14ac:dyDescent="0.25">
      <c r="E31" s="3"/>
      <c r="F31" s="4"/>
    </row>
    <row r="32" spans="2:6" x14ac:dyDescent="0.25">
      <c r="E32" s="3"/>
      <c r="F32" s="4"/>
    </row>
    <row r="33" spans="5:6" x14ac:dyDescent="0.25">
      <c r="E33" s="3"/>
      <c r="F33" s="4"/>
    </row>
    <row r="34" spans="5:6" x14ac:dyDescent="0.25">
      <c r="E34" s="3"/>
      <c r="F34" s="4"/>
    </row>
    <row r="35" spans="5:6" x14ac:dyDescent="0.25">
      <c r="E35" s="3"/>
      <c r="F35" s="4"/>
    </row>
    <row r="36" spans="5:6" x14ac:dyDescent="0.25">
      <c r="E36" s="3"/>
      <c r="F36" s="4"/>
    </row>
    <row r="37" spans="5:6" x14ac:dyDescent="0.25">
      <c r="E37" s="3"/>
      <c r="F37" s="4"/>
    </row>
    <row r="38" spans="5:6" x14ac:dyDescent="0.25">
      <c r="E38" s="3"/>
      <c r="F38" s="4"/>
    </row>
    <row r="39" spans="5:6" x14ac:dyDescent="0.25">
      <c r="E39" s="3"/>
      <c r="F39" s="4"/>
    </row>
    <row r="40" spans="5:6" x14ac:dyDescent="0.25">
      <c r="E40" s="3"/>
      <c r="F40" s="4"/>
    </row>
    <row r="41" spans="5:6" x14ac:dyDescent="0.25">
      <c r="E41" s="3"/>
      <c r="F41" s="4"/>
    </row>
    <row r="42" spans="5:6" x14ac:dyDescent="0.25">
      <c r="E42" s="3"/>
      <c r="F42" s="4"/>
    </row>
    <row r="43" spans="5:6" x14ac:dyDescent="0.25">
      <c r="E43" s="3"/>
      <c r="F43" s="4"/>
    </row>
    <row r="44" spans="5:6" x14ac:dyDescent="0.25">
      <c r="E44" s="3"/>
      <c r="F44" s="4"/>
    </row>
    <row r="45" spans="5:6" x14ac:dyDescent="0.25">
      <c r="E45" s="3"/>
      <c r="F45" s="4"/>
    </row>
    <row r="46" spans="5:6" x14ac:dyDescent="0.25">
      <c r="E46" s="3"/>
      <c r="F46" s="4"/>
    </row>
    <row r="47" spans="5:6" x14ac:dyDescent="0.25">
      <c r="E47" s="3"/>
      <c r="F47" s="4"/>
    </row>
    <row r="48" spans="5:6" x14ac:dyDescent="0.25">
      <c r="E48" s="3"/>
      <c r="F48" s="4"/>
    </row>
    <row r="49" spans="5:6" x14ac:dyDescent="0.25">
      <c r="E49" s="3"/>
      <c r="F49" s="4"/>
    </row>
    <row r="50" spans="5:6" x14ac:dyDescent="0.25">
      <c r="E50" s="3"/>
      <c r="F50" s="4"/>
    </row>
    <row r="51" spans="5:6" x14ac:dyDescent="0.25">
      <c r="E51" s="3"/>
      <c r="F51" s="4"/>
    </row>
    <row r="52" spans="5:6" x14ac:dyDescent="0.25">
      <c r="E52" s="3"/>
      <c r="F52" s="4"/>
    </row>
    <row r="53" spans="5:6" x14ac:dyDescent="0.25">
      <c r="E53" s="3"/>
      <c r="F53" s="4"/>
    </row>
    <row r="54" spans="5:6" x14ac:dyDescent="0.25">
      <c r="E54" s="3"/>
      <c r="F54" s="4"/>
    </row>
    <row r="55" spans="5:6" x14ac:dyDescent="0.25">
      <c r="E55" s="3"/>
      <c r="F55" s="4"/>
    </row>
  </sheetData>
  <mergeCells count="1">
    <mergeCell ref="B2:C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L42"/>
  <sheetViews>
    <sheetView showGridLines="0" zoomScale="150" zoomScaleNormal="120" workbookViewId="0">
      <selection activeCell="H2" sqref="H2:L6"/>
    </sheetView>
  </sheetViews>
  <sheetFormatPr defaultColWidth="8.875" defaultRowHeight="15.75" x14ac:dyDescent="0.25"/>
  <cols>
    <col min="1" max="1" width="3.875" customWidth="1"/>
    <col min="2" max="3" width="10.5" bestFit="1" customWidth="1"/>
    <col min="6" max="6" width="11.375" bestFit="1" customWidth="1"/>
  </cols>
  <sheetData>
    <row r="1" spans="2:12" ht="16.5" thickBot="1" x14ac:dyDescent="0.3"/>
    <row r="2" spans="2:12" x14ac:dyDescent="0.25">
      <c r="B2" s="6" t="s">
        <v>1</v>
      </c>
      <c r="C2" s="6" t="s">
        <v>3</v>
      </c>
      <c r="D2" s="6" t="s">
        <v>2</v>
      </c>
      <c r="E2" s="6" t="s">
        <v>4</v>
      </c>
      <c r="F2" s="6" t="s">
        <v>7</v>
      </c>
      <c r="H2" s="14"/>
      <c r="I2" s="14" t="s">
        <v>3</v>
      </c>
      <c r="J2" s="14" t="s">
        <v>2</v>
      </c>
      <c r="K2" s="14" t="s">
        <v>4</v>
      </c>
      <c r="L2" s="14" t="s">
        <v>7</v>
      </c>
    </row>
    <row r="3" spans="2:12" x14ac:dyDescent="0.25">
      <c r="B3" vm="1">
        <v>44929</v>
      </c>
      <c r="C3" vm="2">
        <v>125.07</v>
      </c>
      <c r="D3" vm="3">
        <v>239.58</v>
      </c>
      <c r="E3" vm="4">
        <v>85.82</v>
      </c>
      <c r="F3" vm="5">
        <v>106.51</v>
      </c>
      <c r="H3" s="12" t="s">
        <v>3</v>
      </c>
      <c r="I3" s="12">
        <v>1</v>
      </c>
      <c r="J3" s="12"/>
      <c r="K3" s="12"/>
      <c r="L3" s="12"/>
    </row>
    <row r="4" spans="2:12" x14ac:dyDescent="0.25">
      <c r="B4" vm="6">
        <v>44930</v>
      </c>
      <c r="C4" vm="7">
        <v>126.36</v>
      </c>
      <c r="D4" vm="8">
        <v>229.1</v>
      </c>
      <c r="E4" vm="9">
        <v>85.14</v>
      </c>
      <c r="F4" vm="10">
        <v>106.82</v>
      </c>
      <c r="H4" s="12" t="s">
        <v>2</v>
      </c>
      <c r="I4" s="12">
        <v>0.92807972696321395</v>
      </c>
      <c r="J4" s="12">
        <v>1</v>
      </c>
      <c r="K4" s="12"/>
      <c r="L4" s="12"/>
    </row>
    <row r="5" spans="2:12" x14ac:dyDescent="0.25">
      <c r="B5" vm="11">
        <v>44931</v>
      </c>
      <c r="C5" vm="12">
        <v>125.02</v>
      </c>
      <c r="D5" vm="13">
        <v>222.31</v>
      </c>
      <c r="E5" vm="14">
        <v>83.12</v>
      </c>
      <c r="F5" vm="15">
        <v>109.21</v>
      </c>
      <c r="H5" s="12" t="s">
        <v>4</v>
      </c>
      <c r="I5" s="12">
        <v>0.72345321130002271</v>
      </c>
      <c r="J5" s="12">
        <v>0.70101032788576412</v>
      </c>
      <c r="K5" s="12">
        <v>1</v>
      </c>
      <c r="L5" s="12"/>
    </row>
    <row r="6" spans="2:12" ht="16.5" thickBot="1" x14ac:dyDescent="0.3">
      <c r="B6" vm="16">
        <v>44932</v>
      </c>
      <c r="C6" vm="17">
        <v>129.62</v>
      </c>
      <c r="D6" vm="18">
        <v>224.93</v>
      </c>
      <c r="E6" vm="19">
        <v>86.08</v>
      </c>
      <c r="F6" vm="20">
        <v>110.53</v>
      </c>
      <c r="H6" s="13" t="s">
        <v>7</v>
      </c>
      <c r="I6" s="13">
        <v>0.57211204303116459</v>
      </c>
      <c r="J6" s="13">
        <v>0.59412254154024846</v>
      </c>
      <c r="K6" s="13">
        <v>0.62135388015189474</v>
      </c>
      <c r="L6" s="13">
        <v>1</v>
      </c>
    </row>
    <row r="7" spans="2:12" x14ac:dyDescent="0.25">
      <c r="B7" vm="21">
        <v>44935</v>
      </c>
      <c r="C7" vm="22">
        <v>130.15</v>
      </c>
      <c r="D7" vm="23">
        <v>227.12</v>
      </c>
      <c r="E7" vm="24">
        <v>87.36</v>
      </c>
      <c r="F7" vm="25">
        <v>108.47</v>
      </c>
    </row>
    <row r="8" spans="2:12" x14ac:dyDescent="0.25">
      <c r="B8" vm="26">
        <v>44936</v>
      </c>
      <c r="C8" vm="27">
        <v>130.72999999999999</v>
      </c>
      <c r="D8" vm="28">
        <v>228.85</v>
      </c>
      <c r="E8" vm="29">
        <v>89.87</v>
      </c>
      <c r="F8" vm="30">
        <v>110.09</v>
      </c>
    </row>
    <row r="9" spans="2:12" x14ac:dyDescent="0.25">
      <c r="B9" vm="31">
        <v>44937</v>
      </c>
      <c r="C9" vm="32">
        <v>133.49</v>
      </c>
      <c r="D9" vm="33">
        <v>235.77</v>
      </c>
      <c r="E9" vm="34">
        <v>95.09</v>
      </c>
      <c r="F9" vm="35">
        <v>111.37</v>
      </c>
    </row>
    <row r="10" spans="2:12" x14ac:dyDescent="0.25">
      <c r="B10" vm="36">
        <v>44938</v>
      </c>
      <c r="C10" vm="37">
        <v>133.41</v>
      </c>
      <c r="D10" vm="38">
        <v>238.51</v>
      </c>
      <c r="E10" vm="39">
        <v>95.27</v>
      </c>
      <c r="F10" vm="40">
        <v>113.22</v>
      </c>
    </row>
    <row r="11" spans="2:12" x14ac:dyDescent="0.25">
      <c r="B11" vm="41">
        <v>44939</v>
      </c>
      <c r="C11" vm="42">
        <v>134.76</v>
      </c>
      <c r="D11" vm="43">
        <v>239.23</v>
      </c>
      <c r="E11" vm="44">
        <v>98.12</v>
      </c>
      <c r="F11" vm="45">
        <v>113.15</v>
      </c>
    </row>
    <row r="12" spans="2:12" x14ac:dyDescent="0.25">
      <c r="B12" vm="46">
        <v>44943</v>
      </c>
      <c r="C12" vm="47">
        <v>135.94</v>
      </c>
      <c r="D12" vm="48">
        <v>240.35</v>
      </c>
      <c r="E12" vm="49">
        <v>96.05</v>
      </c>
      <c r="F12" vm="50">
        <v>112.93</v>
      </c>
    </row>
    <row r="13" spans="2:12" x14ac:dyDescent="0.25">
      <c r="B13" vm="51">
        <v>44944</v>
      </c>
      <c r="C13" vm="52">
        <v>135.21</v>
      </c>
      <c r="D13" vm="53">
        <v>235.81</v>
      </c>
      <c r="E13" vm="54">
        <v>95.46</v>
      </c>
      <c r="F13" vm="55">
        <v>110.61</v>
      </c>
    </row>
    <row r="14" spans="2:12" x14ac:dyDescent="0.25">
      <c r="B14" vm="56">
        <v>44945</v>
      </c>
      <c r="C14" vm="57">
        <v>135.27000000000001</v>
      </c>
      <c r="D14" vm="58">
        <v>231.93</v>
      </c>
      <c r="E14" vm="59">
        <v>93.68</v>
      </c>
      <c r="F14" vm="60">
        <v>111.32</v>
      </c>
    </row>
    <row r="15" spans="2:12" x14ac:dyDescent="0.25">
      <c r="B15" vm="61">
        <v>44946</v>
      </c>
      <c r="C15" vm="62">
        <v>137.87</v>
      </c>
      <c r="D15" vm="63">
        <v>240.22</v>
      </c>
      <c r="E15" vm="64">
        <v>97.25</v>
      </c>
      <c r="F15" vm="65">
        <v>113.35</v>
      </c>
    </row>
    <row r="16" spans="2:12" x14ac:dyDescent="0.25">
      <c r="B16" vm="66">
        <v>44949</v>
      </c>
      <c r="C16" vm="67">
        <v>141.11000000000001</v>
      </c>
      <c r="D16" vm="68">
        <v>242.58</v>
      </c>
      <c r="E16" vm="69">
        <v>97.52</v>
      </c>
      <c r="F16" vm="70">
        <v>112.76</v>
      </c>
    </row>
    <row r="17" spans="2:6" x14ac:dyDescent="0.25">
      <c r="B17" vm="71">
        <v>44950</v>
      </c>
      <c r="C17" vm="72">
        <v>142.53</v>
      </c>
      <c r="D17" vm="73">
        <v>242.04</v>
      </c>
      <c r="E17" vm="74">
        <v>96.32</v>
      </c>
      <c r="F17" vm="75">
        <v>113.81</v>
      </c>
    </row>
    <row r="18" spans="2:6" x14ac:dyDescent="0.25">
      <c r="B18" vm="76">
        <v>44951</v>
      </c>
      <c r="C18" vm="77">
        <v>141.86000000000001</v>
      </c>
      <c r="D18" vm="78">
        <v>240.61</v>
      </c>
      <c r="E18" vm="79">
        <v>97.18</v>
      </c>
      <c r="F18" vm="80">
        <v>113.21</v>
      </c>
    </row>
    <row r="19" spans="2:6" x14ac:dyDescent="0.25">
      <c r="B19" vm="81">
        <v>44952</v>
      </c>
      <c r="C19" vm="82">
        <v>143.96</v>
      </c>
      <c r="D19" vm="83">
        <v>248</v>
      </c>
      <c r="E19" vm="84">
        <v>99.22</v>
      </c>
      <c r="F19" vm="85">
        <v>117.76</v>
      </c>
    </row>
    <row r="20" spans="2:6" x14ac:dyDescent="0.25">
      <c r="B20" vm="86">
        <v>44953</v>
      </c>
      <c r="C20" vm="87">
        <v>145.93</v>
      </c>
      <c r="D20" vm="88">
        <v>248.16</v>
      </c>
      <c r="E20" vm="89">
        <v>102.24</v>
      </c>
      <c r="F20" vm="90">
        <v>115.61</v>
      </c>
    </row>
    <row r="21" spans="2:6" x14ac:dyDescent="0.25">
      <c r="B21" vm="91">
        <v>44956</v>
      </c>
      <c r="C21" vm="92">
        <v>143</v>
      </c>
      <c r="D21" vm="93">
        <v>242.71</v>
      </c>
      <c r="E21" vm="94">
        <v>100.55</v>
      </c>
      <c r="F21" vm="95">
        <v>113.56</v>
      </c>
    </row>
    <row r="22" spans="2:6" x14ac:dyDescent="0.25">
      <c r="B22" vm="96">
        <v>44957</v>
      </c>
      <c r="C22" vm="97">
        <v>144.29</v>
      </c>
      <c r="D22" vm="98">
        <v>247.81</v>
      </c>
      <c r="E22" vm="99">
        <v>103.13</v>
      </c>
      <c r="F22" vm="100">
        <v>116.01</v>
      </c>
    </row>
    <row r="23" spans="2:6" x14ac:dyDescent="0.25">
      <c r="B23" vm="101">
        <v>44958</v>
      </c>
      <c r="C23" vm="102">
        <v>145.43</v>
      </c>
      <c r="D23" vm="103">
        <v>252.75</v>
      </c>
      <c r="E23" vm="104">
        <v>105.15</v>
      </c>
      <c r="F23" vm="105">
        <v>114.74</v>
      </c>
    </row>
    <row r="24" spans="2:6" x14ac:dyDescent="0.25">
      <c r="B24" vm="106">
        <v>44959</v>
      </c>
      <c r="C24" vm="107">
        <v>150.82</v>
      </c>
      <c r="D24" vm="108">
        <v>264.60000000000002</v>
      </c>
      <c r="E24" vm="109">
        <v>112.91</v>
      </c>
      <c r="F24" vm="110">
        <v>111.15</v>
      </c>
    </row>
    <row r="25" spans="2:6" x14ac:dyDescent="0.25">
      <c r="B25" vm="111">
        <v>44960</v>
      </c>
      <c r="C25" vm="112">
        <v>154.5</v>
      </c>
      <c r="D25" vm="113">
        <v>258.35000000000002</v>
      </c>
      <c r="E25" vm="114">
        <v>103.39</v>
      </c>
      <c r="F25" vm="115">
        <v>111.92</v>
      </c>
    </row>
    <row r="26" spans="2:6" x14ac:dyDescent="0.25">
      <c r="B26" vm="116">
        <v>44963</v>
      </c>
      <c r="C26" vm="117">
        <v>151.72999999999999</v>
      </c>
      <c r="D26" vm="118">
        <v>256.77</v>
      </c>
      <c r="E26" vm="119">
        <v>102.18</v>
      </c>
      <c r="F26" vm="120">
        <v>111.73</v>
      </c>
    </row>
    <row r="27" spans="2:6" x14ac:dyDescent="0.25">
      <c r="B27" vm="121">
        <v>44964</v>
      </c>
      <c r="C27" vm="122">
        <v>154.65</v>
      </c>
      <c r="D27" vm="123">
        <v>267.56</v>
      </c>
      <c r="E27" vm="124">
        <v>102.11</v>
      </c>
      <c r="F27" vm="125">
        <v>114.92</v>
      </c>
    </row>
    <row r="28" spans="2:6" x14ac:dyDescent="0.25">
      <c r="B28" vm="126">
        <v>44965</v>
      </c>
      <c r="C28" vm="127">
        <v>151.91999999999999</v>
      </c>
      <c r="D28" vm="128">
        <v>266.73</v>
      </c>
      <c r="E28" vm="129">
        <v>100.05</v>
      </c>
      <c r="F28" vm="130">
        <v>113.92</v>
      </c>
    </row>
    <row r="29" spans="2:6" x14ac:dyDescent="0.25">
      <c r="B29" vm="131">
        <v>44966</v>
      </c>
      <c r="C29" vm="132">
        <v>150.87</v>
      </c>
      <c r="D29" vm="133">
        <v>263.62</v>
      </c>
      <c r="E29" vm="134">
        <v>98.24</v>
      </c>
      <c r="F29" vm="135">
        <v>114.35</v>
      </c>
    </row>
    <row r="30" spans="2:6" x14ac:dyDescent="0.25">
      <c r="B30" vm="136">
        <v>44967</v>
      </c>
      <c r="C30" vm="137">
        <v>151.01</v>
      </c>
      <c r="D30" vm="138">
        <v>263.10000000000002</v>
      </c>
      <c r="E30" vm="139">
        <v>97.61</v>
      </c>
      <c r="F30" vm="140">
        <v>119.17</v>
      </c>
    </row>
    <row r="31" spans="2:6" x14ac:dyDescent="0.25">
      <c r="B31" vm="141">
        <v>44970</v>
      </c>
      <c r="C31" vm="142">
        <v>153.85</v>
      </c>
      <c r="D31" vm="143">
        <v>271.32</v>
      </c>
      <c r="E31" vm="144">
        <v>99.54</v>
      </c>
      <c r="F31" vm="145">
        <v>117.8</v>
      </c>
    </row>
    <row r="32" spans="2:6" x14ac:dyDescent="0.25">
      <c r="B32" vm="146">
        <v>44971</v>
      </c>
      <c r="C32" vm="147">
        <v>153.19999999999999</v>
      </c>
      <c r="D32" vm="148">
        <v>272.17</v>
      </c>
      <c r="E32" vm="149">
        <v>99.7</v>
      </c>
      <c r="F32" vm="150">
        <v>116.42</v>
      </c>
    </row>
    <row r="33" spans="2:6" x14ac:dyDescent="0.25">
      <c r="B33" vm="151">
        <v>44972</v>
      </c>
      <c r="C33" vm="152">
        <v>155.33000000000001</v>
      </c>
      <c r="D33" vm="153">
        <v>269.32</v>
      </c>
      <c r="E33" vm="154">
        <v>101.16</v>
      </c>
      <c r="F33" vm="155">
        <v>116.07</v>
      </c>
    </row>
    <row r="34" spans="2:6" x14ac:dyDescent="0.25">
      <c r="B34" vm="156">
        <v>44973</v>
      </c>
      <c r="C34" vm="157">
        <v>153.71</v>
      </c>
      <c r="D34" vm="158">
        <v>262.14999999999998</v>
      </c>
      <c r="E34" vm="159">
        <v>98.15</v>
      </c>
      <c r="F34" vm="160">
        <v>115.73</v>
      </c>
    </row>
    <row r="35" spans="2:6" x14ac:dyDescent="0.25">
      <c r="B35" vm="161">
        <v>44974</v>
      </c>
      <c r="C35" vm="162">
        <v>152.55000000000001</v>
      </c>
      <c r="D35" vm="163">
        <v>258.06</v>
      </c>
      <c r="E35" vm="164">
        <v>97.2</v>
      </c>
      <c r="F35" vm="165">
        <v>111.28</v>
      </c>
    </row>
    <row r="36" spans="2:6" x14ac:dyDescent="0.25">
      <c r="B36" vm="166">
        <v>44978</v>
      </c>
      <c r="C36" vm="167">
        <v>148.47999999999999</v>
      </c>
      <c r="D36" vm="168">
        <v>252.67</v>
      </c>
      <c r="E36" vm="169">
        <v>94.58</v>
      </c>
      <c r="F36" vm="170">
        <v>111.17</v>
      </c>
    </row>
    <row r="37" spans="2:6" x14ac:dyDescent="0.25">
      <c r="B37" vm="171">
        <v>44979</v>
      </c>
      <c r="C37" vm="172">
        <v>148.91</v>
      </c>
      <c r="D37" vm="173">
        <v>251.51</v>
      </c>
      <c r="E37" vm="174">
        <v>95.79</v>
      </c>
      <c r="F37" vm="175">
        <v>109.73</v>
      </c>
    </row>
    <row r="38" spans="2:6" x14ac:dyDescent="0.25">
      <c r="B38" vm="176">
        <v>44980</v>
      </c>
      <c r="C38" vm="177">
        <v>149.4</v>
      </c>
      <c r="D38" vm="178">
        <v>254.77</v>
      </c>
      <c r="E38" vm="179">
        <v>95.82</v>
      </c>
      <c r="F38" vm="180">
        <v>110.74</v>
      </c>
    </row>
    <row r="39" spans="2:6" x14ac:dyDescent="0.25">
      <c r="B39" vm="181">
        <v>44981</v>
      </c>
      <c r="C39" vm="182">
        <v>146.71</v>
      </c>
      <c r="D39" vm="183">
        <v>249.22</v>
      </c>
      <c r="E39" vm="184">
        <v>93.5</v>
      </c>
      <c r="F39" vm="185">
        <v>110.75</v>
      </c>
    </row>
    <row r="40" spans="2:6" x14ac:dyDescent="0.25">
      <c r="B40" vm="186">
        <v>44984</v>
      </c>
      <c r="C40" vm="187">
        <v>147.91999999999999</v>
      </c>
      <c r="D40" vm="188">
        <v>250.16</v>
      </c>
      <c r="E40" vm="189">
        <v>93.76</v>
      </c>
      <c r="F40" vm="190">
        <v>110.55</v>
      </c>
    </row>
    <row r="41" spans="2:6" x14ac:dyDescent="0.25">
      <c r="B41" vm="191">
        <v>44985</v>
      </c>
      <c r="C41" vm="192">
        <v>147.41</v>
      </c>
      <c r="D41" vm="193">
        <v>249.42</v>
      </c>
      <c r="E41" vm="194">
        <v>94.23</v>
      </c>
      <c r="F41" vm="195">
        <v>109.91</v>
      </c>
    </row>
    <row r="42" spans="2:6" x14ac:dyDescent="0.25">
      <c r="B42" vm="196">
        <v>44986</v>
      </c>
      <c r="C42" vm="197">
        <v>145.31</v>
      </c>
      <c r="D42" vm="198">
        <v>246.27</v>
      </c>
      <c r="E42" vm="199">
        <v>92.17</v>
      </c>
      <c r="F42" vm="200">
        <v>110.89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:I63"/>
  <sheetViews>
    <sheetView showGridLines="0" zoomScale="125" zoomScaleNormal="110" workbookViewId="0">
      <selection activeCell="F5" sqref="F5:F17"/>
    </sheetView>
  </sheetViews>
  <sheetFormatPr defaultColWidth="11.125" defaultRowHeight="15.75" x14ac:dyDescent="0.25"/>
  <cols>
    <col min="1" max="1" width="4.375" customWidth="1"/>
    <col min="2" max="2" width="10" bestFit="1" customWidth="1"/>
    <col min="3" max="3" width="11.875" bestFit="1" customWidth="1"/>
  </cols>
  <sheetData>
    <row r="2" spans="2:9" x14ac:dyDescent="0.25">
      <c r="B2" s="6" t="s">
        <v>9</v>
      </c>
      <c r="C2" s="6" t="s">
        <v>0</v>
      </c>
    </row>
    <row r="3" spans="2:9" x14ac:dyDescent="0.25">
      <c r="B3" s="2">
        <v>12</v>
      </c>
      <c r="C3" s="5">
        <v>10555</v>
      </c>
      <c r="E3" t="s">
        <v>9</v>
      </c>
      <c r="H3" t="s">
        <v>0</v>
      </c>
    </row>
    <row r="4" spans="2:9" x14ac:dyDescent="0.25">
      <c r="B4" s="2">
        <v>15</v>
      </c>
      <c r="C4" s="5">
        <v>12499</v>
      </c>
    </row>
    <row r="5" spans="2:9" x14ac:dyDescent="0.25">
      <c r="B5" s="2">
        <v>15</v>
      </c>
      <c r="C5" s="5">
        <v>12400</v>
      </c>
      <c r="E5" t="s">
        <v>25</v>
      </c>
      <c r="F5">
        <v>47.58064516129032</v>
      </c>
      <c r="H5" t="s">
        <v>25</v>
      </c>
      <c r="I5">
        <v>24068.807767741935</v>
      </c>
    </row>
    <row r="6" spans="2:9" x14ac:dyDescent="0.25">
      <c r="B6" s="2">
        <v>10</v>
      </c>
      <c r="C6" s="5">
        <v>11000</v>
      </c>
      <c r="E6" t="s">
        <v>26</v>
      </c>
      <c r="F6">
        <v>3.8025950939445496</v>
      </c>
      <c r="H6" t="s">
        <v>26</v>
      </c>
      <c r="I6">
        <v>1425.2152153482034</v>
      </c>
    </row>
    <row r="7" spans="2:9" x14ac:dyDescent="0.25">
      <c r="B7" s="2">
        <v>14</v>
      </c>
      <c r="C7" s="5">
        <v>12399</v>
      </c>
      <c r="E7" t="s">
        <v>27</v>
      </c>
      <c r="F7">
        <v>48</v>
      </c>
      <c r="H7" t="s">
        <v>27</v>
      </c>
      <c r="I7">
        <v>24585</v>
      </c>
    </row>
    <row r="8" spans="2:9" x14ac:dyDescent="0.25">
      <c r="B8" s="2">
        <v>34</v>
      </c>
      <c r="C8" s="5">
        <v>19880</v>
      </c>
      <c r="E8" t="s">
        <v>28</v>
      </c>
      <c r="F8">
        <v>70</v>
      </c>
      <c r="H8" t="s">
        <v>28</v>
      </c>
      <c r="I8">
        <v>28778</v>
      </c>
    </row>
    <row r="9" spans="2:9" x14ac:dyDescent="0.25">
      <c r="B9" s="2">
        <v>45</v>
      </c>
      <c r="C9" s="5">
        <v>22569</v>
      </c>
      <c r="E9" t="s">
        <v>29</v>
      </c>
      <c r="F9">
        <v>21.171953450336741</v>
      </c>
      <c r="H9" t="s">
        <v>29</v>
      </c>
      <c r="I9">
        <v>7935.2624853788411</v>
      </c>
    </row>
    <row r="10" spans="2:9" x14ac:dyDescent="0.25">
      <c r="B10" s="2">
        <v>20</v>
      </c>
      <c r="C10" s="5">
        <v>12008</v>
      </c>
      <c r="E10" t="s">
        <v>30</v>
      </c>
      <c r="F10" s="16">
        <v>448.25161290322575</v>
      </c>
      <c r="H10" t="s">
        <v>30</v>
      </c>
      <c r="I10">
        <v>62968390.711860783</v>
      </c>
    </row>
    <row r="11" spans="2:9" x14ac:dyDescent="0.25">
      <c r="B11" s="2">
        <v>45</v>
      </c>
      <c r="C11" s="5">
        <v>23663</v>
      </c>
      <c r="E11" t="s">
        <v>31</v>
      </c>
      <c r="F11">
        <v>-1.0942597292524305</v>
      </c>
      <c r="H11" t="s">
        <v>31</v>
      </c>
      <c r="I11">
        <v>-1.0905325782144679</v>
      </c>
    </row>
    <row r="12" spans="2:9" x14ac:dyDescent="0.25">
      <c r="B12" s="2">
        <v>48</v>
      </c>
      <c r="C12" s="5">
        <v>24585</v>
      </c>
      <c r="E12" t="s">
        <v>32</v>
      </c>
      <c r="F12">
        <v>-0.42568070121741797</v>
      </c>
      <c r="H12" t="s">
        <v>32</v>
      </c>
      <c r="I12">
        <v>-0.44040632710593253</v>
      </c>
    </row>
    <row r="13" spans="2:9" x14ac:dyDescent="0.25">
      <c r="B13" s="2">
        <v>55</v>
      </c>
      <c r="C13" s="5">
        <f>C12*1.1</f>
        <v>27043.500000000004</v>
      </c>
      <c r="E13" t="s">
        <v>33</v>
      </c>
      <c r="F13">
        <v>65</v>
      </c>
      <c r="H13" t="s">
        <v>33</v>
      </c>
      <c r="I13">
        <v>25370</v>
      </c>
    </row>
    <row r="14" spans="2:9" x14ac:dyDescent="0.25">
      <c r="B14" s="2">
        <v>60</v>
      </c>
      <c r="C14" s="5">
        <f>C13*1.1</f>
        <v>29747.850000000006</v>
      </c>
      <c r="E14" t="s">
        <v>34</v>
      </c>
      <c r="F14">
        <v>10</v>
      </c>
      <c r="H14" t="s">
        <v>34</v>
      </c>
      <c r="I14">
        <v>10555</v>
      </c>
    </row>
    <row r="15" spans="2:9" x14ac:dyDescent="0.25">
      <c r="B15" s="2">
        <v>62</v>
      </c>
      <c r="C15" s="5">
        <v>28778</v>
      </c>
      <c r="E15" t="s">
        <v>35</v>
      </c>
      <c r="F15">
        <v>75</v>
      </c>
      <c r="H15" t="s">
        <v>35</v>
      </c>
      <c r="I15">
        <v>35925</v>
      </c>
    </row>
    <row r="16" spans="2:9" x14ac:dyDescent="0.25">
      <c r="B16" s="2">
        <v>61</v>
      </c>
      <c r="C16" s="5">
        <v>21136</v>
      </c>
      <c r="E16" t="s">
        <v>36</v>
      </c>
      <c r="F16">
        <v>1475</v>
      </c>
      <c r="H16" t="s">
        <v>36</v>
      </c>
      <c r="I16">
        <v>746133.04079999996</v>
      </c>
    </row>
    <row r="17" spans="2:9" x14ac:dyDescent="0.25">
      <c r="B17" s="2">
        <v>69</v>
      </c>
      <c r="C17" s="5">
        <v>23458</v>
      </c>
      <c r="E17" t="s">
        <v>37</v>
      </c>
      <c r="F17">
        <v>31</v>
      </c>
      <c r="H17" t="s">
        <v>37</v>
      </c>
      <c r="I17">
        <v>31</v>
      </c>
    </row>
    <row r="18" spans="2:9" x14ac:dyDescent="0.25">
      <c r="B18" s="2">
        <v>50</v>
      </c>
      <c r="C18" s="5">
        <v>22588</v>
      </c>
    </row>
    <row r="19" spans="2:9" x14ac:dyDescent="0.25">
      <c r="B19" s="2">
        <v>45</v>
      </c>
      <c r="C19" s="5">
        <v>19550</v>
      </c>
    </row>
    <row r="20" spans="2:9" x14ac:dyDescent="0.25">
      <c r="B20" s="2">
        <v>40</v>
      </c>
      <c r="C20" s="5">
        <v>22202</v>
      </c>
    </row>
    <row r="21" spans="2:9" x14ac:dyDescent="0.25">
      <c r="B21" s="2">
        <v>65</v>
      </c>
      <c r="C21" s="5">
        <v>30668</v>
      </c>
    </row>
    <row r="22" spans="2:9" x14ac:dyDescent="0.25">
      <c r="B22" s="2">
        <v>70</v>
      </c>
      <c r="C22" s="5">
        <v>31549</v>
      </c>
    </row>
    <row r="23" spans="2:9" x14ac:dyDescent="0.25">
      <c r="B23" s="2">
        <v>70</v>
      </c>
      <c r="C23" s="5">
        <v>29998</v>
      </c>
    </row>
    <row r="24" spans="2:9" x14ac:dyDescent="0.25">
      <c r="B24" s="2">
        <v>25</v>
      </c>
      <c r="C24" s="5">
        <v>12558</v>
      </c>
    </row>
    <row r="25" spans="2:9" x14ac:dyDescent="0.25">
      <c r="B25" s="2">
        <v>65</v>
      </c>
      <c r="C25" s="5">
        <v>25372</v>
      </c>
    </row>
    <row r="26" spans="2:9" x14ac:dyDescent="0.25">
      <c r="B26" s="2">
        <v>70</v>
      </c>
      <c r="C26" s="5">
        <v>32220</v>
      </c>
    </row>
    <row r="27" spans="2:9" x14ac:dyDescent="0.25">
      <c r="B27" s="2">
        <v>75</v>
      </c>
      <c r="C27" s="5">
        <v>33698</v>
      </c>
    </row>
    <row r="28" spans="2:9" x14ac:dyDescent="0.25">
      <c r="B28" s="2">
        <v>75</v>
      </c>
      <c r="C28" s="5">
        <v>35925</v>
      </c>
    </row>
    <row r="29" spans="2:9" x14ac:dyDescent="0.25">
      <c r="B29" s="2">
        <v>72</v>
      </c>
      <c r="C29" s="5">
        <v>31458</v>
      </c>
    </row>
    <row r="30" spans="2:9" x14ac:dyDescent="0.25">
      <c r="B30" s="2">
        <v>70</v>
      </c>
      <c r="C30" s="5">
        <v>28778</v>
      </c>
    </row>
    <row r="31" spans="2:9" x14ac:dyDescent="0.25">
      <c r="B31" s="2">
        <v>40</v>
      </c>
      <c r="C31" s="5">
        <v>33277</v>
      </c>
    </row>
    <row r="32" spans="2:9" x14ac:dyDescent="0.25">
      <c r="B32" s="2">
        <v>40</v>
      </c>
      <c r="C32" s="5">
        <f>C31*0.98</f>
        <v>32611.46</v>
      </c>
    </row>
    <row r="33" spans="2:3" x14ac:dyDescent="0.25">
      <c r="B33" s="2">
        <v>38</v>
      </c>
      <c r="C33" s="5">
        <f>C32*0.98</f>
        <v>31959.230799999998</v>
      </c>
    </row>
    <row r="34" spans="2:3" x14ac:dyDescent="0.25">
      <c r="C34" s="1"/>
    </row>
    <row r="35" spans="2:3" x14ac:dyDescent="0.25">
      <c r="C35" s="1"/>
    </row>
    <row r="36" spans="2:3" x14ac:dyDescent="0.25">
      <c r="C36" s="1"/>
    </row>
    <row r="37" spans="2:3" x14ac:dyDescent="0.25">
      <c r="C37" s="1"/>
    </row>
    <row r="38" spans="2:3" x14ac:dyDescent="0.25">
      <c r="C38" s="1"/>
    </row>
    <row r="39" spans="2:3" x14ac:dyDescent="0.25">
      <c r="C39" s="1"/>
    </row>
    <row r="40" spans="2:3" x14ac:dyDescent="0.25">
      <c r="C40" s="1"/>
    </row>
    <row r="41" spans="2:3" x14ac:dyDescent="0.25">
      <c r="C41" s="1"/>
    </row>
    <row r="42" spans="2:3" x14ac:dyDescent="0.25">
      <c r="C42" s="1"/>
    </row>
    <row r="43" spans="2:3" x14ac:dyDescent="0.25">
      <c r="C43" s="1"/>
    </row>
    <row r="44" spans="2:3" x14ac:dyDescent="0.25">
      <c r="C44" s="1"/>
    </row>
    <row r="45" spans="2:3" x14ac:dyDescent="0.25">
      <c r="C45" s="1"/>
    </row>
    <row r="46" spans="2:3" x14ac:dyDescent="0.25">
      <c r="C46" s="1"/>
    </row>
    <row r="47" spans="2:3" x14ac:dyDescent="0.25">
      <c r="C47" s="1"/>
    </row>
    <row r="48" spans="2:3" x14ac:dyDescent="0.25">
      <c r="C48" s="1"/>
    </row>
    <row r="49" spans="3:3" x14ac:dyDescent="0.25">
      <c r="C49" s="1"/>
    </row>
    <row r="50" spans="3:3" x14ac:dyDescent="0.25">
      <c r="C50" s="1"/>
    </row>
    <row r="51" spans="3:3" x14ac:dyDescent="0.25">
      <c r="C51" s="1"/>
    </row>
    <row r="52" spans="3:3" x14ac:dyDescent="0.25">
      <c r="C52" s="1"/>
    </row>
    <row r="53" spans="3:3" x14ac:dyDescent="0.25">
      <c r="C53" s="1"/>
    </row>
    <row r="54" spans="3:3" x14ac:dyDescent="0.25">
      <c r="C54" s="1"/>
    </row>
    <row r="55" spans="3:3" x14ac:dyDescent="0.25">
      <c r="C55" s="1"/>
    </row>
    <row r="56" spans="3:3" x14ac:dyDescent="0.25">
      <c r="C56" s="1"/>
    </row>
    <row r="57" spans="3:3" x14ac:dyDescent="0.25">
      <c r="C57" s="1"/>
    </row>
    <row r="58" spans="3:3" x14ac:dyDescent="0.25">
      <c r="C58" s="1"/>
    </row>
    <row r="59" spans="3:3" x14ac:dyDescent="0.25">
      <c r="C59" s="1"/>
    </row>
    <row r="60" spans="3:3" x14ac:dyDescent="0.25">
      <c r="C60" s="1"/>
    </row>
    <row r="61" spans="3:3" x14ac:dyDescent="0.25">
      <c r="C61" s="1"/>
    </row>
    <row r="62" spans="3:3" x14ac:dyDescent="0.25">
      <c r="C62" s="1"/>
    </row>
    <row r="63" spans="3:3" x14ac:dyDescent="0.25">
      <c r="C63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:C63"/>
  <sheetViews>
    <sheetView showGridLines="0" zoomScale="120" zoomScaleNormal="120" workbookViewId="0">
      <selection activeCell="G19" sqref="G19"/>
    </sheetView>
  </sheetViews>
  <sheetFormatPr defaultColWidth="11.125" defaultRowHeight="15.75" x14ac:dyDescent="0.25"/>
  <cols>
    <col min="1" max="1" width="3.625" customWidth="1"/>
    <col min="2" max="2" width="10" bestFit="1" customWidth="1"/>
    <col min="3" max="3" width="11.875" bestFit="1" customWidth="1"/>
  </cols>
  <sheetData>
    <row r="2" spans="2:3" x14ac:dyDescent="0.25">
      <c r="B2" s="6" t="s">
        <v>9</v>
      </c>
      <c r="C2" s="6" t="s">
        <v>8</v>
      </c>
    </row>
    <row r="3" spans="2:3" x14ac:dyDescent="0.25">
      <c r="B3" s="2">
        <v>12</v>
      </c>
      <c r="C3" s="5">
        <v>10555</v>
      </c>
    </row>
    <row r="4" spans="2:3" x14ac:dyDescent="0.25">
      <c r="B4" s="2">
        <v>15</v>
      </c>
      <c r="C4" s="5">
        <v>12499</v>
      </c>
    </row>
    <row r="5" spans="2:3" x14ac:dyDescent="0.25">
      <c r="B5" s="2">
        <v>15</v>
      </c>
      <c r="C5" s="5">
        <v>12400</v>
      </c>
    </row>
    <row r="6" spans="2:3" x14ac:dyDescent="0.25">
      <c r="B6" s="2">
        <v>10</v>
      </c>
      <c r="C6" s="5">
        <v>11000</v>
      </c>
    </row>
    <row r="7" spans="2:3" x14ac:dyDescent="0.25">
      <c r="B7" s="2">
        <v>14</v>
      </c>
      <c r="C7" s="5">
        <v>12399</v>
      </c>
    </row>
    <row r="8" spans="2:3" x14ac:dyDescent="0.25">
      <c r="B8" s="2">
        <v>34</v>
      </c>
      <c r="C8" s="5">
        <v>19880</v>
      </c>
    </row>
    <row r="9" spans="2:3" x14ac:dyDescent="0.25">
      <c r="B9" s="2">
        <v>45</v>
      </c>
      <c r="C9" s="5">
        <v>22569</v>
      </c>
    </row>
    <row r="10" spans="2:3" x14ac:dyDescent="0.25">
      <c r="B10" s="2">
        <v>20</v>
      </c>
      <c r="C10" s="5">
        <v>12008</v>
      </c>
    </row>
    <row r="11" spans="2:3" x14ac:dyDescent="0.25">
      <c r="B11" s="2">
        <v>45</v>
      </c>
      <c r="C11" s="5">
        <v>23663</v>
      </c>
    </row>
    <row r="12" spans="2:3" x14ac:dyDescent="0.25">
      <c r="B12" s="2">
        <v>48</v>
      </c>
      <c r="C12" s="5">
        <v>24585</v>
      </c>
    </row>
    <row r="13" spans="2:3" x14ac:dyDescent="0.25">
      <c r="B13" s="2">
        <v>55</v>
      </c>
      <c r="C13" s="5">
        <f>C12*1.1</f>
        <v>27043.500000000004</v>
      </c>
    </row>
    <row r="14" spans="2:3" x14ac:dyDescent="0.25">
      <c r="B14" s="2">
        <v>60</v>
      </c>
      <c r="C14" s="5">
        <f>C13*1.1</f>
        <v>29747.850000000006</v>
      </c>
    </row>
    <row r="15" spans="2:3" x14ac:dyDescent="0.25">
      <c r="B15" s="2">
        <v>62</v>
      </c>
      <c r="C15" s="5">
        <v>28778</v>
      </c>
    </row>
    <row r="16" spans="2:3" x14ac:dyDescent="0.25">
      <c r="B16" s="2">
        <v>61</v>
      </c>
      <c r="C16" s="5">
        <v>21136</v>
      </c>
    </row>
    <row r="17" spans="2:3" x14ac:dyDescent="0.25">
      <c r="B17" s="2">
        <v>69</v>
      </c>
      <c r="C17" s="5">
        <v>23458</v>
      </c>
    </row>
    <row r="18" spans="2:3" x14ac:dyDescent="0.25">
      <c r="B18" s="2">
        <v>50</v>
      </c>
      <c r="C18" s="5">
        <v>22588</v>
      </c>
    </row>
    <row r="19" spans="2:3" x14ac:dyDescent="0.25">
      <c r="B19" s="2">
        <v>45</v>
      </c>
      <c r="C19" s="5">
        <v>19550</v>
      </c>
    </row>
    <row r="20" spans="2:3" x14ac:dyDescent="0.25">
      <c r="B20" s="2">
        <v>40</v>
      </c>
      <c r="C20" s="5">
        <v>22202</v>
      </c>
    </row>
    <row r="21" spans="2:3" x14ac:dyDescent="0.25">
      <c r="B21" s="2">
        <v>65</v>
      </c>
      <c r="C21" s="5">
        <v>30668</v>
      </c>
    </row>
    <row r="22" spans="2:3" x14ac:dyDescent="0.25">
      <c r="B22" s="2">
        <v>70</v>
      </c>
      <c r="C22" s="5">
        <v>31549</v>
      </c>
    </row>
    <row r="23" spans="2:3" x14ac:dyDescent="0.25">
      <c r="B23" s="2">
        <v>70</v>
      </c>
      <c r="C23" s="5">
        <v>29998</v>
      </c>
    </row>
    <row r="24" spans="2:3" x14ac:dyDescent="0.25">
      <c r="B24" s="2">
        <v>25</v>
      </c>
      <c r="C24" s="5">
        <v>12558</v>
      </c>
    </row>
    <row r="25" spans="2:3" x14ac:dyDescent="0.25">
      <c r="B25" s="2">
        <v>65</v>
      </c>
      <c r="C25" s="5">
        <v>25372</v>
      </c>
    </row>
    <row r="26" spans="2:3" x14ac:dyDescent="0.25">
      <c r="B26" s="2">
        <v>70</v>
      </c>
      <c r="C26" s="5">
        <v>32220</v>
      </c>
    </row>
    <row r="27" spans="2:3" x14ac:dyDescent="0.25">
      <c r="B27" s="2">
        <v>75</v>
      </c>
      <c r="C27" s="5">
        <v>33698</v>
      </c>
    </row>
    <row r="28" spans="2:3" x14ac:dyDescent="0.25">
      <c r="B28" s="2">
        <v>75</v>
      </c>
      <c r="C28" s="5">
        <v>35925</v>
      </c>
    </row>
    <row r="29" spans="2:3" x14ac:dyDescent="0.25">
      <c r="B29" s="2">
        <v>72</v>
      </c>
      <c r="C29" s="5">
        <v>31458</v>
      </c>
    </row>
    <row r="30" spans="2:3" x14ac:dyDescent="0.25">
      <c r="B30" s="2">
        <v>70</v>
      </c>
      <c r="C30" s="5">
        <v>28778</v>
      </c>
    </row>
    <row r="31" spans="2:3" x14ac:dyDescent="0.25">
      <c r="B31" s="2">
        <v>40</v>
      </c>
      <c r="C31" s="5">
        <v>33277</v>
      </c>
    </row>
    <row r="32" spans="2:3" x14ac:dyDescent="0.25">
      <c r="B32" s="2">
        <v>40</v>
      </c>
      <c r="C32" s="5">
        <f>C31*0.98</f>
        <v>32611.46</v>
      </c>
    </row>
    <row r="33" spans="2:3" x14ac:dyDescent="0.25">
      <c r="B33" s="2">
        <v>38</v>
      </c>
      <c r="C33" s="5">
        <f>C32*0.98</f>
        <v>31959.230799999998</v>
      </c>
    </row>
    <row r="34" spans="2:3" x14ac:dyDescent="0.25">
      <c r="C34" s="1"/>
    </row>
    <row r="35" spans="2:3" x14ac:dyDescent="0.25">
      <c r="C35" s="1"/>
    </row>
    <row r="36" spans="2:3" x14ac:dyDescent="0.25">
      <c r="C36" s="1"/>
    </row>
    <row r="37" spans="2:3" x14ac:dyDescent="0.25">
      <c r="C37" s="1"/>
    </row>
    <row r="38" spans="2:3" x14ac:dyDescent="0.25">
      <c r="C38" s="1"/>
    </row>
    <row r="39" spans="2:3" x14ac:dyDescent="0.25">
      <c r="C39" s="1"/>
    </row>
    <row r="40" spans="2:3" x14ac:dyDescent="0.25">
      <c r="C40" s="1"/>
    </row>
    <row r="41" spans="2:3" x14ac:dyDescent="0.25">
      <c r="C41" s="1"/>
    </row>
    <row r="42" spans="2:3" x14ac:dyDescent="0.25">
      <c r="C42" s="1"/>
    </row>
    <row r="43" spans="2:3" x14ac:dyDescent="0.25">
      <c r="C43" s="1"/>
    </row>
    <row r="44" spans="2:3" x14ac:dyDescent="0.25">
      <c r="C44" s="1"/>
    </row>
    <row r="45" spans="2:3" x14ac:dyDescent="0.25">
      <c r="C45" s="1"/>
    </row>
    <row r="46" spans="2:3" x14ac:dyDescent="0.25">
      <c r="C46" s="1"/>
    </row>
    <row r="47" spans="2:3" x14ac:dyDescent="0.25">
      <c r="C47" s="1"/>
    </row>
    <row r="48" spans="2:3" x14ac:dyDescent="0.25">
      <c r="C48" s="1"/>
    </row>
    <row r="49" spans="3:3" x14ac:dyDescent="0.25">
      <c r="C49" s="1"/>
    </row>
    <row r="50" spans="3:3" x14ac:dyDescent="0.25">
      <c r="C50" s="1"/>
    </row>
    <row r="51" spans="3:3" x14ac:dyDescent="0.25">
      <c r="C51" s="1"/>
    </row>
    <row r="52" spans="3:3" x14ac:dyDescent="0.25">
      <c r="C52" s="1"/>
    </row>
    <row r="53" spans="3:3" x14ac:dyDescent="0.25">
      <c r="C53" s="1"/>
    </row>
    <row r="54" spans="3:3" x14ac:dyDescent="0.25">
      <c r="C54" s="1"/>
    </row>
    <row r="55" spans="3:3" x14ac:dyDescent="0.25">
      <c r="C55" s="1"/>
    </row>
    <row r="56" spans="3:3" x14ac:dyDescent="0.25">
      <c r="C56" s="1"/>
    </row>
    <row r="57" spans="3:3" x14ac:dyDescent="0.25">
      <c r="C57" s="1"/>
    </row>
    <row r="58" spans="3:3" x14ac:dyDescent="0.25">
      <c r="C58" s="1"/>
    </row>
    <row r="59" spans="3:3" x14ac:dyDescent="0.25">
      <c r="C59" s="1"/>
    </row>
    <row r="60" spans="3:3" x14ac:dyDescent="0.25">
      <c r="C60" s="1"/>
    </row>
    <row r="61" spans="3:3" x14ac:dyDescent="0.25">
      <c r="C61" s="1"/>
    </row>
    <row r="62" spans="3:3" x14ac:dyDescent="0.25">
      <c r="C62" s="1"/>
    </row>
    <row r="63" spans="3:3" x14ac:dyDescent="0.25">
      <c r="C63" s="1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2:N33"/>
  <sheetViews>
    <sheetView showGridLines="0" zoomScale="120" zoomScaleNormal="120" workbookViewId="0">
      <selection activeCell="F7" sqref="F7"/>
    </sheetView>
  </sheetViews>
  <sheetFormatPr defaultColWidth="8.875" defaultRowHeight="15.75" x14ac:dyDescent="0.25"/>
  <cols>
    <col min="1" max="1" width="5.625" customWidth="1"/>
    <col min="2" max="2" width="14.375" customWidth="1"/>
    <col min="3" max="3" width="11.375" customWidth="1"/>
    <col min="4" max="4" width="9.875" customWidth="1"/>
    <col min="5" max="5" width="4.875" customWidth="1"/>
  </cols>
  <sheetData>
    <row r="2" spans="1:11" ht="17.100000000000001" customHeight="1" x14ac:dyDescent="0.25">
      <c r="B2" s="9" t="s">
        <v>10</v>
      </c>
      <c r="C2" s="9" t="s">
        <v>9</v>
      </c>
      <c r="D2" s="9" t="s">
        <v>0</v>
      </c>
      <c r="F2" t="s">
        <v>38</v>
      </c>
    </row>
    <row r="3" spans="1:11" ht="16.5" thickBot="1" x14ac:dyDescent="0.3">
      <c r="A3" s="10"/>
      <c r="B3" s="11">
        <v>10.5</v>
      </c>
      <c r="C3" s="2">
        <v>12</v>
      </c>
      <c r="D3" s="5">
        <v>10555</v>
      </c>
    </row>
    <row r="4" spans="1:11" x14ac:dyDescent="0.25">
      <c r="A4" s="10"/>
      <c r="B4" s="11">
        <v>11.1</v>
      </c>
      <c r="C4" s="2">
        <v>15</v>
      </c>
      <c r="D4" s="5">
        <v>12499</v>
      </c>
      <c r="F4" s="17" t="s">
        <v>39</v>
      </c>
      <c r="G4" s="17"/>
    </row>
    <row r="5" spans="1:11" x14ac:dyDescent="0.25">
      <c r="A5" s="10"/>
      <c r="B5" s="11">
        <v>11.4</v>
      </c>
      <c r="C5" s="2">
        <v>15</v>
      </c>
      <c r="D5" s="5">
        <v>12400</v>
      </c>
      <c r="F5" s="12" t="s">
        <v>40</v>
      </c>
      <c r="G5" s="12">
        <v>0.84827645731860801</v>
      </c>
    </row>
    <row r="6" spans="1:11" x14ac:dyDescent="0.25">
      <c r="A6" s="10"/>
      <c r="B6" s="11">
        <v>9.6</v>
      </c>
      <c r="C6" s="2">
        <v>10</v>
      </c>
      <c r="D6" s="5">
        <v>11000</v>
      </c>
      <c r="F6" s="12" t="s">
        <v>41</v>
      </c>
      <c r="G6" s="12">
        <v>0.71957294804100813</v>
      </c>
    </row>
    <row r="7" spans="1:11" x14ac:dyDescent="0.25">
      <c r="A7" s="10"/>
      <c r="B7" s="11">
        <v>10.5</v>
      </c>
      <c r="C7" s="2">
        <v>14</v>
      </c>
      <c r="D7" s="5">
        <v>12399</v>
      </c>
      <c r="F7" s="12" t="s">
        <v>42</v>
      </c>
      <c r="G7" s="12">
        <v>0.69954244432965151</v>
      </c>
    </row>
    <row r="8" spans="1:11" x14ac:dyDescent="0.25">
      <c r="A8" s="10"/>
      <c r="B8" s="11">
        <v>18</v>
      </c>
      <c r="C8" s="2">
        <v>34</v>
      </c>
      <c r="D8" s="5">
        <v>19880</v>
      </c>
      <c r="F8" s="12" t="s">
        <v>26</v>
      </c>
      <c r="G8" s="12">
        <v>4349.6354741266668</v>
      </c>
    </row>
    <row r="9" spans="1:11" ht="16.5" thickBot="1" x14ac:dyDescent="0.3">
      <c r="A9" s="10"/>
      <c r="B9" s="11">
        <v>11</v>
      </c>
      <c r="C9" s="2">
        <v>45</v>
      </c>
      <c r="D9" s="5">
        <v>22569</v>
      </c>
      <c r="F9" s="13" t="s">
        <v>43</v>
      </c>
      <c r="G9" s="13">
        <v>31</v>
      </c>
    </row>
    <row r="10" spans="1:11" x14ac:dyDescent="0.25">
      <c r="A10" s="10"/>
      <c r="B10" s="11">
        <v>14</v>
      </c>
      <c r="C10" s="2">
        <v>20</v>
      </c>
      <c r="D10" s="5">
        <v>12008</v>
      </c>
    </row>
    <row r="11" spans="1:11" ht="16.5" thickBot="1" x14ac:dyDescent="0.3">
      <c r="A11" s="10"/>
      <c r="B11" s="11">
        <v>11</v>
      </c>
      <c r="C11" s="2">
        <v>45</v>
      </c>
      <c r="D11" s="5">
        <v>23663</v>
      </c>
      <c r="F11" t="s">
        <v>44</v>
      </c>
    </row>
    <row r="12" spans="1:11" x14ac:dyDescent="0.25">
      <c r="A12" s="10"/>
      <c r="B12" s="11">
        <v>11</v>
      </c>
      <c r="C12" s="2">
        <v>48</v>
      </c>
      <c r="D12" s="5">
        <v>24585</v>
      </c>
      <c r="F12" s="14"/>
      <c r="G12" s="14" t="s">
        <v>49</v>
      </c>
      <c r="H12" s="14" t="s">
        <v>50</v>
      </c>
      <c r="I12" s="14" t="s">
        <v>51</v>
      </c>
      <c r="J12" s="14" t="s">
        <v>52</v>
      </c>
      <c r="K12" s="14" t="s">
        <v>53</v>
      </c>
    </row>
    <row r="13" spans="1:11" x14ac:dyDescent="0.25">
      <c r="A13" s="10"/>
      <c r="B13" s="11">
        <v>12</v>
      </c>
      <c r="C13" s="2">
        <v>55</v>
      </c>
      <c r="D13" s="5">
        <f>D12*1.1</f>
        <v>27043.500000000004</v>
      </c>
      <c r="F13" s="12" t="s">
        <v>45</v>
      </c>
      <c r="G13" s="12">
        <v>2</v>
      </c>
      <c r="H13" s="12">
        <v>1359310516.1379476</v>
      </c>
      <c r="I13" s="12">
        <v>679655258.06897378</v>
      </c>
      <c r="J13" s="12">
        <v>35.923856854035918</v>
      </c>
      <c r="K13" s="12">
        <v>1.8598533001401433E-8</v>
      </c>
    </row>
    <row r="14" spans="1:11" x14ac:dyDescent="0.25">
      <c r="A14" s="10"/>
      <c r="B14" s="11">
        <v>13</v>
      </c>
      <c r="C14" s="2">
        <v>60</v>
      </c>
      <c r="D14" s="5">
        <f>D13*1.1</f>
        <v>29747.850000000006</v>
      </c>
      <c r="F14" s="12" t="s">
        <v>46</v>
      </c>
      <c r="G14" s="12">
        <v>28</v>
      </c>
      <c r="H14" s="12">
        <v>529741205.21787107</v>
      </c>
      <c r="I14" s="12">
        <v>18919328.757781111</v>
      </c>
      <c r="J14" s="12"/>
      <c r="K14" s="12"/>
    </row>
    <row r="15" spans="1:11" ht="16.5" thickBot="1" x14ac:dyDescent="0.3">
      <c r="A15" s="10"/>
      <c r="B15" s="11">
        <v>19</v>
      </c>
      <c r="C15" s="2">
        <v>62</v>
      </c>
      <c r="D15" s="5">
        <v>28778</v>
      </c>
      <c r="F15" s="13" t="s">
        <v>47</v>
      </c>
      <c r="G15" s="13">
        <v>30</v>
      </c>
      <c r="H15" s="13">
        <v>1889051721.3558187</v>
      </c>
      <c r="I15" s="13"/>
      <c r="J15" s="13"/>
      <c r="K15" s="13"/>
    </row>
    <row r="16" spans="1:11" ht="16.5" thickBot="1" x14ac:dyDescent="0.3">
      <c r="A16" s="10"/>
      <c r="B16" s="11">
        <v>19</v>
      </c>
      <c r="C16" s="2">
        <v>61</v>
      </c>
      <c r="D16" s="5">
        <v>21136</v>
      </c>
    </row>
    <row r="17" spans="1:14" x14ac:dyDescent="0.25">
      <c r="A17" s="10"/>
      <c r="B17" s="11">
        <v>18</v>
      </c>
      <c r="C17" s="2">
        <v>69</v>
      </c>
      <c r="D17" s="5">
        <v>23458</v>
      </c>
      <c r="F17" s="14"/>
      <c r="G17" s="14" t="s">
        <v>54</v>
      </c>
      <c r="H17" s="14" t="s">
        <v>26</v>
      </c>
      <c r="I17" s="14" t="s">
        <v>55</v>
      </c>
      <c r="J17" s="14" t="s">
        <v>56</v>
      </c>
      <c r="K17" s="14" t="s">
        <v>57</v>
      </c>
      <c r="L17" s="14" t="s">
        <v>58</v>
      </c>
      <c r="M17" s="14" t="s">
        <v>59</v>
      </c>
      <c r="N17" s="14" t="s">
        <v>60</v>
      </c>
    </row>
    <row r="18" spans="1:14" x14ac:dyDescent="0.25">
      <c r="A18" s="10"/>
      <c r="B18" s="11">
        <v>17</v>
      </c>
      <c r="C18" s="2">
        <v>50</v>
      </c>
      <c r="D18" s="5">
        <v>22588</v>
      </c>
      <c r="F18" s="12" t="s">
        <v>48</v>
      </c>
      <c r="G18" s="12">
        <v>13772.438659973875</v>
      </c>
      <c r="H18" s="12">
        <v>3345.157190381809</v>
      </c>
      <c r="I18" s="12">
        <v>4.1171274998894507</v>
      </c>
      <c r="J18" s="12">
        <v>3.0671601904994609E-4</v>
      </c>
      <c r="K18" s="12">
        <v>6920.1947807680635</v>
      </c>
      <c r="L18" s="12">
        <v>20624.682539179688</v>
      </c>
      <c r="M18" s="12">
        <v>6920.1947807680635</v>
      </c>
      <c r="N18" s="12">
        <v>20624.682539179688</v>
      </c>
    </row>
    <row r="19" spans="1:14" ht="17.100000000000001" customHeight="1" x14ac:dyDescent="0.25">
      <c r="A19" s="10"/>
      <c r="B19" s="11">
        <v>16</v>
      </c>
      <c r="C19" s="2">
        <v>45</v>
      </c>
      <c r="D19" s="5">
        <v>19550</v>
      </c>
      <c r="F19" s="12" t="s">
        <v>10</v>
      </c>
      <c r="G19" s="12">
        <v>-482.61977698129925</v>
      </c>
      <c r="H19" s="12">
        <v>289.36542534016178</v>
      </c>
      <c r="I19" s="12">
        <v>-1.6678557101767031</v>
      </c>
      <c r="J19" s="12">
        <v>0.1064917101260712</v>
      </c>
      <c r="K19" s="12">
        <v>-1075.3579808367053</v>
      </c>
      <c r="L19" s="12">
        <v>110.11842687410677</v>
      </c>
      <c r="M19" s="12">
        <v>-1075.3579808367053</v>
      </c>
      <c r="N19" s="12">
        <v>110.11842687410677</v>
      </c>
    </row>
    <row r="20" spans="1:14" ht="17.100000000000001" customHeight="1" thickBot="1" x14ac:dyDescent="0.3">
      <c r="A20" s="10"/>
      <c r="B20" s="11">
        <v>15</v>
      </c>
      <c r="C20" s="2">
        <v>40</v>
      </c>
      <c r="D20" s="5">
        <v>22202</v>
      </c>
      <c r="F20" s="13" t="s">
        <v>9</v>
      </c>
      <c r="G20" s="13">
        <v>365.96131688065208</v>
      </c>
      <c r="H20" s="13">
        <v>49.644618560219143</v>
      </c>
      <c r="I20" s="13">
        <v>7.3716210838993428</v>
      </c>
      <c r="J20" s="13">
        <v>5.002042715240212E-8</v>
      </c>
      <c r="K20" s="13">
        <v>264.26892567019843</v>
      </c>
      <c r="L20" s="13">
        <v>467.65370809110573</v>
      </c>
      <c r="M20" s="13">
        <v>264.26892567019843</v>
      </c>
      <c r="N20" s="13">
        <v>467.65370809110573</v>
      </c>
    </row>
    <row r="21" spans="1:14" x14ac:dyDescent="0.25">
      <c r="A21" s="10"/>
      <c r="B21" s="11">
        <v>15</v>
      </c>
      <c r="C21" s="2">
        <v>65</v>
      </c>
      <c r="D21" s="5">
        <v>30668</v>
      </c>
    </row>
    <row r="22" spans="1:14" x14ac:dyDescent="0.25">
      <c r="A22" s="10"/>
      <c r="B22" s="11">
        <v>15</v>
      </c>
      <c r="C22" s="2">
        <v>70</v>
      </c>
      <c r="D22" s="5">
        <v>31549</v>
      </c>
    </row>
    <row r="23" spans="1:14" x14ac:dyDescent="0.25">
      <c r="A23" s="10"/>
      <c r="B23" s="11">
        <v>15</v>
      </c>
      <c r="C23" s="2">
        <v>70</v>
      </c>
      <c r="D23" s="5">
        <v>29998</v>
      </c>
    </row>
    <row r="24" spans="1:14" x14ac:dyDescent="0.25">
      <c r="A24" s="10"/>
      <c r="B24" s="11">
        <v>16</v>
      </c>
      <c r="C24" s="2">
        <v>25</v>
      </c>
      <c r="D24" s="5">
        <v>12558</v>
      </c>
    </row>
    <row r="25" spans="1:14" x14ac:dyDescent="0.25">
      <c r="A25" s="10"/>
      <c r="B25" s="11">
        <v>19</v>
      </c>
      <c r="C25" s="2">
        <v>65</v>
      </c>
      <c r="D25" s="5">
        <v>25372</v>
      </c>
    </row>
    <row r="26" spans="1:14" x14ac:dyDescent="0.25">
      <c r="A26" s="10"/>
      <c r="B26" s="11">
        <v>19</v>
      </c>
      <c r="C26" s="2">
        <v>70</v>
      </c>
      <c r="D26" s="5">
        <v>32220</v>
      </c>
    </row>
    <row r="27" spans="1:14" x14ac:dyDescent="0.25">
      <c r="A27" s="10"/>
      <c r="B27" s="11">
        <v>19</v>
      </c>
      <c r="C27" s="2">
        <v>75</v>
      </c>
      <c r="D27" s="5">
        <v>33698</v>
      </c>
    </row>
    <row r="28" spans="1:14" x14ac:dyDescent="0.25">
      <c r="A28" s="10"/>
      <c r="B28" s="11">
        <v>22</v>
      </c>
      <c r="C28" s="2">
        <v>75</v>
      </c>
      <c r="D28" s="5">
        <v>35925</v>
      </c>
    </row>
    <row r="29" spans="1:14" x14ac:dyDescent="0.25">
      <c r="A29" s="10"/>
      <c r="B29" s="11">
        <v>22</v>
      </c>
      <c r="C29" s="2">
        <v>72</v>
      </c>
      <c r="D29" s="5">
        <v>31458</v>
      </c>
    </row>
    <row r="30" spans="1:14" x14ac:dyDescent="0.25">
      <c r="A30" s="10"/>
      <c r="B30" s="11">
        <v>12</v>
      </c>
      <c r="C30" s="2">
        <v>70</v>
      </c>
      <c r="D30" s="5">
        <v>28778</v>
      </c>
    </row>
    <row r="31" spans="1:14" x14ac:dyDescent="0.25">
      <c r="A31" s="10"/>
      <c r="B31" s="11">
        <v>12</v>
      </c>
      <c r="C31" s="2">
        <v>40</v>
      </c>
      <c r="D31" s="5">
        <v>33277</v>
      </c>
    </row>
    <row r="32" spans="1:14" x14ac:dyDescent="0.25">
      <c r="A32" s="10"/>
      <c r="B32" s="11">
        <v>12</v>
      </c>
      <c r="C32" s="2">
        <v>40</v>
      </c>
      <c r="D32" s="5">
        <f>D31*0.98</f>
        <v>32611.46</v>
      </c>
    </row>
    <row r="33" spans="1:4" x14ac:dyDescent="0.25">
      <c r="A33" s="10"/>
      <c r="B33" s="11">
        <v>12</v>
      </c>
      <c r="C33" s="2">
        <v>38</v>
      </c>
      <c r="D33" s="5">
        <f>D32*0.98</f>
        <v>31959.230799999998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Sheet3</vt:lpstr>
      <vt:lpstr>Forecast</vt:lpstr>
      <vt:lpstr>Correlation Analysis</vt:lpstr>
      <vt:lpstr>Descriptive Stats</vt:lpstr>
      <vt:lpstr>Scatter</vt:lpstr>
      <vt:lpstr>Regression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ANIKET</cp:lastModifiedBy>
  <dcterms:created xsi:type="dcterms:W3CDTF">2023-03-06T12:19:00Z</dcterms:created>
  <dcterms:modified xsi:type="dcterms:W3CDTF">2023-06-18T21:18:33Z</dcterms:modified>
</cp:coreProperties>
</file>