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Traceability Matrix" sheetId="2" r:id="rId5"/>
    <sheet state="visible" name="Statistics" sheetId="3" r:id="rId6"/>
  </sheets>
  <definedNames>
    <definedName hidden="1" localSheetId="1" name="_xlnm._FilterDatabase">'Traceability Matrix'!$A$1:$K$1</definedName>
  </definedNames>
  <calcPr/>
  <extLst>
    <ext uri="GoogleSheetsCustomDataVersion1">
      <go:sheetsCustomData xmlns:go="http://customooxmlschemas.google.com/" r:id="rId7" roundtripDataSignature="AMtx7miaNLhOBGx2DWzqrx97QmGtXUfyQw=="/>
    </ext>
  </extLst>
</workbook>
</file>

<file path=xl/sharedStrings.xml><?xml version="1.0" encoding="utf-8"?>
<sst xmlns="http://schemas.openxmlformats.org/spreadsheetml/2006/main" count="330" uniqueCount="175">
  <si>
    <t>Instructions For Completing This Document</t>
  </si>
  <si>
    <t>0)</t>
  </si>
  <si>
    <t>Please use latest circulated version for populating your data.</t>
  </si>
  <si>
    <t>1)</t>
  </si>
  <si>
    <t>Please do not merge cells. Each row represents a distinct requirement. No cell should be left as blank.</t>
  </si>
  <si>
    <t>2)</t>
  </si>
  <si>
    <t>For each requirement item under your project, complete the following:</t>
  </si>
  <si>
    <t>Rqmt ID: A unique ID number used to identify the specific requirement item. This should preferably contain the requirement area short code as the prefix.</t>
  </si>
  <si>
    <t>Requirement Item: This column should be populated with a description of the functional requirement. It can also state the non-functional requirements, e.g. performamnce, portability. Security etc.</t>
  </si>
  <si>
    <t>Requirement Status: This column should be populated with the current status of the functional requirement: 
- Open (analysis not started), 
- In-progress (ongoing analysis), 
- Cancelled (cancelled after analysis and will not be required in design onwards phases), 
- Completed (analysis completed and selected for design onwards phases). 
For a header requirement item (e.g. Verify user credentials), status should be open if all underlying requirement items (e.g. Validate encrypted password) are in open status else in-progress. All all underlying items are completed / cancelled, then header requirement can be safely marked as completed.</t>
  </si>
  <si>
    <t>Design Module: This column should be populated with the short code of design module.</t>
  </si>
  <si>
    <t>Design Reference:  Use subsections, e.g. 5.3.1, 5.3.2 etc. as appropriate. Use comma separation in case of multiple design modules / section references for a single requirement item.</t>
  </si>
  <si>
    <t>Test Case Number: This column should be populated with the test case number linked to the functional requirement. Use comma separation in case of multiple test cases for a single requirement item.</t>
  </si>
  <si>
    <t>Technical Platform of Implementation: This column should be populated with the appropriate hardware / software platform, tools etc.</t>
  </si>
  <si>
    <t>Prototype Prepared?: This column should be populated with Yes / No value, and should be demonstrated if the response is Yes.</t>
  </si>
  <si>
    <t>Name of Program / Component: This column should be populated with the appropriate name of programme / components.</t>
  </si>
  <si>
    <t>.</t>
  </si>
  <si>
    <t>Test Result Reference: This column should be populated with the name of the file with test results / output after tests followed from Test Plan.</t>
  </si>
  <si>
    <t>Additional Comments: This column should be populated with any additional comments (optional).</t>
  </si>
  <si>
    <t>3)</t>
  </si>
  <si>
    <t>Columns A-C should be filled before Internal Assessment (7th Semester Checkpoint Review) showing the completion of Analysis phase. All other columns should be emptied.</t>
  </si>
  <si>
    <t xml:space="preserve">4) </t>
  </si>
  <si>
    <t>Columns A-H should be completed before 7th Semester closure showing the completion of Design phase.  All other columns should be emptied.</t>
  </si>
  <si>
    <t xml:space="preserve">5) </t>
  </si>
  <si>
    <t>Column I-K should be filled in 8th Semester showing the completion of Coding &amp; Testing phases. All columns are now filled.</t>
  </si>
  <si>
    <t>Rqmt ID</t>
  </si>
  <si>
    <t>Requirement Item</t>
  </si>
  <si>
    <t>Requirement Status</t>
  </si>
  <si>
    <t>Design Module</t>
  </si>
  <si>
    <t>Design Reference (section# under project Report)</t>
  </si>
  <si>
    <t>Test Case
Number</t>
  </si>
  <si>
    <t>Technical Platform of Implementation</t>
  </si>
  <si>
    <t>Prototype prepared ?</t>
  </si>
  <si>
    <t>Name of Program / Component</t>
  </si>
  <si>
    <t xml:space="preserve">Test Results Reference </t>
  </si>
  <si>
    <t>Additional Comments (if not included in previous columns)</t>
  </si>
  <si>
    <t>DTP-1</t>
  </si>
  <si>
    <t>Preprocessing the music dataset</t>
  </si>
  <si>
    <t>Completed</t>
  </si>
  <si>
    <t>DTP</t>
  </si>
  <si>
    <t>6.3.1</t>
  </si>
  <si>
    <t>T-DTP-1</t>
  </si>
  <si>
    <t>Google Colab</t>
  </si>
  <si>
    <t>Yes</t>
  </si>
  <si>
    <t>MusicModel_v3.ipynb</t>
  </si>
  <si>
    <t>DTP-1.1</t>
  </si>
  <si>
    <t xml:space="preserve">Verify the authenticity of the music file format (.wav, .aac, .flv) </t>
  </si>
  <si>
    <t>6.3.1.1</t>
  </si>
  <si>
    <t>T-DTP-1.1</t>
  </si>
  <si>
    <t>DTP-1.2</t>
  </si>
  <si>
    <t>Loading of raw dataset</t>
  </si>
  <si>
    <t>6.3.1.2</t>
  </si>
  <si>
    <t>T-DTP-1.2</t>
  </si>
  <si>
    <t>DTP-1.3</t>
  </si>
  <si>
    <t>Cleaning, structuring and enriching raw data into a desired format</t>
  </si>
  <si>
    <t>6.3.1.3</t>
  </si>
  <si>
    <t>T-DTP-1.3</t>
  </si>
  <si>
    <t>DTP-1.4</t>
  </si>
  <si>
    <t>Grouping up of similar data based on chosen parameter</t>
  </si>
  <si>
    <t>6.3.1.4</t>
  </si>
  <si>
    <t>T-DTP-1.4</t>
  </si>
  <si>
    <t>FE-2</t>
  </si>
  <si>
    <t xml:space="preserve">Engineering and Analysis of music data </t>
  </si>
  <si>
    <t>FE</t>
  </si>
  <si>
    <t>6.3.2</t>
  </si>
  <si>
    <t>T-FE-2</t>
  </si>
  <si>
    <t>FE-2.1</t>
  </si>
  <si>
    <t>Decomposition of pre-processed data into its constituent frequencies</t>
  </si>
  <si>
    <t>6.3.2.1</t>
  </si>
  <si>
    <t>T-FE-2.1</t>
  </si>
  <si>
    <t>FE-2.2</t>
  </si>
  <si>
    <t>Spectral Analysis of the frequencies</t>
  </si>
  <si>
    <t>6.3.2.2</t>
  </si>
  <si>
    <t>T-FE-2.2</t>
  </si>
  <si>
    <t>FE-2.3</t>
  </si>
  <si>
    <t>Construction of MFCCs (Mel-Frequency Spectrograms)</t>
  </si>
  <si>
    <t>6.3.2.3</t>
  </si>
  <si>
    <t>T-FE-2.3</t>
  </si>
  <si>
    <t>TRTS-3</t>
  </si>
  <si>
    <t>Forming training and testing dataset</t>
  </si>
  <si>
    <t>TRTS</t>
  </si>
  <si>
    <t>6.3.3</t>
  </si>
  <si>
    <t>T-TRTS-3</t>
  </si>
  <si>
    <t>TRTS-3.1</t>
  </si>
  <si>
    <t>Splitting the preprocessed data into training and testing dataset</t>
  </si>
  <si>
    <t>6.3.3.1</t>
  </si>
  <si>
    <t>T-TRTS-3.1</t>
  </si>
  <si>
    <t>TRTS-3.2</t>
  </si>
  <si>
    <t>Manipulation of audio data</t>
  </si>
  <si>
    <t>6.3.3.2</t>
  </si>
  <si>
    <t>T-TRTS-3.2</t>
  </si>
  <si>
    <t>TRTS-3.3</t>
  </si>
  <si>
    <t>Applying the fundamental ML algorithms to compare the accuracies of the model</t>
  </si>
  <si>
    <t>6.3.3.3</t>
  </si>
  <si>
    <t>T-TRTS-3.3</t>
  </si>
  <si>
    <t>TRTS-3.4</t>
  </si>
  <si>
    <t>Noting down the highest  accuracy before the application of KNN and CNN algorithms</t>
  </si>
  <si>
    <t>6.3.3.4</t>
  </si>
  <si>
    <t>T-TRTS-3.4</t>
  </si>
  <si>
    <t>CNN-4</t>
  </si>
  <si>
    <t>Applying the CNN algorithm to classify the genre</t>
  </si>
  <si>
    <t>CNN</t>
  </si>
  <si>
    <t>6.3.4</t>
  </si>
  <si>
    <t>T-CNN-4</t>
  </si>
  <si>
    <t>CNN-4.1</t>
  </si>
  <si>
    <t>Apply ReLU function to increase non-linearity</t>
  </si>
  <si>
    <t>6.3.4.2</t>
  </si>
  <si>
    <t>T-CNN-4.2</t>
  </si>
  <si>
    <t>CNN-4.2</t>
  </si>
  <si>
    <t>Apply a pooling layer to each feature map</t>
  </si>
  <si>
    <t>6.3.4.3</t>
  </si>
  <si>
    <t>T-CNN-4.3</t>
  </si>
  <si>
    <t>CNN-4.3</t>
  </si>
  <si>
    <t>Flatten the pooled images into one long vector, input the vectors into CNN</t>
  </si>
  <si>
    <t>6.3.4.4</t>
  </si>
  <si>
    <t>T-CNN-4.4</t>
  </si>
  <si>
    <t>CNN-4.4</t>
  </si>
  <si>
    <t>Processes the feature through the network</t>
  </si>
  <si>
    <t>6.3.4.5</t>
  </si>
  <si>
    <t>T-CNN-4.5</t>
  </si>
  <si>
    <t>CNN-4.5</t>
  </si>
  <si>
    <t>Trains through forward propagation and backpropagation for many epochs</t>
  </si>
  <si>
    <t>6.3.4.6</t>
  </si>
  <si>
    <t>T-CNN-4.6</t>
  </si>
  <si>
    <t>SEQ-5</t>
  </si>
  <si>
    <t>Applying Sequential Model algorithm on our dataset</t>
  </si>
  <si>
    <t>SEQ</t>
  </si>
  <si>
    <t>6.3.5</t>
  </si>
  <si>
    <t>T-SEQ-5</t>
  </si>
  <si>
    <t>SEQ-5.1</t>
  </si>
  <si>
    <t>Importing TensorFlow</t>
  </si>
  <si>
    <t>6.3.5.1</t>
  </si>
  <si>
    <t>T-SEQ-5.1</t>
  </si>
  <si>
    <t>SEQ-5.2</t>
  </si>
  <si>
    <t>Designing the multiple layers of the Sequential Model</t>
  </si>
  <si>
    <t>6.3.5.2</t>
  </si>
  <si>
    <t>T-SEQ-5.2</t>
  </si>
  <si>
    <t>SEQ-5.3</t>
  </si>
  <si>
    <t>Compiling the model with the desired loss function and optimizer</t>
  </si>
  <si>
    <t>6.3.5.3</t>
  </si>
  <si>
    <t>T-SEQ-5.3</t>
  </si>
  <si>
    <t>SEQ-5.4</t>
  </si>
  <si>
    <t>Training and testing the model</t>
  </si>
  <si>
    <t>6.3.5.4</t>
  </si>
  <si>
    <t>T-SEQ-5.4</t>
  </si>
  <si>
    <t>CMP-6</t>
  </si>
  <si>
    <t>Comparison B/W models and finding the best algorithm for our classification system</t>
  </si>
  <si>
    <t>CMP</t>
  </si>
  <si>
    <t>6.3.6</t>
  </si>
  <si>
    <t>T-CMP-6</t>
  </si>
  <si>
    <t>UI-7</t>
  </si>
  <si>
    <t>Developing User Interface platform using Flask</t>
  </si>
  <si>
    <t>UI</t>
  </si>
  <si>
    <t>7</t>
  </si>
  <si>
    <t>T-UI-7</t>
  </si>
  <si>
    <t>Visual Studio Code</t>
  </si>
  <si>
    <t>flaskapp.py</t>
  </si>
  <si>
    <t>M-8</t>
  </si>
  <si>
    <t>Incorporating the user interface and backend algorithms into the platform</t>
  </si>
  <si>
    <t>M</t>
  </si>
  <si>
    <t>8</t>
  </si>
  <si>
    <t>T-M-8</t>
  </si>
  <si>
    <t>prediction.html</t>
  </si>
  <si>
    <t>Read Only</t>
  </si>
  <si>
    <t>TIG/CSE/UD/RQMT_MATX_TEMPL v1.5</t>
  </si>
  <si>
    <t>Requirements</t>
  </si>
  <si>
    <t>Designed</t>
  </si>
  <si>
    <t>Test Case Coverage</t>
  </si>
  <si>
    <t>Technical Platform</t>
  </si>
  <si>
    <t>Prototype Coverage</t>
  </si>
  <si>
    <t>Program coverage</t>
  </si>
  <si>
    <t>Test Results</t>
  </si>
  <si>
    <t>Cancelled</t>
  </si>
  <si>
    <t>In-progress</t>
  </si>
  <si>
    <t>Open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</si>
</sst>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20">
    <font>
      <sz val="10.0"/>
      <color rgb="FF000000"/>
      <name val="Arial"/>
    </font>
    <font>
      <b/>
      <sz val="8.0"/>
      <color rgb="FF4F81BD"/>
      <name val="Arial"/>
    </font>
    <font>
      <b/>
      <sz val="7.0"/>
      <color rgb="FFFFFFFF"/>
      <name val="Arial"/>
    </font>
    <font>
      <sz val="10.0"/>
      <color theme="1"/>
      <name val="Arial"/>
    </font>
    <font>
      <b/>
      <sz val="12.0"/>
      <color theme="1"/>
      <name val="Arial"/>
    </font>
    <font/>
    <font>
      <b/>
      <sz val="10.0"/>
      <color theme="1"/>
      <name val="Arial"/>
    </font>
    <font>
      <b/>
      <sz val="10.0"/>
      <color rgb="FF0000FF"/>
      <name val="Arial"/>
    </font>
    <font>
      <b/>
      <sz val="8.0"/>
      <color theme="1"/>
      <name val="Arial"/>
    </font>
    <font>
      <b/>
      <i/>
      <sz val="8.0"/>
      <color theme="1"/>
      <name val="Arial"/>
    </font>
    <font>
      <sz val="8.0"/>
      <color theme="1"/>
      <name val="Arial"/>
    </font>
    <font>
      <sz val="7.0"/>
      <color theme="1"/>
      <name val="Arial"/>
    </font>
    <font>
      <sz val="8.0"/>
      <color rgb="FF000000"/>
      <name val="Arial"/>
    </font>
    <font>
      <b/>
      <sz val="8.0"/>
      <color rgb="FFFFFFFF"/>
      <name val="Arial"/>
    </font>
    <font>
      <sz val="7.0"/>
      <color rgb="FF4F81BD"/>
      <name val="Arial"/>
    </font>
    <font>
      <b/>
      <sz val="11.0"/>
      <color theme="1"/>
      <name val="Arial"/>
    </font>
    <font>
      <sz val="11.0"/>
      <color theme="1"/>
      <name val="Arial"/>
    </font>
    <font>
      <sz val="10.0"/>
      <color rgb="FFFF0000"/>
      <name val="Arial"/>
    </font>
    <font>
      <sz val="11.0"/>
      <color rgb="FF000000"/>
      <name val="Arial"/>
    </font>
    <font>
      <b/>
      <sz val="11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0070C0"/>
        <bgColor rgb="FF0070C0"/>
      </patternFill>
    </fill>
    <fill>
      <patternFill patternType="solid">
        <fgColor rgb="FFC0C0C0"/>
        <bgColor rgb="FFC0C0C0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</fills>
  <borders count="11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1" fillId="2" fontId="1" numFmtId="0" xfId="0" applyAlignment="1" applyBorder="1" applyFill="1" applyFont="1">
      <alignment vertical="top"/>
    </xf>
    <xf borderId="1" fillId="2" fontId="2" numFmtId="0" xfId="0" applyAlignment="1" applyBorder="1" applyFont="1">
      <alignment horizontal="right" shrinkToFit="0" vertical="top" wrapText="1"/>
    </xf>
    <xf borderId="0" fillId="0" fontId="3" numFmtId="0" xfId="0" applyAlignment="1" applyFont="1">
      <alignment shrinkToFit="0" vertical="top" wrapText="1"/>
    </xf>
    <xf borderId="2" fillId="3" fontId="4" numFmtId="0" xfId="0" applyAlignment="1" applyBorder="1" applyFill="1" applyFont="1">
      <alignment horizontal="center" shrinkToFit="0" vertical="top" wrapText="1"/>
    </xf>
    <xf borderId="3" fillId="0" fontId="5" numFmtId="0" xfId="0" applyBorder="1" applyFont="1"/>
    <xf borderId="4" fillId="3" fontId="6" numFmtId="49" xfId="0" applyAlignment="1" applyBorder="1" applyFont="1" applyNumberFormat="1">
      <alignment shrinkToFit="0" vertical="top" wrapText="1"/>
    </xf>
    <xf borderId="4" fillId="0" fontId="3" numFmtId="0" xfId="0" applyAlignment="1" applyBorder="1" applyFont="1">
      <alignment shrinkToFit="0" vertical="top" wrapText="1"/>
    </xf>
    <xf borderId="4" fillId="0" fontId="6" numFmtId="49" xfId="0" applyAlignment="1" applyBorder="1" applyFont="1" applyNumberFormat="1">
      <alignment shrinkToFit="0" vertical="top" wrapText="1"/>
    </xf>
    <xf borderId="4" fillId="0" fontId="7" numFmtId="0" xfId="0" applyAlignment="1" applyBorder="1" applyFont="1">
      <alignment horizontal="left" shrinkToFit="0" vertical="top" wrapText="1"/>
    </xf>
    <xf borderId="0" fillId="0" fontId="6" numFmtId="49" xfId="0" applyAlignment="1" applyFont="1" applyNumberFormat="1">
      <alignment shrinkToFit="0" vertical="top" wrapText="1"/>
    </xf>
    <xf borderId="4" fillId="4" fontId="8" numFmtId="49" xfId="0" applyAlignment="1" applyBorder="1" applyFill="1" applyFont="1" applyNumberFormat="1">
      <alignment horizontal="left" shrinkToFit="0" vertical="top" wrapText="1"/>
    </xf>
    <xf borderId="4" fillId="4" fontId="9" numFmtId="49" xfId="0" applyAlignment="1" applyBorder="1" applyFont="1" applyNumberFormat="1">
      <alignment horizontal="center" shrinkToFit="0" vertical="top" wrapText="1"/>
    </xf>
    <xf borderId="4" fillId="5" fontId="9" numFmtId="49" xfId="0" applyAlignment="1" applyBorder="1" applyFill="1" applyFont="1" applyNumberFormat="1">
      <alignment horizontal="center" shrinkToFit="0" vertical="top" wrapText="1"/>
    </xf>
    <xf borderId="4" fillId="5" fontId="9" numFmtId="49" xfId="0" applyAlignment="1" applyBorder="1" applyFont="1" applyNumberFormat="1">
      <alignment horizontal="left" shrinkToFit="0" vertical="top" wrapText="1"/>
    </xf>
    <xf borderId="4" fillId="5" fontId="8" numFmtId="49" xfId="0" applyAlignment="1" applyBorder="1" applyFont="1" applyNumberFormat="1">
      <alignment horizontal="left" shrinkToFit="0" vertical="top" wrapText="1"/>
    </xf>
    <xf borderId="4" fillId="4" fontId="8" numFmtId="164" xfId="0" applyAlignment="1" applyBorder="1" applyFont="1" applyNumberFormat="1">
      <alignment horizontal="center" shrinkToFit="0" vertical="top" wrapText="1"/>
    </xf>
    <xf borderId="4" fillId="4" fontId="8" numFmtId="49" xfId="0" applyAlignment="1" applyBorder="1" applyFont="1" applyNumberFormat="1">
      <alignment horizontal="center" shrinkToFit="0" vertical="top" wrapText="1"/>
    </xf>
    <xf borderId="0" fillId="0" fontId="10" numFmtId="0" xfId="0" applyAlignment="1" applyFont="1">
      <alignment horizontal="center" vertical="top"/>
    </xf>
    <xf borderId="4" fillId="0" fontId="11" numFmtId="49" xfId="0" applyAlignment="1" applyBorder="1" applyFont="1" applyNumberFormat="1">
      <alignment horizontal="left" vertical="top"/>
    </xf>
    <xf borderId="4" fillId="0" fontId="10" numFmtId="49" xfId="0" applyAlignment="1" applyBorder="1" applyFont="1" applyNumberFormat="1">
      <alignment shrinkToFit="0" vertical="top" wrapText="1"/>
    </xf>
    <xf borderId="4" fillId="0" fontId="10" numFmtId="49" xfId="0" applyAlignment="1" applyBorder="1" applyFont="1" applyNumberFormat="1">
      <alignment horizontal="center" shrinkToFit="0" vertical="top" wrapText="1"/>
    </xf>
    <xf borderId="4" fillId="0" fontId="11" numFmtId="164" xfId="0" applyAlignment="1" applyBorder="1" applyFont="1" applyNumberFormat="1">
      <alignment horizontal="left" vertical="top"/>
    </xf>
    <xf borderId="4" fillId="0" fontId="10" numFmtId="0" xfId="0" applyAlignment="1" applyBorder="1" applyFont="1">
      <alignment horizontal="center" shrinkToFit="0" vertical="top" wrapText="1"/>
    </xf>
    <xf borderId="4" fillId="0" fontId="10" numFmtId="164" xfId="0" applyAlignment="1" applyBorder="1" applyFont="1" applyNumberFormat="1">
      <alignment horizontal="center" vertical="top"/>
    </xf>
    <xf borderId="0" fillId="0" fontId="10" numFmtId="0" xfId="0" applyAlignment="1" applyFont="1">
      <alignment vertical="top"/>
    </xf>
    <xf borderId="4" fillId="0" fontId="10" numFmtId="49" xfId="0" applyAlignment="1" applyBorder="1" applyFont="1" applyNumberFormat="1">
      <alignment horizontal="left" shrinkToFit="0" vertical="top" wrapText="1"/>
    </xf>
    <xf borderId="4" fillId="0" fontId="10" numFmtId="0" xfId="0" applyAlignment="1" applyBorder="1" applyFont="1">
      <alignment vertical="top"/>
    </xf>
    <xf borderId="4" fillId="0" fontId="12" numFmtId="0" xfId="0" applyBorder="1" applyFont="1"/>
    <xf borderId="4" fillId="0" fontId="11" numFmtId="49" xfId="0" applyAlignment="1" applyBorder="1" applyFont="1" applyNumberFormat="1">
      <alignment horizontal="left" readingOrder="0" vertical="top"/>
    </xf>
    <xf borderId="4" fillId="0" fontId="11" numFmtId="0" xfId="0" applyAlignment="1" applyBorder="1" applyFont="1">
      <alignment horizontal="left" vertical="top"/>
    </xf>
    <xf borderId="0" fillId="6" fontId="12" numFmtId="49" xfId="0" applyAlignment="1" applyFill="1" applyFont="1" applyNumberFormat="1">
      <alignment horizontal="left"/>
    </xf>
    <xf borderId="5" fillId="0" fontId="10" numFmtId="49" xfId="0" applyAlignment="1" applyBorder="1" applyFont="1" applyNumberFormat="1">
      <alignment horizontal="center" shrinkToFit="0" vertical="top" wrapText="1"/>
    </xf>
    <xf borderId="6" fillId="0" fontId="10" numFmtId="49" xfId="0" applyAlignment="1" applyBorder="1" applyFont="1" applyNumberFormat="1">
      <alignment shrinkToFit="0" vertical="top" wrapText="1"/>
    </xf>
    <xf borderId="7" fillId="0" fontId="11" numFmtId="0" xfId="0" applyAlignment="1" applyBorder="1" applyFont="1">
      <alignment horizontal="left" vertical="top"/>
    </xf>
    <xf borderId="8" fillId="0" fontId="10" numFmtId="164" xfId="0" applyAlignment="1" applyBorder="1" applyFont="1" applyNumberFormat="1">
      <alignment horizontal="center" vertical="top"/>
    </xf>
    <xf borderId="9" fillId="0" fontId="11" numFmtId="49" xfId="0" applyAlignment="1" applyBorder="1" applyFont="1" applyNumberFormat="1">
      <alignment horizontal="left" vertical="top"/>
    </xf>
    <xf borderId="8" fillId="0" fontId="10" numFmtId="49" xfId="0" applyAlignment="1" applyBorder="1" applyFont="1" applyNumberFormat="1">
      <alignment horizontal="center" shrinkToFit="0" vertical="top" wrapText="1"/>
    </xf>
    <xf borderId="9" fillId="0" fontId="10" numFmtId="49" xfId="0" applyAlignment="1" applyBorder="1" applyFont="1" applyNumberFormat="1">
      <alignment horizontal="center" shrinkToFit="0" vertical="top" wrapText="1"/>
    </xf>
    <xf borderId="2" fillId="0" fontId="11" numFmtId="0" xfId="0" applyAlignment="1" applyBorder="1" applyFont="1">
      <alignment horizontal="left" vertical="top"/>
    </xf>
    <xf borderId="3" fillId="0" fontId="12" numFmtId="0" xfId="0" applyAlignment="1" applyBorder="1" applyFont="1">
      <alignment horizontal="center" shrinkToFit="0" vertical="top" wrapText="1"/>
    </xf>
    <xf borderId="10" fillId="0" fontId="10" numFmtId="164" xfId="0" applyAlignment="1" applyBorder="1" applyFont="1" applyNumberFormat="1">
      <alignment horizontal="center" vertical="top"/>
    </xf>
    <xf borderId="10" fillId="0" fontId="10" numFmtId="49" xfId="0" applyAlignment="1" applyBorder="1" applyFont="1" applyNumberFormat="1">
      <alignment horizontal="center" shrinkToFit="0" vertical="top" wrapText="1"/>
    </xf>
    <xf borderId="3" fillId="0" fontId="10" numFmtId="0" xfId="0" applyAlignment="1" applyBorder="1" applyFont="1">
      <alignment horizontal="center" shrinkToFit="0" vertical="top" wrapText="1"/>
    </xf>
    <xf borderId="2" fillId="0" fontId="11" numFmtId="164" xfId="0" applyAlignment="1" applyBorder="1" applyFont="1" applyNumberFormat="1">
      <alignment horizontal="left" vertical="top"/>
    </xf>
    <xf borderId="3" fillId="0" fontId="10" numFmtId="164" xfId="0" applyAlignment="1" applyBorder="1" applyFont="1" applyNumberFormat="1">
      <alignment horizontal="center" shrinkToFit="0" vertical="top" wrapText="1"/>
    </xf>
    <xf borderId="7" fillId="0" fontId="10" numFmtId="164" xfId="0" applyAlignment="1" applyBorder="1" applyFont="1" applyNumberFormat="1">
      <alignment horizontal="center" vertical="top"/>
    </xf>
    <xf borderId="0" fillId="0" fontId="3" numFmtId="0" xfId="0" applyFont="1"/>
    <xf borderId="1" fillId="2" fontId="13" numFmtId="0" xfId="0" applyBorder="1" applyFont="1"/>
    <xf borderId="0" fillId="0" fontId="3" numFmtId="0" xfId="0" applyAlignment="1" applyFont="1">
      <alignment horizontal="center"/>
    </xf>
    <xf borderId="0" fillId="0" fontId="14" numFmtId="0" xfId="0" applyAlignment="1" applyFont="1">
      <alignment vertical="top"/>
    </xf>
    <xf borderId="4" fillId="0" fontId="15" numFmtId="0" xfId="0" applyBorder="1" applyFont="1"/>
    <xf borderId="4" fillId="0" fontId="15" numFmtId="49" xfId="0" applyAlignment="1" applyBorder="1" applyFont="1" applyNumberFormat="1">
      <alignment horizontal="left"/>
    </xf>
    <xf borderId="4" fillId="0" fontId="16" numFmtId="0" xfId="0" applyAlignment="1" applyBorder="1" applyFont="1">
      <alignment horizontal="left"/>
    </xf>
    <xf borderId="0" fillId="0" fontId="17" numFmtId="0" xfId="0" applyFont="1"/>
    <xf borderId="4" fillId="6" fontId="18" numFmtId="0" xfId="0" applyAlignment="1" applyBorder="1" applyFont="1">
      <alignment horizontal="left"/>
    </xf>
    <xf borderId="4" fillId="6" fontId="19" numFmtId="0" xfId="0" applyAlignment="1" applyBorder="1" applyFont="1">
      <alignment horizontal="left"/>
    </xf>
    <xf borderId="4" fillId="0" fontId="15" numFmtId="0" xfId="0" applyAlignment="1" applyBorder="1" applyFont="1">
      <alignment horizontal="left"/>
    </xf>
    <xf borderId="0" fillId="0" fontId="8" numFmtId="0" xfId="0" applyFont="1"/>
    <xf borderId="4" fillId="0" fontId="3" numFmtId="0" xfId="0" applyAlignment="1" applyBorder="1" applyFont="1">
      <alignment horizontal="center"/>
    </xf>
    <xf borderId="4" fillId="0" fontId="8" numFmtId="49" xfId="0" applyAlignment="1" applyBorder="1" applyFont="1" applyNumberFormat="1">
      <alignment horizontal="center" shrinkToFit="0" vertical="top" wrapText="1"/>
    </xf>
  </cellXfs>
  <cellStyles count="1">
    <cellStyle xfId="0" name="Normal" builtinId="0"/>
  </cellStyles>
  <dxfs count="7">
    <dxf>
      <font>
        <color rgb="FF9C6500"/>
      </font>
      <fill>
        <patternFill patternType="solid">
          <fgColor rgb="FFFFEB9C"/>
          <bgColor rgb="FFFFEB9C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/>
      <fill>
        <patternFill patternType="solid">
          <fgColor rgb="FF99CCFF"/>
          <bgColor rgb="FF99CCFF"/>
        </patternFill>
      </fill>
      <border/>
    </dxf>
    <dxf>
      <font/>
      <fill>
        <patternFill patternType="solid">
          <fgColor rgb="FFFFCC99"/>
          <bgColor rgb="FFFFCC99"/>
        </patternFill>
      </fill>
      <border/>
    </dxf>
    <dxf>
      <font/>
      <fill>
        <patternFill patternType="solid">
          <fgColor rgb="FFCCFFCC"/>
          <bgColor rgb="FFCCFFCC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200">
                <a:solidFill>
                  <a:srgbClr val="595959"/>
                </a:solidFill>
                <a:latin typeface="+mn-lt"/>
              </a:defRPr>
            </a:pPr>
            <a:r>
              <a:rPr b="0" i="0" sz="1200">
                <a:solidFill>
                  <a:srgbClr val="595959"/>
                </a:solidFill>
                <a:latin typeface="+mn-lt"/>
              </a:rPr>
              <a:t>Requirement Elaboration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92D050"/>
              </a:solidFill>
            </c:spPr>
          </c:dPt>
          <c:dPt>
            <c:idx val="1"/>
            <c:spPr>
              <a:solidFill>
                <a:srgbClr val="FFFFCC"/>
              </a:solidFill>
            </c:spPr>
          </c:dPt>
          <c:dPt>
            <c:idx val="2"/>
            <c:spPr>
              <a:solidFill>
                <a:srgbClr val="FFCC66"/>
              </a:solidFill>
            </c:spPr>
          </c:dPt>
          <c:dPt>
            <c:idx val="3"/>
            <c:spPr>
              <a:solidFill>
                <a:srgbClr val="D99694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Statistics!$B$10:$B$13</c:f>
            </c:strRef>
          </c:cat>
          <c:val>
            <c:numRef>
              <c:f>Statistics!$C$10:$C$13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solidFill>
          <a:srgbClr val="FFFFFF"/>
        </a:solidFill>
      </c:spPr>
    </c:plotArea>
    <c:plotVisOnly val="0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808080"/>
                </a:solidFill>
                <a:latin typeface="+mn-lt"/>
              </a:defRPr>
            </a:pPr>
            <a:r>
              <a:rPr b="0" i="0" sz="1400">
                <a:solidFill>
                  <a:srgbClr val="808080"/>
                </a:solidFill>
                <a:latin typeface="+mn-lt"/>
              </a:rPr>
              <a:t>Requirement Conversion Progress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cat>
            <c:strRef>
              <c:f>Statistics!$B$2:$B$8</c:f>
            </c:strRef>
          </c:cat>
          <c:val>
            <c:numRef>
              <c:f>Statistics!$C$2:$C$8</c:f>
              <c:numCache/>
            </c:numRef>
          </c:val>
        </c:ser>
        <c:overlap val="100"/>
        <c:axId val="926187445"/>
        <c:axId val="1973736771"/>
      </c:barChart>
      <c:catAx>
        <c:axId val="9261874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808080"/>
                </a:solidFill>
                <a:latin typeface="+mn-lt"/>
              </a:defRPr>
            </a:pPr>
          </a:p>
        </c:txPr>
        <c:crossAx val="1973736771"/>
      </c:catAx>
      <c:valAx>
        <c:axId val="19737367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100">
                <a:solidFill>
                  <a:srgbClr val="808080"/>
                </a:solidFill>
                <a:latin typeface="+mn-lt"/>
              </a:defRPr>
            </a:pPr>
          </a:p>
        </c:txPr>
        <c:crossAx val="926187445"/>
      </c:valAx>
      <c:spPr>
        <a:solidFill>
          <a:srgbClr val="FFFFFF"/>
        </a:solidFill>
      </c:spPr>
    </c:plotArea>
    <c:plotVisOnly val="0"/>
  </c:chart>
  <c:spPr>
    <a:solidFill>
      <a:srgbClr val="FFFFFF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8</xdr:row>
      <xdr:rowOff>123825</xdr:rowOff>
    </xdr:from>
    <xdr:ext cx="5514975" cy="3181350"/>
    <xdr:graphicFrame>
      <xdr:nvGraphicFramePr>
        <xdr:cNvPr id="71884100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133350</xdr:colOff>
      <xdr:row>0</xdr:row>
      <xdr:rowOff>152400</xdr:rowOff>
    </xdr:from>
    <xdr:ext cx="5819775" cy="4448175"/>
    <xdr:graphicFrame>
      <xdr:nvGraphicFramePr>
        <xdr:cNvPr id="88102551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131.71"/>
    <col customWidth="1" min="3" max="3" width="2.14"/>
    <col customWidth="1" min="4" max="6" width="9.14"/>
    <col customWidth="1" min="7" max="14" width="8.71"/>
    <col customWidth="1" min="15" max="26" width="17.29"/>
  </cols>
  <sheetData>
    <row r="1" ht="3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0.5" customHeight="1">
      <c r="A2" s="2" t="str">
        <f>CONCATENATE(Statistics!J1)</f>
        <v>TIG/CSE/UD/RQMT_MATX_TEMPL v1.5</v>
      </c>
      <c r="B2" s="3" t="str">
        <f>A2</f>
        <v>TIG/CSE/UD/RQMT_MATX_TEMPL v1.5</v>
      </c>
      <c r="C2" s="4"/>
      <c r="D2" s="4"/>
      <c r="E2" s="4"/>
      <c r="F2" s="4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5" t="s">
        <v>0</v>
      </c>
      <c r="B3" s="6"/>
      <c r="C3" s="4"/>
      <c r="D3" s="4"/>
      <c r="E3" s="4"/>
      <c r="F3" s="4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7" t="s">
        <v>1</v>
      </c>
      <c r="B4" s="8" t="s">
        <v>2</v>
      </c>
      <c r="C4" s="4"/>
      <c r="D4" s="4"/>
      <c r="E4" s="4"/>
      <c r="F4" s="4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7" t="s">
        <v>3</v>
      </c>
      <c r="B5" s="8" t="s">
        <v>4</v>
      </c>
      <c r="C5" s="4"/>
      <c r="D5" s="4"/>
      <c r="E5" s="4"/>
      <c r="F5" s="4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7" t="s">
        <v>5</v>
      </c>
      <c r="B6" s="8" t="s">
        <v>6</v>
      </c>
      <c r="C6" s="4"/>
      <c r="D6" s="4"/>
      <c r="E6" s="4"/>
      <c r="F6" s="4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5.5" customHeight="1">
      <c r="A7" s="9"/>
      <c r="B7" s="10" t="s">
        <v>7</v>
      </c>
      <c r="C7" s="4"/>
      <c r="D7" s="4"/>
      <c r="E7" s="4"/>
      <c r="F7" s="4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5.5" customHeight="1">
      <c r="A8" s="9"/>
      <c r="B8" s="10" t="s">
        <v>8</v>
      </c>
      <c r="C8" s="4"/>
      <c r="D8" s="4"/>
      <c r="E8" s="4"/>
      <c r="F8" s="4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14.75" customHeight="1">
      <c r="A9" s="9"/>
      <c r="B9" s="10" t="s">
        <v>9</v>
      </c>
      <c r="C9" s="4"/>
      <c r="D9" s="4"/>
      <c r="E9" s="4"/>
      <c r="F9" s="4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9"/>
      <c r="B10" s="10" t="s">
        <v>10</v>
      </c>
      <c r="C10" s="4"/>
      <c r="D10" s="4"/>
      <c r="E10" s="4"/>
      <c r="F10" s="4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5.5" customHeight="1">
      <c r="A11" s="9"/>
      <c r="B11" s="10" t="s">
        <v>11</v>
      </c>
      <c r="C11" s="4"/>
      <c r="D11" s="4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5.5" customHeight="1">
      <c r="A12" s="9"/>
      <c r="B12" s="10" t="s">
        <v>12</v>
      </c>
      <c r="C12" s="4"/>
      <c r="D12" s="4"/>
      <c r="E12" s="4"/>
      <c r="F12" s="4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5.5" customHeight="1">
      <c r="A13" s="9"/>
      <c r="B13" s="10" t="s">
        <v>13</v>
      </c>
      <c r="C13" s="4"/>
      <c r="D13" s="4"/>
      <c r="E13" s="4"/>
      <c r="F13" s="4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5.5" customHeight="1">
      <c r="A14" s="9"/>
      <c r="B14" s="10" t="s">
        <v>14</v>
      </c>
      <c r="C14" s="4"/>
      <c r="D14" s="4"/>
      <c r="E14" s="4"/>
      <c r="F14" s="4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5.5" customHeight="1">
      <c r="A15" s="9"/>
      <c r="B15" s="10" t="s">
        <v>15</v>
      </c>
      <c r="C15" s="4"/>
      <c r="D15" s="4" t="s">
        <v>16</v>
      </c>
      <c r="E15" s="4"/>
      <c r="F15" s="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5.5" customHeight="1">
      <c r="A16" s="9"/>
      <c r="B16" s="10" t="s">
        <v>17</v>
      </c>
      <c r="C16" s="4"/>
      <c r="D16" s="4"/>
      <c r="E16" s="4"/>
      <c r="F16" s="4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9"/>
      <c r="B17" s="10" t="s">
        <v>18</v>
      </c>
      <c r="C17" s="4"/>
      <c r="D17" s="4" t="s">
        <v>16</v>
      </c>
      <c r="E17" s="4"/>
      <c r="F17" s="4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5.5" customHeight="1">
      <c r="A18" s="7" t="s">
        <v>19</v>
      </c>
      <c r="B18" s="8" t="s">
        <v>20</v>
      </c>
      <c r="C18" s="4"/>
      <c r="D18" s="4"/>
      <c r="E18" s="4"/>
      <c r="F18" s="4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5.5" customHeight="1">
      <c r="A19" s="7" t="s">
        <v>21</v>
      </c>
      <c r="B19" s="8" t="s">
        <v>22</v>
      </c>
      <c r="C19" s="4"/>
      <c r="D19" s="4"/>
      <c r="E19" s="4"/>
      <c r="F19" s="4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5.5" customHeight="1">
      <c r="A20" s="7" t="s">
        <v>23</v>
      </c>
      <c r="B20" s="8" t="s">
        <v>24</v>
      </c>
      <c r="C20" s="4"/>
      <c r="D20" s="4"/>
      <c r="E20" s="4"/>
      <c r="F20" s="4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1"/>
      <c r="B21" s="4"/>
      <c r="C21" s="4"/>
      <c r="D21" s="4"/>
      <c r="E21" s="4"/>
      <c r="F21" s="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1"/>
      <c r="B22" s="4"/>
      <c r="C22" s="4"/>
      <c r="D22" s="4"/>
      <c r="E22" s="4"/>
      <c r="F22" s="4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3:B3"/>
  </mergeCells>
  <conditionalFormatting sqref="A2">
    <cfRule type="cellIs" dxfId="0" priority="1" operator="equal">
      <formula>"In-progress"</formula>
    </cfRule>
  </conditionalFormatting>
  <conditionalFormatting sqref="A2">
    <cfRule type="cellIs" dxfId="1" priority="2" operator="equal">
      <formula>"Open"</formula>
    </cfRule>
  </conditionalFormatting>
  <conditionalFormatting sqref="A2">
    <cfRule type="cellIs" dxfId="2" priority="3" operator="equal">
      <formula>"Completed"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0"/>
  <cols>
    <col customWidth="1" min="1" max="1" width="8.57"/>
    <col customWidth="1" min="2" max="2" width="56.71"/>
    <col customWidth="1" min="4" max="4" width="10.86"/>
    <col customWidth="1" min="5" max="5" width="15.43"/>
    <col customWidth="1" min="6" max="6" width="9.71"/>
    <col customWidth="1" min="7" max="7" width="20.43"/>
    <col customWidth="1" min="8" max="8" width="13.14"/>
    <col customWidth="1" min="9" max="9" width="18.71"/>
    <col customWidth="1" min="10" max="10" width="21.43"/>
    <col customWidth="1" min="11" max="11" width="26.71"/>
    <col customWidth="1" min="12" max="21" width="8.71"/>
    <col customWidth="1" min="22" max="26" width="17.29"/>
  </cols>
  <sheetData>
    <row r="1" ht="46.5" customHeight="1">
      <c r="A1" s="12" t="s">
        <v>25</v>
      </c>
      <c r="B1" s="13" t="s">
        <v>26</v>
      </c>
      <c r="C1" s="13" t="s">
        <v>27</v>
      </c>
      <c r="D1" s="14" t="s">
        <v>28</v>
      </c>
      <c r="E1" s="15" t="s">
        <v>29</v>
      </c>
      <c r="F1" s="16" t="s">
        <v>30</v>
      </c>
      <c r="G1" s="14" t="s">
        <v>31</v>
      </c>
      <c r="H1" s="14" t="s">
        <v>32</v>
      </c>
      <c r="I1" s="17" t="s">
        <v>33</v>
      </c>
      <c r="J1" s="17" t="s">
        <v>34</v>
      </c>
      <c r="K1" s="18" t="s">
        <v>35</v>
      </c>
      <c r="L1" s="19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1.25" customHeight="1">
      <c r="A2" s="20" t="s">
        <v>36</v>
      </c>
      <c r="B2" s="21" t="s">
        <v>37</v>
      </c>
      <c r="C2" s="22" t="s">
        <v>38</v>
      </c>
      <c r="D2" s="22" t="s">
        <v>39</v>
      </c>
      <c r="E2" s="21" t="s">
        <v>40</v>
      </c>
      <c r="F2" s="23" t="s">
        <v>41</v>
      </c>
      <c r="G2" s="22" t="s">
        <v>42</v>
      </c>
      <c r="H2" s="22" t="s">
        <v>43</v>
      </c>
      <c r="I2" s="24" t="s">
        <v>44</v>
      </c>
      <c r="J2" s="24" t="s">
        <v>44</v>
      </c>
      <c r="K2" s="25"/>
      <c r="L2" s="26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1.25" customHeight="1">
      <c r="A3" s="20" t="s">
        <v>45</v>
      </c>
      <c r="B3" s="27" t="s">
        <v>46</v>
      </c>
      <c r="C3" s="22" t="s">
        <v>38</v>
      </c>
      <c r="D3" s="22" t="s">
        <v>39</v>
      </c>
      <c r="E3" s="21" t="s">
        <v>47</v>
      </c>
      <c r="F3" s="23" t="s">
        <v>48</v>
      </c>
      <c r="G3" s="22" t="s">
        <v>42</v>
      </c>
      <c r="H3" s="22" t="s">
        <v>43</v>
      </c>
      <c r="I3" s="24" t="s">
        <v>44</v>
      </c>
      <c r="J3" s="24" t="s">
        <v>44</v>
      </c>
      <c r="K3" s="25"/>
      <c r="L3" s="26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1.25" customHeight="1">
      <c r="A4" s="20" t="s">
        <v>49</v>
      </c>
      <c r="B4" s="27" t="s">
        <v>50</v>
      </c>
      <c r="C4" s="22" t="s">
        <v>38</v>
      </c>
      <c r="D4" s="22" t="s">
        <v>39</v>
      </c>
      <c r="E4" s="21" t="s">
        <v>51</v>
      </c>
      <c r="F4" s="23" t="s">
        <v>52</v>
      </c>
      <c r="G4" s="22" t="s">
        <v>42</v>
      </c>
      <c r="H4" s="22" t="s">
        <v>43</v>
      </c>
      <c r="I4" s="24" t="s">
        <v>44</v>
      </c>
      <c r="J4" s="24" t="s">
        <v>44</v>
      </c>
      <c r="K4" s="25"/>
      <c r="L4" s="26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1.25" customHeight="1">
      <c r="A5" s="20" t="s">
        <v>53</v>
      </c>
      <c r="B5" s="21" t="s">
        <v>54</v>
      </c>
      <c r="C5" s="22" t="s">
        <v>38</v>
      </c>
      <c r="D5" s="22" t="s">
        <v>39</v>
      </c>
      <c r="E5" s="21" t="s">
        <v>55</v>
      </c>
      <c r="F5" s="23" t="s">
        <v>56</v>
      </c>
      <c r="G5" s="22" t="s">
        <v>42</v>
      </c>
      <c r="H5" s="22" t="s">
        <v>43</v>
      </c>
      <c r="I5" s="24" t="s">
        <v>44</v>
      </c>
      <c r="J5" s="24" t="s">
        <v>44</v>
      </c>
      <c r="K5" s="25"/>
      <c r="L5" s="26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20" t="s">
        <v>57</v>
      </c>
      <c r="B6" s="27" t="s">
        <v>58</v>
      </c>
      <c r="C6" s="22" t="s">
        <v>38</v>
      </c>
      <c r="D6" s="22" t="s">
        <v>39</v>
      </c>
      <c r="E6" s="21" t="s">
        <v>59</v>
      </c>
      <c r="F6" s="23" t="s">
        <v>60</v>
      </c>
      <c r="G6" s="22" t="s">
        <v>42</v>
      </c>
      <c r="H6" s="22" t="s">
        <v>43</v>
      </c>
      <c r="I6" s="24" t="s">
        <v>44</v>
      </c>
      <c r="J6" s="24" t="s">
        <v>44</v>
      </c>
      <c r="K6" s="25"/>
      <c r="L6" s="26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20" t="s">
        <v>61</v>
      </c>
      <c r="B7" s="27" t="s">
        <v>62</v>
      </c>
      <c r="C7" s="22" t="s">
        <v>38</v>
      </c>
      <c r="D7" s="22" t="s">
        <v>63</v>
      </c>
      <c r="E7" s="21" t="s">
        <v>64</v>
      </c>
      <c r="F7" s="23" t="s">
        <v>65</v>
      </c>
      <c r="G7" s="22" t="s">
        <v>42</v>
      </c>
      <c r="H7" s="22" t="s">
        <v>43</v>
      </c>
      <c r="I7" s="24" t="s">
        <v>44</v>
      </c>
      <c r="J7" s="24" t="s">
        <v>44</v>
      </c>
      <c r="K7" s="25"/>
      <c r="L7" s="26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1.25" customHeight="1">
      <c r="A8" s="20" t="s">
        <v>66</v>
      </c>
      <c r="B8" s="27" t="s">
        <v>67</v>
      </c>
      <c r="C8" s="22" t="s">
        <v>38</v>
      </c>
      <c r="D8" s="22" t="s">
        <v>63</v>
      </c>
      <c r="E8" s="21" t="s">
        <v>68</v>
      </c>
      <c r="F8" s="27" t="s">
        <v>69</v>
      </c>
      <c r="G8" s="22" t="s">
        <v>42</v>
      </c>
      <c r="H8" s="22" t="s">
        <v>43</v>
      </c>
      <c r="I8" s="24" t="s">
        <v>44</v>
      </c>
      <c r="J8" s="24" t="s">
        <v>44</v>
      </c>
      <c r="K8" s="22"/>
      <c r="L8" s="26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1.25" customHeight="1">
      <c r="A9" s="20" t="s">
        <v>70</v>
      </c>
      <c r="B9" s="27" t="s">
        <v>71</v>
      </c>
      <c r="C9" s="22" t="s">
        <v>38</v>
      </c>
      <c r="D9" s="22" t="s">
        <v>63</v>
      </c>
      <c r="E9" s="21" t="s">
        <v>72</v>
      </c>
      <c r="F9" s="27" t="s">
        <v>73</v>
      </c>
      <c r="G9" s="22" t="s">
        <v>42</v>
      </c>
      <c r="H9" s="22" t="s">
        <v>43</v>
      </c>
      <c r="I9" s="24" t="s">
        <v>44</v>
      </c>
      <c r="J9" s="24" t="s">
        <v>44</v>
      </c>
      <c r="K9" s="22"/>
      <c r="L9" s="26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1.25" customHeight="1">
      <c r="A10" s="20" t="s">
        <v>74</v>
      </c>
      <c r="B10" s="27" t="s">
        <v>75</v>
      </c>
      <c r="C10" s="22" t="s">
        <v>38</v>
      </c>
      <c r="D10" s="22" t="s">
        <v>63</v>
      </c>
      <c r="E10" s="21" t="s">
        <v>76</v>
      </c>
      <c r="F10" s="27" t="s">
        <v>77</v>
      </c>
      <c r="G10" s="22" t="s">
        <v>42</v>
      </c>
      <c r="H10" s="22" t="s">
        <v>43</v>
      </c>
      <c r="I10" s="24" t="s">
        <v>44</v>
      </c>
      <c r="J10" s="24" t="s">
        <v>44</v>
      </c>
      <c r="K10" s="22"/>
      <c r="L10" s="26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20" t="s">
        <v>78</v>
      </c>
      <c r="B11" s="27" t="s">
        <v>79</v>
      </c>
      <c r="C11" s="22" t="s">
        <v>38</v>
      </c>
      <c r="D11" s="22" t="s">
        <v>80</v>
      </c>
      <c r="E11" s="27" t="s">
        <v>81</v>
      </c>
      <c r="F11" s="27" t="s">
        <v>82</v>
      </c>
      <c r="G11" s="22" t="s">
        <v>42</v>
      </c>
      <c r="H11" s="22" t="s">
        <v>43</v>
      </c>
      <c r="I11" s="24" t="s">
        <v>44</v>
      </c>
      <c r="J11" s="24" t="s">
        <v>44</v>
      </c>
      <c r="K11" s="22"/>
      <c r="L11" s="26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1.25" customHeight="1">
      <c r="A12" s="20" t="s">
        <v>83</v>
      </c>
      <c r="B12" s="27" t="s">
        <v>84</v>
      </c>
      <c r="C12" s="22" t="s">
        <v>38</v>
      </c>
      <c r="D12" s="22" t="s">
        <v>80</v>
      </c>
      <c r="E12" s="27" t="s">
        <v>85</v>
      </c>
      <c r="F12" s="27" t="s">
        <v>86</v>
      </c>
      <c r="G12" s="22" t="s">
        <v>42</v>
      </c>
      <c r="H12" s="22" t="s">
        <v>43</v>
      </c>
      <c r="I12" s="24" t="s">
        <v>44</v>
      </c>
      <c r="J12" s="24" t="s">
        <v>44</v>
      </c>
      <c r="K12" s="22"/>
      <c r="L12" s="26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1.25" customHeight="1">
      <c r="A13" s="20" t="s">
        <v>87</v>
      </c>
      <c r="B13" s="28" t="s">
        <v>88</v>
      </c>
      <c r="C13" s="22" t="s">
        <v>38</v>
      </c>
      <c r="D13" s="22" t="s">
        <v>80</v>
      </c>
      <c r="E13" s="27" t="s">
        <v>89</v>
      </c>
      <c r="F13" s="27" t="s">
        <v>90</v>
      </c>
      <c r="G13" s="22" t="s">
        <v>42</v>
      </c>
      <c r="H13" s="22" t="s">
        <v>43</v>
      </c>
      <c r="I13" s="24" t="s">
        <v>44</v>
      </c>
      <c r="J13" s="24" t="s">
        <v>44</v>
      </c>
      <c r="K13" s="22"/>
      <c r="L13" s="26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20" t="s">
        <v>91</v>
      </c>
      <c r="B14" s="27" t="s">
        <v>92</v>
      </c>
      <c r="C14" s="22" t="s">
        <v>38</v>
      </c>
      <c r="D14" s="22" t="s">
        <v>80</v>
      </c>
      <c r="E14" s="27" t="s">
        <v>93</v>
      </c>
      <c r="F14" s="27" t="s">
        <v>94</v>
      </c>
      <c r="G14" s="22" t="s">
        <v>42</v>
      </c>
      <c r="H14" s="22" t="s">
        <v>43</v>
      </c>
      <c r="I14" s="24" t="s">
        <v>44</v>
      </c>
      <c r="J14" s="24" t="s">
        <v>44</v>
      </c>
      <c r="K14" s="22"/>
      <c r="L14" s="26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20" t="s">
        <v>95</v>
      </c>
      <c r="B15" s="29" t="s">
        <v>96</v>
      </c>
      <c r="C15" s="22" t="s">
        <v>38</v>
      </c>
      <c r="D15" s="22" t="s">
        <v>80</v>
      </c>
      <c r="E15" s="27" t="s">
        <v>97</v>
      </c>
      <c r="F15" s="27" t="s">
        <v>98</v>
      </c>
      <c r="G15" s="22" t="s">
        <v>42</v>
      </c>
      <c r="H15" s="22" t="s">
        <v>43</v>
      </c>
      <c r="I15" s="24" t="s">
        <v>44</v>
      </c>
      <c r="J15" s="24" t="s">
        <v>44</v>
      </c>
      <c r="K15" s="22"/>
      <c r="L15" s="26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1.25" customHeight="1">
      <c r="A16" s="20" t="s">
        <v>99</v>
      </c>
      <c r="B16" s="21" t="s">
        <v>100</v>
      </c>
      <c r="C16" s="22" t="s">
        <v>38</v>
      </c>
      <c r="D16" s="22" t="s">
        <v>101</v>
      </c>
      <c r="E16" s="21" t="s">
        <v>102</v>
      </c>
      <c r="F16" s="23" t="s">
        <v>103</v>
      </c>
      <c r="G16" s="22" t="s">
        <v>42</v>
      </c>
      <c r="H16" s="22" t="s">
        <v>43</v>
      </c>
      <c r="I16" s="24" t="s">
        <v>44</v>
      </c>
      <c r="J16" s="24" t="s">
        <v>44</v>
      </c>
      <c r="K16" s="25"/>
      <c r="L16" s="26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1.25" customHeight="1">
      <c r="A17" s="30" t="s">
        <v>104</v>
      </c>
      <c r="B17" s="21" t="s">
        <v>105</v>
      </c>
      <c r="C17" s="22" t="s">
        <v>38</v>
      </c>
      <c r="D17" s="22" t="s">
        <v>101</v>
      </c>
      <c r="E17" s="21" t="s">
        <v>106</v>
      </c>
      <c r="F17" s="23" t="s">
        <v>107</v>
      </c>
      <c r="G17" s="22" t="s">
        <v>42</v>
      </c>
      <c r="H17" s="22" t="s">
        <v>43</v>
      </c>
      <c r="I17" s="24" t="s">
        <v>44</v>
      </c>
      <c r="J17" s="24" t="s">
        <v>44</v>
      </c>
      <c r="K17" s="25"/>
      <c r="L17" s="26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1.25" customHeight="1">
      <c r="A18" s="30" t="s">
        <v>108</v>
      </c>
      <c r="B18" s="21" t="s">
        <v>109</v>
      </c>
      <c r="C18" s="22" t="s">
        <v>38</v>
      </c>
      <c r="D18" s="22" t="s">
        <v>101</v>
      </c>
      <c r="E18" s="21" t="s">
        <v>110</v>
      </c>
      <c r="F18" s="23" t="s">
        <v>111</v>
      </c>
      <c r="G18" s="22" t="s">
        <v>42</v>
      </c>
      <c r="H18" s="22" t="s">
        <v>43</v>
      </c>
      <c r="I18" s="24" t="s">
        <v>44</v>
      </c>
      <c r="J18" s="24" t="s">
        <v>44</v>
      </c>
      <c r="K18" s="25"/>
      <c r="L18" s="26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1.25" customHeight="1">
      <c r="A19" s="30" t="s">
        <v>112</v>
      </c>
      <c r="B19" s="21" t="s">
        <v>113</v>
      </c>
      <c r="C19" s="22" t="s">
        <v>38</v>
      </c>
      <c r="D19" s="22" t="s">
        <v>101</v>
      </c>
      <c r="E19" s="21" t="s">
        <v>114</v>
      </c>
      <c r="F19" s="23" t="s">
        <v>115</v>
      </c>
      <c r="G19" s="22" t="s">
        <v>42</v>
      </c>
      <c r="H19" s="22" t="s">
        <v>43</v>
      </c>
      <c r="I19" s="24" t="s">
        <v>44</v>
      </c>
      <c r="J19" s="24" t="s">
        <v>44</v>
      </c>
      <c r="K19" s="25"/>
      <c r="L19" s="26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1.25" customHeight="1">
      <c r="A20" s="30" t="s">
        <v>116</v>
      </c>
      <c r="B20" s="21" t="s">
        <v>117</v>
      </c>
      <c r="C20" s="22" t="s">
        <v>38</v>
      </c>
      <c r="D20" s="22" t="s">
        <v>101</v>
      </c>
      <c r="E20" s="21" t="s">
        <v>118</v>
      </c>
      <c r="F20" s="23" t="s">
        <v>119</v>
      </c>
      <c r="G20" s="22" t="s">
        <v>42</v>
      </c>
      <c r="H20" s="22" t="s">
        <v>43</v>
      </c>
      <c r="I20" s="24" t="s">
        <v>44</v>
      </c>
      <c r="J20" s="24" t="s">
        <v>44</v>
      </c>
      <c r="K20" s="25"/>
      <c r="L20" s="26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1.25" customHeight="1">
      <c r="A21" s="30" t="s">
        <v>120</v>
      </c>
      <c r="B21" s="21" t="s">
        <v>121</v>
      </c>
      <c r="C21" s="22" t="s">
        <v>38</v>
      </c>
      <c r="D21" s="22" t="s">
        <v>101</v>
      </c>
      <c r="E21" s="21" t="s">
        <v>122</v>
      </c>
      <c r="F21" s="23" t="s">
        <v>123</v>
      </c>
      <c r="G21" s="22" t="s">
        <v>42</v>
      </c>
      <c r="H21" s="22" t="s">
        <v>43</v>
      </c>
      <c r="I21" s="24" t="s">
        <v>44</v>
      </c>
      <c r="J21" s="24" t="s">
        <v>44</v>
      </c>
      <c r="K21" s="25"/>
      <c r="L21" s="26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1.25" customHeight="1">
      <c r="A22" s="20" t="s">
        <v>124</v>
      </c>
      <c r="B22" s="21" t="s">
        <v>125</v>
      </c>
      <c r="C22" s="22" t="s">
        <v>38</v>
      </c>
      <c r="D22" s="22" t="s">
        <v>126</v>
      </c>
      <c r="E22" s="21" t="s">
        <v>127</v>
      </c>
      <c r="F22" s="31" t="s">
        <v>128</v>
      </c>
      <c r="G22" s="22" t="s">
        <v>42</v>
      </c>
      <c r="H22" s="22" t="s">
        <v>43</v>
      </c>
      <c r="I22" s="24" t="s">
        <v>44</v>
      </c>
      <c r="J22" s="24" t="s">
        <v>44</v>
      </c>
      <c r="K22" s="25"/>
      <c r="L22" s="26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1.25" customHeight="1">
      <c r="A23" s="20" t="s">
        <v>129</v>
      </c>
      <c r="B23" s="21" t="s">
        <v>130</v>
      </c>
      <c r="C23" s="22" t="s">
        <v>38</v>
      </c>
      <c r="D23" s="22" t="s">
        <v>126</v>
      </c>
      <c r="E23" s="21" t="s">
        <v>131</v>
      </c>
      <c r="F23" s="31" t="s">
        <v>132</v>
      </c>
      <c r="G23" s="22" t="s">
        <v>42</v>
      </c>
      <c r="H23" s="22" t="s">
        <v>43</v>
      </c>
      <c r="I23" s="24" t="s">
        <v>44</v>
      </c>
      <c r="J23" s="24" t="s">
        <v>44</v>
      </c>
      <c r="K23" s="25"/>
      <c r="L23" s="26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1.25" customHeight="1">
      <c r="A24" s="20" t="s">
        <v>133</v>
      </c>
      <c r="B24" s="21" t="s">
        <v>134</v>
      </c>
      <c r="C24" s="22" t="s">
        <v>38</v>
      </c>
      <c r="D24" s="22" t="s">
        <v>126</v>
      </c>
      <c r="E24" s="21" t="s">
        <v>135</v>
      </c>
      <c r="F24" s="31" t="s">
        <v>136</v>
      </c>
      <c r="G24" s="22" t="s">
        <v>42</v>
      </c>
      <c r="H24" s="22" t="s">
        <v>43</v>
      </c>
      <c r="I24" s="24" t="s">
        <v>44</v>
      </c>
      <c r="J24" s="24" t="s">
        <v>44</v>
      </c>
      <c r="K24" s="25"/>
      <c r="L24" s="26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1.25" customHeight="1">
      <c r="A25" s="20" t="s">
        <v>137</v>
      </c>
      <c r="B25" s="21" t="s">
        <v>138</v>
      </c>
      <c r="C25" s="22" t="s">
        <v>38</v>
      </c>
      <c r="D25" s="22" t="s">
        <v>126</v>
      </c>
      <c r="E25" s="21" t="s">
        <v>139</v>
      </c>
      <c r="F25" s="31" t="s">
        <v>140</v>
      </c>
      <c r="G25" s="22" t="s">
        <v>42</v>
      </c>
      <c r="H25" s="22" t="s">
        <v>43</v>
      </c>
      <c r="I25" s="24" t="s">
        <v>44</v>
      </c>
      <c r="J25" s="24" t="s">
        <v>44</v>
      </c>
      <c r="K25" s="25"/>
      <c r="L25" s="26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1.25" customHeight="1">
      <c r="A26" s="20" t="s">
        <v>141</v>
      </c>
      <c r="B26" s="21" t="s">
        <v>142</v>
      </c>
      <c r="C26" s="22" t="s">
        <v>38</v>
      </c>
      <c r="D26" s="22" t="s">
        <v>126</v>
      </c>
      <c r="E26" s="21" t="s">
        <v>143</v>
      </c>
      <c r="F26" s="31" t="s">
        <v>144</v>
      </c>
      <c r="G26" s="22" t="s">
        <v>42</v>
      </c>
      <c r="H26" s="22" t="s">
        <v>43</v>
      </c>
      <c r="I26" s="24" t="s">
        <v>44</v>
      </c>
      <c r="J26" s="24" t="s">
        <v>44</v>
      </c>
      <c r="K26" s="25"/>
      <c r="L26" s="26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1.25" customHeight="1">
      <c r="A27" s="20" t="s">
        <v>145</v>
      </c>
      <c r="B27" s="32" t="s">
        <v>146</v>
      </c>
      <c r="C27" s="22" t="s">
        <v>38</v>
      </c>
      <c r="D27" s="33" t="s">
        <v>147</v>
      </c>
      <c r="E27" s="34" t="s">
        <v>148</v>
      </c>
      <c r="F27" s="35" t="s">
        <v>149</v>
      </c>
      <c r="G27" s="22" t="s">
        <v>42</v>
      </c>
      <c r="H27" s="22" t="s">
        <v>43</v>
      </c>
      <c r="I27" s="24" t="s">
        <v>44</v>
      </c>
      <c r="J27" s="24" t="s">
        <v>44</v>
      </c>
      <c r="K27" s="36"/>
      <c r="L27" s="26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1.25" customHeight="1">
      <c r="A28" s="37" t="s">
        <v>150</v>
      </c>
      <c r="B28" s="21" t="s">
        <v>151</v>
      </c>
      <c r="C28" s="38" t="s">
        <v>38</v>
      </c>
      <c r="D28" s="39" t="s">
        <v>152</v>
      </c>
      <c r="E28" s="21" t="s">
        <v>153</v>
      </c>
      <c r="F28" s="40" t="s">
        <v>154</v>
      </c>
      <c r="G28" s="22" t="s">
        <v>155</v>
      </c>
      <c r="H28" s="22" t="s">
        <v>43</v>
      </c>
      <c r="I28" s="41" t="s">
        <v>156</v>
      </c>
      <c r="J28" s="41" t="s">
        <v>156</v>
      </c>
      <c r="K28" s="42"/>
      <c r="L28" s="26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1.25" customHeight="1">
      <c r="A29" s="37" t="s">
        <v>157</v>
      </c>
      <c r="B29" s="21" t="s">
        <v>158</v>
      </c>
      <c r="C29" s="38" t="s">
        <v>38</v>
      </c>
      <c r="D29" s="39" t="s">
        <v>159</v>
      </c>
      <c r="E29" s="21" t="s">
        <v>160</v>
      </c>
      <c r="F29" s="40" t="s">
        <v>161</v>
      </c>
      <c r="G29" s="22" t="s">
        <v>155</v>
      </c>
      <c r="H29" s="43" t="s">
        <v>43</v>
      </c>
      <c r="I29" s="44" t="s">
        <v>162</v>
      </c>
      <c r="J29" s="44" t="s">
        <v>162</v>
      </c>
      <c r="K29" s="42"/>
      <c r="L29" s="26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1.25" customHeight="1">
      <c r="A30" s="37"/>
      <c r="B30" s="21"/>
      <c r="C30" s="38"/>
      <c r="D30" s="39"/>
      <c r="E30" s="21"/>
      <c r="F30" s="45"/>
      <c r="G30" s="22"/>
      <c r="H30" s="43"/>
      <c r="I30" s="46"/>
      <c r="J30" s="47"/>
      <c r="K30" s="42"/>
      <c r="L30" s="26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1.25" customHeight="1">
      <c r="A31" s="37"/>
      <c r="B31" s="21"/>
      <c r="C31" s="38"/>
      <c r="D31" s="39"/>
      <c r="E31" s="21"/>
      <c r="F31" s="45"/>
      <c r="G31" s="22"/>
      <c r="H31" s="43"/>
      <c r="I31" s="46"/>
      <c r="J31" s="47"/>
      <c r="K31" s="42"/>
      <c r="L31" s="26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1.25" customHeight="1">
      <c r="A32" s="37"/>
      <c r="B32" s="21"/>
      <c r="C32" s="38"/>
      <c r="D32" s="39"/>
      <c r="E32" s="21"/>
      <c r="F32" s="45"/>
      <c r="G32" s="22"/>
      <c r="H32" s="43"/>
      <c r="I32" s="46"/>
      <c r="J32" s="47"/>
      <c r="K32" s="42"/>
      <c r="L32" s="26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1.25" customHeight="1">
      <c r="A33" s="37"/>
      <c r="B33" s="21"/>
      <c r="C33" s="38"/>
      <c r="D33" s="39"/>
      <c r="E33" s="21"/>
      <c r="F33" s="45"/>
      <c r="G33" s="22"/>
      <c r="H33" s="43"/>
      <c r="I33" s="46"/>
      <c r="J33" s="47"/>
      <c r="K33" s="42"/>
      <c r="L33" s="26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1.25" customHeight="1">
      <c r="A34" s="37"/>
      <c r="B34" s="21"/>
      <c r="C34" s="38"/>
      <c r="D34" s="39"/>
      <c r="E34" s="21"/>
      <c r="F34" s="45"/>
      <c r="G34" s="22"/>
      <c r="H34" s="43"/>
      <c r="I34" s="46"/>
      <c r="J34" s="47"/>
      <c r="K34" s="42"/>
      <c r="L34" s="26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1.25" customHeight="1">
      <c r="A35" s="37"/>
      <c r="B35" s="21"/>
      <c r="C35" s="38"/>
      <c r="D35" s="39"/>
      <c r="E35" s="21"/>
      <c r="F35" s="45"/>
      <c r="G35" s="22"/>
      <c r="H35" s="43"/>
      <c r="I35" s="46"/>
      <c r="J35" s="47"/>
      <c r="K35" s="42"/>
      <c r="L35" s="26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1.25" customHeight="1">
      <c r="A36" s="37"/>
      <c r="B36" s="21"/>
      <c r="C36" s="38"/>
      <c r="D36" s="39"/>
      <c r="E36" s="21"/>
      <c r="F36" s="45"/>
      <c r="G36" s="22"/>
      <c r="H36" s="43"/>
      <c r="I36" s="46"/>
      <c r="J36" s="47"/>
      <c r="K36" s="42"/>
      <c r="L36" s="26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1.25" customHeight="1">
      <c r="A37" s="37"/>
      <c r="B37" s="21"/>
      <c r="C37" s="38"/>
      <c r="D37" s="39"/>
      <c r="E37" s="21"/>
      <c r="F37" s="45"/>
      <c r="G37" s="22"/>
      <c r="H37" s="43"/>
      <c r="I37" s="46"/>
      <c r="J37" s="47"/>
      <c r="K37" s="42"/>
      <c r="L37" s="26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1.25" customHeight="1">
      <c r="A38" s="37"/>
      <c r="B38" s="21"/>
      <c r="C38" s="38"/>
      <c r="D38" s="39"/>
      <c r="E38" s="21"/>
      <c r="F38" s="45"/>
      <c r="G38" s="22"/>
      <c r="H38" s="43"/>
      <c r="I38" s="46"/>
      <c r="J38" s="47"/>
      <c r="K38" s="42"/>
      <c r="L38" s="26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1.25" customHeight="1">
      <c r="A39" s="37"/>
      <c r="B39" s="21"/>
      <c r="C39" s="38"/>
      <c r="D39" s="39"/>
      <c r="E39" s="21"/>
      <c r="F39" s="45"/>
      <c r="G39" s="22"/>
      <c r="H39" s="43"/>
      <c r="I39" s="46"/>
      <c r="J39" s="47"/>
      <c r="K39" s="42"/>
      <c r="L39" s="26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1.25" customHeight="1">
      <c r="A40" s="37"/>
      <c r="B40" s="21"/>
      <c r="C40" s="38"/>
      <c r="D40" s="39"/>
      <c r="E40" s="21"/>
      <c r="F40" s="45"/>
      <c r="G40" s="22"/>
      <c r="H40" s="43"/>
      <c r="I40" s="46"/>
      <c r="J40" s="47"/>
      <c r="K40" s="42"/>
      <c r="L40" s="26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1.25" customHeight="1">
      <c r="A41" s="37"/>
      <c r="B41" s="21"/>
      <c r="C41" s="38"/>
      <c r="D41" s="39"/>
      <c r="E41" s="21"/>
      <c r="F41" s="45"/>
      <c r="G41" s="22"/>
      <c r="H41" s="43"/>
      <c r="I41" s="46"/>
      <c r="J41" s="47"/>
      <c r="K41" s="42"/>
      <c r="L41" s="26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1.25" customHeight="1">
      <c r="A42" s="37"/>
      <c r="B42" s="21"/>
      <c r="C42" s="38"/>
      <c r="D42" s="39"/>
      <c r="E42" s="21"/>
      <c r="F42" s="45"/>
      <c r="G42" s="22"/>
      <c r="H42" s="43"/>
      <c r="I42" s="46"/>
      <c r="J42" s="47"/>
      <c r="K42" s="42"/>
      <c r="L42" s="26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1.25" customHeight="1">
      <c r="A43" s="37"/>
      <c r="B43" s="21"/>
      <c r="C43" s="38"/>
      <c r="D43" s="39"/>
      <c r="E43" s="21"/>
      <c r="F43" s="45"/>
      <c r="G43" s="22"/>
      <c r="H43" s="43"/>
      <c r="I43" s="46"/>
      <c r="J43" s="47"/>
      <c r="K43" s="42"/>
      <c r="L43" s="26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1.25" customHeight="1">
      <c r="A44" s="37"/>
      <c r="B44" s="21"/>
      <c r="C44" s="38"/>
      <c r="D44" s="39"/>
      <c r="E44" s="21"/>
      <c r="F44" s="45"/>
      <c r="G44" s="22"/>
      <c r="H44" s="43"/>
      <c r="I44" s="46"/>
      <c r="J44" s="47"/>
      <c r="K44" s="42"/>
      <c r="L44" s="26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1.25" customHeight="1">
      <c r="A45" s="37"/>
      <c r="B45" s="21"/>
      <c r="C45" s="38"/>
      <c r="D45" s="39"/>
      <c r="E45" s="21"/>
      <c r="F45" s="45"/>
      <c r="G45" s="22"/>
      <c r="H45" s="43"/>
      <c r="I45" s="46"/>
      <c r="J45" s="47"/>
      <c r="K45" s="42"/>
      <c r="L45" s="26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1.25" customHeight="1">
      <c r="A46" s="37"/>
      <c r="B46" s="21"/>
      <c r="C46" s="38"/>
      <c r="D46" s="39"/>
      <c r="E46" s="21"/>
      <c r="F46" s="45"/>
      <c r="G46" s="22"/>
      <c r="H46" s="43"/>
      <c r="I46" s="46"/>
      <c r="J46" s="47"/>
      <c r="K46" s="42"/>
      <c r="L46" s="26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1.25" customHeight="1">
      <c r="A47" s="37"/>
      <c r="B47" s="21"/>
      <c r="C47" s="38"/>
      <c r="D47" s="39"/>
      <c r="E47" s="21"/>
      <c r="F47" s="45"/>
      <c r="G47" s="22"/>
      <c r="H47" s="43"/>
      <c r="I47" s="46"/>
      <c r="J47" s="47"/>
      <c r="K47" s="42"/>
      <c r="L47" s="26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1.25" customHeight="1">
      <c r="A48" s="37"/>
      <c r="B48" s="21"/>
      <c r="C48" s="38"/>
      <c r="D48" s="39"/>
      <c r="E48" s="21"/>
      <c r="F48" s="45"/>
      <c r="G48" s="22"/>
      <c r="H48" s="43"/>
      <c r="I48" s="46"/>
      <c r="J48" s="47"/>
      <c r="K48" s="42"/>
      <c r="L48" s="26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1.25" customHeight="1">
      <c r="A49" s="37"/>
      <c r="B49" s="21"/>
      <c r="C49" s="38"/>
      <c r="D49" s="39"/>
      <c r="E49" s="21"/>
      <c r="F49" s="45"/>
      <c r="G49" s="22"/>
      <c r="H49" s="43"/>
      <c r="I49" s="46"/>
      <c r="J49" s="47"/>
      <c r="K49" s="42"/>
      <c r="L49" s="26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1.25" customHeight="1">
      <c r="A50" s="37"/>
      <c r="B50" s="21"/>
      <c r="C50" s="38"/>
      <c r="D50" s="39"/>
      <c r="E50" s="21"/>
      <c r="F50" s="45"/>
      <c r="G50" s="22"/>
      <c r="H50" s="43"/>
      <c r="I50" s="46"/>
      <c r="J50" s="47"/>
      <c r="K50" s="42"/>
      <c r="L50" s="26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1.25" customHeight="1">
      <c r="A51" s="37"/>
      <c r="B51" s="21"/>
      <c r="C51" s="38"/>
      <c r="D51" s="39"/>
      <c r="E51" s="21"/>
      <c r="F51" s="45"/>
      <c r="G51" s="22"/>
      <c r="H51" s="43"/>
      <c r="I51" s="46"/>
      <c r="J51" s="47"/>
      <c r="K51" s="42"/>
      <c r="L51" s="26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1.25" customHeight="1">
      <c r="A52" s="37"/>
      <c r="B52" s="21"/>
      <c r="C52" s="38"/>
      <c r="D52" s="39"/>
      <c r="E52" s="21"/>
      <c r="F52" s="45"/>
      <c r="G52" s="22"/>
      <c r="H52" s="43"/>
      <c r="I52" s="46"/>
      <c r="J52" s="47"/>
      <c r="K52" s="42"/>
      <c r="L52" s="26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1.25" customHeight="1">
      <c r="A53" s="37"/>
      <c r="B53" s="21"/>
      <c r="C53" s="38"/>
      <c r="D53" s="39"/>
      <c r="E53" s="21"/>
      <c r="F53" s="45"/>
      <c r="G53" s="22"/>
      <c r="H53" s="43"/>
      <c r="I53" s="46"/>
      <c r="J53" s="47"/>
      <c r="K53" s="42"/>
      <c r="L53" s="26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1.25" customHeight="1">
      <c r="A54" s="37"/>
      <c r="B54" s="21"/>
      <c r="C54" s="38"/>
      <c r="D54" s="39"/>
      <c r="E54" s="21"/>
      <c r="F54" s="45"/>
      <c r="G54" s="22"/>
      <c r="H54" s="43"/>
      <c r="I54" s="46"/>
      <c r="J54" s="47"/>
      <c r="K54" s="42"/>
      <c r="L54" s="26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1.25" customHeight="1">
      <c r="A55" s="37"/>
      <c r="B55" s="21"/>
      <c r="C55" s="38"/>
      <c r="D55" s="39"/>
      <c r="E55" s="21"/>
      <c r="F55" s="45"/>
      <c r="G55" s="22"/>
      <c r="H55" s="43"/>
      <c r="I55" s="46"/>
      <c r="J55" s="47"/>
      <c r="K55" s="42"/>
      <c r="L55" s="26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1.25" customHeight="1">
      <c r="A56" s="37"/>
      <c r="B56" s="21"/>
      <c r="C56" s="38"/>
      <c r="D56" s="39"/>
      <c r="E56" s="21"/>
      <c r="F56" s="45"/>
      <c r="G56" s="22"/>
      <c r="H56" s="43"/>
      <c r="I56" s="46"/>
      <c r="J56" s="47"/>
      <c r="K56" s="42"/>
      <c r="L56" s="26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1.25" customHeight="1">
      <c r="A57" s="37"/>
      <c r="B57" s="21"/>
      <c r="C57" s="38"/>
      <c r="D57" s="39"/>
      <c r="E57" s="21"/>
      <c r="F57" s="45"/>
      <c r="G57" s="22"/>
      <c r="H57" s="43"/>
      <c r="I57" s="46"/>
      <c r="J57" s="47"/>
      <c r="K57" s="42"/>
      <c r="L57" s="26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1.25" customHeight="1">
      <c r="A58" s="37"/>
      <c r="B58" s="21"/>
      <c r="C58" s="38"/>
      <c r="D58" s="39"/>
      <c r="E58" s="21"/>
      <c r="F58" s="45"/>
      <c r="G58" s="22"/>
      <c r="H58" s="43"/>
      <c r="I58" s="46"/>
      <c r="J58" s="47"/>
      <c r="K58" s="42"/>
      <c r="L58" s="26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1.25" customHeight="1">
      <c r="A59" s="37"/>
      <c r="B59" s="21"/>
      <c r="C59" s="38"/>
      <c r="D59" s="39"/>
      <c r="E59" s="21"/>
      <c r="F59" s="45"/>
      <c r="G59" s="22"/>
      <c r="H59" s="43"/>
      <c r="I59" s="46"/>
      <c r="J59" s="47"/>
      <c r="K59" s="42"/>
      <c r="L59" s="26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1.25" customHeight="1">
      <c r="A60" s="37"/>
      <c r="B60" s="21"/>
      <c r="C60" s="38"/>
      <c r="D60" s="39"/>
      <c r="E60" s="21"/>
      <c r="F60" s="45"/>
      <c r="G60" s="22"/>
      <c r="H60" s="43"/>
      <c r="I60" s="46"/>
      <c r="J60" s="47"/>
      <c r="K60" s="42"/>
      <c r="L60" s="26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1.25" customHeight="1">
      <c r="A61" s="37"/>
      <c r="B61" s="21"/>
      <c r="C61" s="38"/>
      <c r="D61" s="39"/>
      <c r="E61" s="21"/>
      <c r="F61" s="45"/>
      <c r="G61" s="22"/>
      <c r="H61" s="43"/>
      <c r="I61" s="46"/>
      <c r="J61" s="47"/>
      <c r="K61" s="42"/>
      <c r="L61" s="26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1.25" customHeight="1">
      <c r="A62" s="37"/>
      <c r="B62" s="21"/>
      <c r="C62" s="38"/>
      <c r="D62" s="39"/>
      <c r="E62" s="21"/>
      <c r="F62" s="45"/>
      <c r="G62" s="22"/>
      <c r="H62" s="43"/>
      <c r="I62" s="46"/>
      <c r="J62" s="47"/>
      <c r="K62" s="42"/>
      <c r="L62" s="26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1.25" customHeight="1">
      <c r="A63" s="37"/>
      <c r="B63" s="21"/>
      <c r="C63" s="38"/>
      <c r="D63" s="39"/>
      <c r="E63" s="21"/>
      <c r="F63" s="45"/>
      <c r="G63" s="22"/>
      <c r="H63" s="43"/>
      <c r="I63" s="46"/>
      <c r="J63" s="47"/>
      <c r="K63" s="42"/>
      <c r="L63" s="26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1.25" customHeight="1">
      <c r="A64" s="37"/>
      <c r="B64" s="21"/>
      <c r="C64" s="38"/>
      <c r="D64" s="39"/>
      <c r="E64" s="21"/>
      <c r="F64" s="45"/>
      <c r="G64" s="22"/>
      <c r="H64" s="43"/>
      <c r="I64" s="46"/>
      <c r="J64" s="47"/>
      <c r="K64" s="42"/>
      <c r="L64" s="26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1.25" customHeight="1">
      <c r="A65" s="37"/>
      <c r="B65" s="21"/>
      <c r="C65" s="38"/>
      <c r="D65" s="39"/>
      <c r="E65" s="21"/>
      <c r="F65" s="45"/>
      <c r="G65" s="22"/>
      <c r="H65" s="43"/>
      <c r="I65" s="46"/>
      <c r="J65" s="47"/>
      <c r="K65" s="42"/>
      <c r="L65" s="26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1.25" customHeight="1">
      <c r="A66" s="37"/>
      <c r="B66" s="21"/>
      <c r="C66" s="38"/>
      <c r="D66" s="39"/>
      <c r="E66" s="21"/>
      <c r="F66" s="45"/>
      <c r="G66" s="22"/>
      <c r="H66" s="43"/>
      <c r="I66" s="46"/>
      <c r="J66" s="47"/>
      <c r="K66" s="42"/>
      <c r="L66" s="26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1.25" customHeight="1">
      <c r="A67" s="37"/>
      <c r="B67" s="21"/>
      <c r="C67" s="38"/>
      <c r="D67" s="39"/>
      <c r="E67" s="21"/>
      <c r="F67" s="45"/>
      <c r="G67" s="22"/>
      <c r="H67" s="43"/>
      <c r="I67" s="46"/>
      <c r="J67" s="47"/>
      <c r="K67" s="42"/>
      <c r="L67" s="26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1.25" customHeight="1">
      <c r="A68" s="37"/>
      <c r="B68" s="21"/>
      <c r="C68" s="38"/>
      <c r="D68" s="39"/>
      <c r="E68" s="21"/>
      <c r="F68" s="45"/>
      <c r="G68" s="22"/>
      <c r="H68" s="43"/>
      <c r="I68" s="46"/>
      <c r="J68" s="47"/>
      <c r="K68" s="42"/>
      <c r="L68" s="26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1.25" customHeight="1">
      <c r="A69" s="37"/>
      <c r="B69" s="21"/>
      <c r="C69" s="38"/>
      <c r="D69" s="39"/>
      <c r="E69" s="21"/>
      <c r="F69" s="45"/>
      <c r="G69" s="22"/>
      <c r="H69" s="43"/>
      <c r="I69" s="46"/>
      <c r="J69" s="47"/>
      <c r="K69" s="42"/>
      <c r="L69" s="26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1.25" customHeight="1">
      <c r="A70" s="37"/>
      <c r="B70" s="21"/>
      <c r="C70" s="38"/>
      <c r="D70" s="39"/>
      <c r="E70" s="21"/>
      <c r="F70" s="45"/>
      <c r="G70" s="22"/>
      <c r="H70" s="43"/>
      <c r="I70" s="46"/>
      <c r="J70" s="47"/>
      <c r="K70" s="42"/>
      <c r="L70" s="26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1.25" customHeight="1">
      <c r="A71" s="37"/>
      <c r="B71" s="21"/>
      <c r="C71" s="38"/>
      <c r="D71" s="39"/>
      <c r="E71" s="21"/>
      <c r="F71" s="45"/>
      <c r="G71" s="22"/>
      <c r="H71" s="43"/>
      <c r="I71" s="46"/>
      <c r="J71" s="47"/>
      <c r="K71" s="42"/>
      <c r="L71" s="26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1.25" customHeight="1">
      <c r="A72" s="37"/>
      <c r="B72" s="21"/>
      <c r="C72" s="38"/>
      <c r="D72" s="39"/>
      <c r="E72" s="21"/>
      <c r="F72" s="45"/>
      <c r="G72" s="22"/>
      <c r="H72" s="43"/>
      <c r="I72" s="46"/>
      <c r="J72" s="47"/>
      <c r="K72" s="42"/>
      <c r="L72" s="26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1.25" customHeight="1">
      <c r="A73" s="37"/>
      <c r="B73" s="21"/>
      <c r="C73" s="38"/>
      <c r="D73" s="39"/>
      <c r="E73" s="21"/>
      <c r="F73" s="45"/>
      <c r="G73" s="22"/>
      <c r="H73" s="43"/>
      <c r="I73" s="46"/>
      <c r="J73" s="47"/>
      <c r="K73" s="42"/>
      <c r="L73" s="26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1.25" customHeight="1">
      <c r="A74" s="37"/>
      <c r="B74" s="21"/>
      <c r="C74" s="38"/>
      <c r="D74" s="39"/>
      <c r="E74" s="21"/>
      <c r="F74" s="45"/>
      <c r="G74" s="22"/>
      <c r="H74" s="43"/>
      <c r="I74" s="46"/>
      <c r="J74" s="47"/>
      <c r="K74" s="42"/>
      <c r="L74" s="26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1.25" customHeight="1">
      <c r="A75" s="37"/>
      <c r="B75" s="21"/>
      <c r="C75" s="38"/>
      <c r="D75" s="39"/>
      <c r="E75" s="21"/>
      <c r="F75" s="45"/>
      <c r="G75" s="22"/>
      <c r="H75" s="43"/>
      <c r="I75" s="46"/>
      <c r="J75" s="47"/>
      <c r="K75" s="42"/>
      <c r="L75" s="26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1.25" customHeight="1">
      <c r="A76" s="37"/>
      <c r="B76" s="21"/>
      <c r="C76" s="38"/>
      <c r="D76" s="39"/>
      <c r="E76" s="21"/>
      <c r="F76" s="45"/>
      <c r="G76" s="22"/>
      <c r="H76" s="43"/>
      <c r="I76" s="46"/>
      <c r="J76" s="47"/>
      <c r="K76" s="42"/>
      <c r="L76" s="26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1.25" customHeight="1">
      <c r="A77" s="37"/>
      <c r="B77" s="21"/>
      <c r="C77" s="38"/>
      <c r="D77" s="39"/>
      <c r="E77" s="21"/>
      <c r="F77" s="45"/>
      <c r="G77" s="22"/>
      <c r="H77" s="43"/>
      <c r="I77" s="46"/>
      <c r="J77" s="47"/>
      <c r="K77" s="42"/>
      <c r="L77" s="26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1.25" customHeight="1">
      <c r="A78" s="37"/>
      <c r="B78" s="21"/>
      <c r="C78" s="38"/>
      <c r="D78" s="39"/>
      <c r="E78" s="21"/>
      <c r="F78" s="45"/>
      <c r="G78" s="22"/>
      <c r="H78" s="43"/>
      <c r="I78" s="46"/>
      <c r="J78" s="47"/>
      <c r="K78" s="42"/>
      <c r="L78" s="26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1.25" customHeight="1">
      <c r="A79" s="37"/>
      <c r="B79" s="21"/>
      <c r="C79" s="38"/>
      <c r="D79" s="39"/>
      <c r="E79" s="21"/>
      <c r="F79" s="45"/>
      <c r="G79" s="22"/>
      <c r="H79" s="43"/>
      <c r="I79" s="46"/>
      <c r="J79" s="47"/>
      <c r="K79" s="42"/>
      <c r="L79" s="26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1.25" customHeight="1">
      <c r="A80" s="37"/>
      <c r="B80" s="21"/>
      <c r="C80" s="38"/>
      <c r="D80" s="39"/>
      <c r="E80" s="21"/>
      <c r="F80" s="45"/>
      <c r="G80" s="22"/>
      <c r="H80" s="43"/>
      <c r="I80" s="46"/>
      <c r="J80" s="47"/>
      <c r="K80" s="42"/>
      <c r="L80" s="26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1.25" customHeight="1">
      <c r="A81" s="37"/>
      <c r="B81" s="21"/>
      <c r="C81" s="38"/>
      <c r="D81" s="39"/>
      <c r="E81" s="21"/>
      <c r="F81" s="45"/>
      <c r="G81" s="22"/>
      <c r="H81" s="43"/>
      <c r="I81" s="46"/>
      <c r="J81" s="47"/>
      <c r="K81" s="42"/>
      <c r="L81" s="26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1.25" customHeight="1">
      <c r="A82" s="37"/>
      <c r="B82" s="21"/>
      <c r="C82" s="38"/>
      <c r="D82" s="39"/>
      <c r="E82" s="21"/>
      <c r="F82" s="45"/>
      <c r="G82" s="22"/>
      <c r="H82" s="43"/>
      <c r="I82" s="46"/>
      <c r="J82" s="47"/>
      <c r="K82" s="42"/>
      <c r="L82" s="26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1.25" customHeight="1">
      <c r="A83" s="37"/>
      <c r="B83" s="21"/>
      <c r="C83" s="38"/>
      <c r="D83" s="39"/>
      <c r="E83" s="21"/>
      <c r="F83" s="45"/>
      <c r="G83" s="22"/>
      <c r="H83" s="43"/>
      <c r="I83" s="46"/>
      <c r="J83" s="47"/>
      <c r="K83" s="42"/>
      <c r="L83" s="26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1.25" customHeight="1">
      <c r="A84" s="37"/>
      <c r="B84" s="21"/>
      <c r="C84" s="38"/>
      <c r="D84" s="39"/>
      <c r="E84" s="21"/>
      <c r="F84" s="45"/>
      <c r="G84" s="22"/>
      <c r="H84" s="43"/>
      <c r="I84" s="46"/>
      <c r="J84" s="47"/>
      <c r="K84" s="42"/>
      <c r="L84" s="26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1.25" customHeight="1">
      <c r="A85" s="37"/>
      <c r="B85" s="21"/>
      <c r="C85" s="38"/>
      <c r="D85" s="39"/>
      <c r="E85" s="21"/>
      <c r="F85" s="45"/>
      <c r="G85" s="22"/>
      <c r="H85" s="43"/>
      <c r="I85" s="46"/>
      <c r="J85" s="47"/>
      <c r="K85" s="42"/>
      <c r="L85" s="26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1.25" customHeight="1">
      <c r="A86" s="37"/>
      <c r="B86" s="21"/>
      <c r="C86" s="38"/>
      <c r="D86" s="39"/>
      <c r="E86" s="21"/>
      <c r="F86" s="45"/>
      <c r="G86" s="22"/>
      <c r="H86" s="43"/>
      <c r="I86" s="46"/>
      <c r="J86" s="47"/>
      <c r="K86" s="42"/>
      <c r="L86" s="26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1.25" customHeight="1">
      <c r="A87" s="37"/>
      <c r="B87" s="21"/>
      <c r="C87" s="38"/>
      <c r="D87" s="39"/>
      <c r="E87" s="21"/>
      <c r="F87" s="45"/>
      <c r="G87" s="22"/>
      <c r="H87" s="43"/>
      <c r="I87" s="46"/>
      <c r="J87" s="47"/>
      <c r="K87" s="42"/>
      <c r="L87" s="26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1.25" customHeight="1">
      <c r="A88" s="37"/>
      <c r="B88" s="21"/>
      <c r="C88" s="38"/>
      <c r="D88" s="39"/>
      <c r="E88" s="21"/>
      <c r="F88" s="45"/>
      <c r="G88" s="22"/>
      <c r="H88" s="43"/>
      <c r="I88" s="46"/>
      <c r="J88" s="47"/>
      <c r="K88" s="42"/>
      <c r="L88" s="26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1.25" customHeight="1">
      <c r="A89" s="37"/>
      <c r="B89" s="21"/>
      <c r="C89" s="38"/>
      <c r="D89" s="39"/>
      <c r="E89" s="21"/>
      <c r="F89" s="45"/>
      <c r="G89" s="22"/>
      <c r="H89" s="43"/>
      <c r="I89" s="46"/>
      <c r="J89" s="47"/>
      <c r="K89" s="42"/>
      <c r="L89" s="26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1.25" customHeight="1">
      <c r="A90" s="37"/>
      <c r="B90" s="21"/>
      <c r="C90" s="38"/>
      <c r="D90" s="39"/>
      <c r="E90" s="21"/>
      <c r="F90" s="45"/>
      <c r="G90" s="22"/>
      <c r="H90" s="43"/>
      <c r="I90" s="46"/>
      <c r="J90" s="47"/>
      <c r="K90" s="42"/>
      <c r="L90" s="26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1.25" customHeight="1">
      <c r="A91" s="37"/>
      <c r="B91" s="21"/>
      <c r="C91" s="38"/>
      <c r="D91" s="39"/>
      <c r="E91" s="21"/>
      <c r="F91" s="45"/>
      <c r="G91" s="22"/>
      <c r="H91" s="43"/>
      <c r="I91" s="46"/>
      <c r="J91" s="47"/>
      <c r="K91" s="42"/>
      <c r="L91" s="26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1.25" customHeight="1">
      <c r="A92" s="37"/>
      <c r="B92" s="21"/>
      <c r="C92" s="38"/>
      <c r="D92" s="39"/>
      <c r="E92" s="21"/>
      <c r="F92" s="45"/>
      <c r="G92" s="22"/>
      <c r="H92" s="43"/>
      <c r="I92" s="46"/>
      <c r="J92" s="47"/>
      <c r="K92" s="42"/>
      <c r="L92" s="26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1.25" customHeight="1">
      <c r="A93" s="37"/>
      <c r="B93" s="21"/>
      <c r="C93" s="38"/>
      <c r="D93" s="39"/>
      <c r="E93" s="21"/>
      <c r="F93" s="45"/>
      <c r="G93" s="22"/>
      <c r="H93" s="43"/>
      <c r="I93" s="46"/>
      <c r="J93" s="47"/>
      <c r="K93" s="42"/>
      <c r="L93" s="26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1.25" customHeight="1">
      <c r="A94" s="37"/>
      <c r="B94" s="21"/>
      <c r="C94" s="38"/>
      <c r="D94" s="39"/>
      <c r="E94" s="21"/>
      <c r="F94" s="45"/>
      <c r="G94" s="22"/>
      <c r="H94" s="43"/>
      <c r="I94" s="46"/>
      <c r="J94" s="47"/>
      <c r="K94" s="42"/>
      <c r="L94" s="26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1.25" customHeight="1">
      <c r="A95" s="37"/>
      <c r="B95" s="21"/>
      <c r="C95" s="38"/>
      <c r="D95" s="39"/>
      <c r="E95" s="21"/>
      <c r="F95" s="45"/>
      <c r="G95" s="22"/>
      <c r="H95" s="43"/>
      <c r="I95" s="46"/>
      <c r="J95" s="47"/>
      <c r="K95" s="42"/>
      <c r="L95" s="26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1.25" customHeight="1">
      <c r="A96" s="37"/>
      <c r="B96" s="21"/>
      <c r="C96" s="38"/>
      <c r="D96" s="39"/>
      <c r="E96" s="21"/>
      <c r="F96" s="45"/>
      <c r="G96" s="22"/>
      <c r="H96" s="43"/>
      <c r="I96" s="46"/>
      <c r="J96" s="47"/>
      <c r="K96" s="42"/>
      <c r="L96" s="26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1.25" customHeight="1">
      <c r="A97" s="37"/>
      <c r="B97" s="21"/>
      <c r="C97" s="38"/>
      <c r="D97" s="39"/>
      <c r="E97" s="21"/>
      <c r="F97" s="45"/>
      <c r="G97" s="22"/>
      <c r="H97" s="43"/>
      <c r="I97" s="46"/>
      <c r="J97" s="47"/>
      <c r="K97" s="42"/>
      <c r="L97" s="26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1.25" customHeight="1">
      <c r="A98" s="37"/>
      <c r="B98" s="21"/>
      <c r="C98" s="38"/>
      <c r="D98" s="39"/>
      <c r="E98" s="21"/>
      <c r="F98" s="45"/>
      <c r="G98" s="22"/>
      <c r="H98" s="43"/>
      <c r="I98" s="46"/>
      <c r="J98" s="47"/>
      <c r="K98" s="42"/>
      <c r="L98" s="26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1.25" customHeight="1">
      <c r="A99" s="37"/>
      <c r="B99" s="21"/>
      <c r="C99" s="38"/>
      <c r="D99" s="39"/>
      <c r="E99" s="21"/>
      <c r="F99" s="45"/>
      <c r="G99" s="22"/>
      <c r="H99" s="43"/>
      <c r="I99" s="46"/>
      <c r="J99" s="47"/>
      <c r="K99" s="42"/>
      <c r="L99" s="26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1.25" customHeight="1">
      <c r="A100" s="37"/>
      <c r="B100" s="21"/>
      <c r="C100" s="38"/>
      <c r="D100" s="39"/>
      <c r="E100" s="21"/>
      <c r="F100" s="45"/>
      <c r="G100" s="22"/>
      <c r="H100" s="43"/>
      <c r="I100" s="46"/>
      <c r="J100" s="47"/>
      <c r="K100" s="42"/>
      <c r="L100" s="26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1.25" customHeight="1">
      <c r="A101" s="37"/>
      <c r="B101" s="21"/>
      <c r="C101" s="38"/>
      <c r="D101" s="39"/>
      <c r="E101" s="21"/>
      <c r="F101" s="45"/>
      <c r="G101" s="22"/>
      <c r="H101" s="43"/>
      <c r="I101" s="46"/>
      <c r="J101" s="47"/>
      <c r="K101" s="42"/>
      <c r="L101" s="26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1.25" customHeight="1">
      <c r="A102" s="37"/>
      <c r="B102" s="21"/>
      <c r="C102" s="38"/>
      <c r="D102" s="39"/>
      <c r="E102" s="21"/>
      <c r="F102" s="45"/>
      <c r="G102" s="22"/>
      <c r="H102" s="43"/>
      <c r="I102" s="46"/>
      <c r="J102" s="47"/>
      <c r="K102" s="42"/>
      <c r="L102" s="26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1.25" customHeight="1">
      <c r="A103" s="37"/>
      <c r="B103" s="21"/>
      <c r="C103" s="38"/>
      <c r="D103" s="39"/>
      <c r="E103" s="21"/>
      <c r="F103" s="45"/>
      <c r="G103" s="22"/>
      <c r="H103" s="43"/>
      <c r="I103" s="46"/>
      <c r="J103" s="47"/>
      <c r="K103" s="42"/>
      <c r="L103" s="26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1.25" customHeight="1">
      <c r="A104" s="37"/>
      <c r="B104" s="21"/>
      <c r="C104" s="38"/>
      <c r="D104" s="39"/>
      <c r="E104" s="21"/>
      <c r="F104" s="45"/>
      <c r="G104" s="22"/>
      <c r="H104" s="43"/>
      <c r="I104" s="46"/>
      <c r="J104" s="47"/>
      <c r="K104" s="42"/>
      <c r="L104" s="26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1.25" customHeight="1">
      <c r="A105" s="37"/>
      <c r="B105" s="21"/>
      <c r="C105" s="38"/>
      <c r="D105" s="39"/>
      <c r="E105" s="21"/>
      <c r="F105" s="45"/>
      <c r="G105" s="22"/>
      <c r="H105" s="43"/>
      <c r="I105" s="46"/>
      <c r="J105" s="47"/>
      <c r="K105" s="42"/>
      <c r="L105" s="26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1.25" customHeight="1">
      <c r="A106" s="37"/>
      <c r="B106" s="21"/>
      <c r="C106" s="38"/>
      <c r="D106" s="39"/>
      <c r="E106" s="21"/>
      <c r="F106" s="45"/>
      <c r="G106" s="22"/>
      <c r="H106" s="43"/>
      <c r="I106" s="46"/>
      <c r="J106" s="47"/>
      <c r="K106" s="42"/>
      <c r="L106" s="26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1.25" customHeight="1">
      <c r="A107" s="37"/>
      <c r="B107" s="21"/>
      <c r="C107" s="38"/>
      <c r="D107" s="39"/>
      <c r="E107" s="21"/>
      <c r="F107" s="45"/>
      <c r="G107" s="22"/>
      <c r="H107" s="43"/>
      <c r="I107" s="46"/>
      <c r="J107" s="47"/>
      <c r="K107" s="42"/>
      <c r="L107" s="26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1.25" customHeight="1">
      <c r="A108" s="37"/>
      <c r="B108" s="21"/>
      <c r="C108" s="38"/>
      <c r="D108" s="39"/>
      <c r="E108" s="21"/>
      <c r="F108" s="45"/>
      <c r="G108" s="22"/>
      <c r="H108" s="43"/>
      <c r="I108" s="46"/>
      <c r="J108" s="47"/>
      <c r="K108" s="42"/>
      <c r="L108" s="26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1.25" customHeight="1">
      <c r="A109" s="37"/>
      <c r="B109" s="21"/>
      <c r="C109" s="38"/>
      <c r="D109" s="39"/>
      <c r="E109" s="21"/>
      <c r="F109" s="45"/>
      <c r="G109" s="22"/>
      <c r="H109" s="43"/>
      <c r="I109" s="46"/>
      <c r="J109" s="47"/>
      <c r="K109" s="42"/>
      <c r="L109" s="26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1.25" customHeight="1">
      <c r="A110" s="37"/>
      <c r="B110" s="21"/>
      <c r="C110" s="38"/>
      <c r="D110" s="39"/>
      <c r="E110" s="21"/>
      <c r="F110" s="45"/>
      <c r="G110" s="22"/>
      <c r="H110" s="43"/>
      <c r="I110" s="46"/>
      <c r="J110" s="47"/>
      <c r="K110" s="42"/>
      <c r="L110" s="26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1.25" customHeight="1">
      <c r="A111" s="37"/>
      <c r="B111" s="21"/>
      <c r="C111" s="38"/>
      <c r="D111" s="39"/>
      <c r="E111" s="21"/>
      <c r="F111" s="45"/>
      <c r="G111" s="22"/>
      <c r="H111" s="43"/>
      <c r="I111" s="46"/>
      <c r="J111" s="47"/>
      <c r="K111" s="42"/>
      <c r="L111" s="26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1.25" customHeight="1">
      <c r="A112" s="37"/>
      <c r="B112" s="21"/>
      <c r="C112" s="38"/>
      <c r="D112" s="39"/>
      <c r="E112" s="21"/>
      <c r="F112" s="45"/>
      <c r="G112" s="22"/>
      <c r="H112" s="43"/>
      <c r="I112" s="46"/>
      <c r="J112" s="47"/>
      <c r="K112" s="42"/>
      <c r="L112" s="26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1.25" customHeight="1">
      <c r="A113" s="37"/>
      <c r="B113" s="21"/>
      <c r="C113" s="38"/>
      <c r="D113" s="39"/>
      <c r="E113" s="21"/>
      <c r="F113" s="45"/>
      <c r="G113" s="22"/>
      <c r="H113" s="43"/>
      <c r="I113" s="46"/>
      <c r="J113" s="47"/>
      <c r="K113" s="42"/>
      <c r="L113" s="26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1.25" customHeight="1">
      <c r="A114" s="37"/>
      <c r="B114" s="21"/>
      <c r="C114" s="38"/>
      <c r="D114" s="39"/>
      <c r="E114" s="21"/>
      <c r="F114" s="45"/>
      <c r="G114" s="22"/>
      <c r="H114" s="43"/>
      <c r="I114" s="46"/>
      <c r="J114" s="47"/>
      <c r="K114" s="42"/>
      <c r="L114" s="26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1.25" customHeight="1">
      <c r="A115" s="37"/>
      <c r="B115" s="21"/>
      <c r="C115" s="38"/>
      <c r="D115" s="39"/>
      <c r="E115" s="21"/>
      <c r="F115" s="45"/>
      <c r="G115" s="22"/>
      <c r="H115" s="43"/>
      <c r="I115" s="46"/>
      <c r="J115" s="47"/>
      <c r="K115" s="42"/>
      <c r="L115" s="26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1.25" customHeight="1">
      <c r="A116" s="37"/>
      <c r="B116" s="21"/>
      <c r="C116" s="38"/>
      <c r="D116" s="39"/>
      <c r="E116" s="21"/>
      <c r="F116" s="45"/>
      <c r="G116" s="22"/>
      <c r="H116" s="43"/>
      <c r="I116" s="46"/>
      <c r="J116" s="47"/>
      <c r="K116" s="42"/>
      <c r="L116" s="26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1.25" customHeight="1">
      <c r="A117" s="37"/>
      <c r="B117" s="21"/>
      <c r="C117" s="38"/>
      <c r="D117" s="39"/>
      <c r="E117" s="21"/>
      <c r="F117" s="45"/>
      <c r="G117" s="22"/>
      <c r="H117" s="43"/>
      <c r="I117" s="46"/>
      <c r="J117" s="47"/>
      <c r="K117" s="42"/>
      <c r="L117" s="26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1.25" customHeight="1">
      <c r="A118" s="37"/>
      <c r="B118" s="21"/>
      <c r="C118" s="38"/>
      <c r="D118" s="39"/>
      <c r="E118" s="21"/>
      <c r="F118" s="45"/>
      <c r="G118" s="22"/>
      <c r="H118" s="43"/>
      <c r="I118" s="46"/>
      <c r="J118" s="47"/>
      <c r="K118" s="42"/>
      <c r="L118" s="26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1.25" customHeight="1">
      <c r="A119" s="37"/>
      <c r="B119" s="21"/>
      <c r="C119" s="38"/>
      <c r="D119" s="39"/>
      <c r="E119" s="21"/>
      <c r="F119" s="45"/>
      <c r="G119" s="22"/>
      <c r="H119" s="43"/>
      <c r="I119" s="46"/>
      <c r="J119" s="47"/>
      <c r="K119" s="42"/>
      <c r="L119" s="26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autoFilter ref="$A$1:$K$1"/>
  <conditionalFormatting sqref="H2:H209">
    <cfRule type="cellIs" dxfId="3" priority="1" stopIfTrue="1" operator="equal">
      <formula>"In Progress"</formula>
    </cfRule>
  </conditionalFormatting>
  <conditionalFormatting sqref="H2:H209">
    <cfRule type="cellIs" dxfId="4" priority="2" stopIfTrue="1" operator="equal">
      <formula>"Testing"</formula>
    </cfRule>
  </conditionalFormatting>
  <conditionalFormatting sqref="H2:H209">
    <cfRule type="cellIs" dxfId="5" priority="3" stopIfTrue="1" operator="equal">
      <formula>"Completed"</formula>
    </cfRule>
  </conditionalFormatting>
  <conditionalFormatting sqref="H19">
    <cfRule type="cellIs" dxfId="3" priority="4" stopIfTrue="1" operator="equal">
      <formula>"In Progress"</formula>
    </cfRule>
  </conditionalFormatting>
  <conditionalFormatting sqref="H19">
    <cfRule type="cellIs" dxfId="4" priority="5" stopIfTrue="1" operator="equal">
      <formula>"Testing"</formula>
    </cfRule>
  </conditionalFormatting>
  <conditionalFormatting sqref="H19">
    <cfRule type="cellIs" dxfId="5" priority="6" stopIfTrue="1" operator="equal">
      <formula>"Completed"</formula>
    </cfRule>
  </conditionalFormatting>
  <conditionalFormatting sqref="C1:C998">
    <cfRule type="cellIs" dxfId="0" priority="7" operator="equal">
      <formula>"In-progress"</formula>
    </cfRule>
  </conditionalFormatting>
  <conditionalFormatting sqref="C1:C998">
    <cfRule type="cellIs" dxfId="1" priority="8" operator="equal">
      <formula>"Open"</formula>
    </cfRule>
  </conditionalFormatting>
  <conditionalFormatting sqref="C1:C998">
    <cfRule type="cellIs" dxfId="2" priority="9" operator="equal">
      <formula>"Completed"</formula>
    </cfRule>
  </conditionalFormatting>
  <conditionalFormatting sqref="H1:H998">
    <cfRule type="cellIs" dxfId="2" priority="10" operator="equal">
      <formula>"Yes"</formula>
    </cfRule>
  </conditionalFormatting>
  <conditionalFormatting sqref="C2:C27">
    <cfRule type="cellIs" dxfId="6" priority="11" operator="equal">
      <formula>"In-Progress"</formula>
    </cfRule>
  </conditionalFormatting>
  <conditionalFormatting sqref="C2:C27">
    <cfRule type="cellIs" dxfId="2" priority="12" operator="equal">
      <formula>"Completed"</formula>
    </cfRule>
  </conditionalFormatting>
  <conditionalFormatting sqref="C2:C27">
    <cfRule type="cellIs" dxfId="1" priority="13" operator="equal">
      <formula>"Open"</formula>
    </cfRule>
  </conditionalFormatting>
  <conditionalFormatting sqref="H2:H28">
    <cfRule type="cellIs" dxfId="2" priority="14" operator="equal">
      <formula>"Yes"</formula>
    </cfRule>
  </conditionalFormatting>
  <conditionalFormatting sqref="H2:H28">
    <cfRule type="cellIs" dxfId="1" priority="15" operator="equal">
      <formula>"NO"</formula>
    </cfRule>
  </conditionalFormatting>
  <dataValidations>
    <dataValidation type="list" allowBlank="1" showErrorMessage="1" sqref="C2:C209">
      <formula1>"Open,In-progress,Cancelled,Completed"</formula1>
    </dataValidation>
    <dataValidation type="list" allowBlank="1" showErrorMessage="1" sqref="H2:H209">
      <formula1>"Yes,No"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.57"/>
    <col customWidth="1" min="2" max="2" width="20.71"/>
    <col customWidth="1" min="3" max="3" width="9.14"/>
    <col customWidth="1" min="4" max="4" width="16.29"/>
    <col customWidth="1" min="5" max="8" width="9.14"/>
    <col customWidth="1" min="9" max="9" width="2.14"/>
    <col customWidth="1" min="10" max="10" width="9.14"/>
    <col customWidth="1" min="11" max="20" width="8.71"/>
    <col customWidth="1" min="21" max="26" width="17.29"/>
  </cols>
  <sheetData>
    <row r="1" ht="12.75" customHeight="1">
      <c r="A1" s="48"/>
      <c r="B1" s="49" t="s">
        <v>163</v>
      </c>
      <c r="C1" s="50"/>
      <c r="D1" s="48"/>
      <c r="E1" s="48"/>
      <c r="F1" s="48"/>
      <c r="G1" s="48"/>
      <c r="H1" s="48"/>
      <c r="I1" s="48"/>
      <c r="J1" s="51" t="s">
        <v>164</v>
      </c>
      <c r="K1" s="48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48"/>
      <c r="B2" s="52" t="s">
        <v>165</v>
      </c>
      <c r="C2" s="53">
        <f>COUNTIF('Traceability Matrix'!B:B,"&gt; ")-1</f>
        <v>28</v>
      </c>
      <c r="D2" s="48"/>
      <c r="E2" s="48"/>
      <c r="F2" s="48"/>
      <c r="G2" s="48"/>
      <c r="H2" s="48"/>
      <c r="I2" s="48"/>
      <c r="J2" s="48"/>
      <c r="K2" s="48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48"/>
      <c r="B3" s="54" t="s">
        <v>166</v>
      </c>
      <c r="C3" s="53">
        <f>COUNTIF('Traceability Matrix'!E:E,"&gt; ")-1-COUNTIF('Traceability Matrix'!E:E,"tbd")-COUNTIF('Traceability Matrix'!E:E,"to be done")--COUNTIF('Traceability Matrix'!E:E,"on hold")-COUNTIF('Traceability Matrix'!E:E,"hold")-COUNTIF('Traceability Matrix'!E:E,".")--COUNTIF('Traceability Matrix'!E:E,"-")-COUNTIF('Traceability Matrix'!E:E,"ok")--COUNTIF('Traceability Matrix'!E:E,"yes")--COUNTIF('Traceability Matrix'!E:E,"no")</f>
        <v>28</v>
      </c>
      <c r="D3" s="55"/>
      <c r="E3" s="48"/>
      <c r="F3" s="48"/>
      <c r="G3" s="48"/>
      <c r="H3" s="48"/>
      <c r="I3" s="48"/>
      <c r="J3" s="48"/>
      <c r="K3" s="48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48"/>
      <c r="B4" s="54" t="s">
        <v>167</v>
      </c>
      <c r="C4" s="53">
        <f>COUNTIF('Traceability Matrix'!F:F,"&gt; ")-1-COUNTIF('Traceability Matrix'!F:F,"tbd")-COUNTIF('Traceability Matrix'!F:F,"to be done")--COUNTIF('Traceability Matrix'!F:F,"on hold")-COUNTIF('Traceability Matrix'!F:F,"hold")-COUNTIF('Traceability Matrix'!F:F,".")--COUNTIF('Traceability Matrix'!F:F,"-")-COUNTIF('Traceability Matrix'!F:F,"ok")--COUNTIF('Traceability Matrix'!F:F,"yes")--COUNTIF('Traceability Matrix'!F:F,"no")</f>
        <v>28</v>
      </c>
      <c r="D4" s="55" t="str">
        <f>IF(C4&gt;C$3,"Fill design details!","")</f>
        <v/>
      </c>
      <c r="E4" s="48"/>
      <c r="F4" s="48"/>
      <c r="G4" s="48"/>
      <c r="H4" s="48"/>
      <c r="I4" s="48"/>
      <c r="J4" s="48"/>
      <c r="K4" s="48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48"/>
      <c r="B5" s="54" t="s">
        <v>168</v>
      </c>
      <c r="C5" s="53">
        <f>COUNTIF('Traceability Matrix'!G:G,"&gt; ")-1-COUNTIF('Traceability Matrix'!G:G,"tbd")-COUNTIF('Traceability Matrix'!G:G,"to be done")--COUNTIF('Traceability Matrix'!G:G,"on hold")-COUNTIF('Traceability Matrix'!G:G,"hold")-COUNTIF('Traceability Matrix'!G:G,".")--COUNTIF('Traceability Matrix'!G:G,"-")-COUNTIF('Traceability Matrix'!G:G,"ok")--COUNTIF('Traceability Matrix'!G:G,"yes")--COUNTIF('Traceability Matrix'!G:G,"no")</f>
        <v>28</v>
      </c>
      <c r="D5" s="55"/>
      <c r="E5" s="48"/>
      <c r="F5" s="48"/>
      <c r="G5" s="48"/>
      <c r="H5" s="48"/>
      <c r="I5" s="48"/>
      <c r="J5" s="48"/>
      <c r="K5" s="48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48"/>
      <c r="B6" s="56" t="s">
        <v>169</v>
      </c>
      <c r="C6" s="57">
        <f>COUNTIF('Traceability Matrix'!H:H,"Yes")</f>
        <v>28</v>
      </c>
      <c r="D6" s="55" t="str">
        <f t="shared" ref="D6:D7" si="1">IF(C6&gt;C$3,"Fill design details!","")</f>
        <v/>
      </c>
      <c r="E6" s="48"/>
      <c r="F6" s="48"/>
      <c r="G6" s="48"/>
      <c r="H6" s="48"/>
      <c r="I6" s="48"/>
      <c r="J6" s="48"/>
      <c r="K6" s="48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48"/>
      <c r="B7" s="54" t="s">
        <v>170</v>
      </c>
      <c r="C7" s="58">
        <f>COUNTIF('Traceability Matrix'!I:I,"&gt; ")-1-COUNTIF('Traceability Matrix'!I:I,"tbd")-COUNTIF('Traceability Matrix'!I:I,"to be done")--COUNTIF('Traceability Matrix'!I:I,"on hold")-COUNTIF('Traceability Matrix'!I:I,"hold")-COUNTIF('Traceability Matrix'!I:I,".")--COUNTIF('Traceability Matrix'!I:I,"-")-COUNTIF('Traceability Matrix'!I:I,"ok")--COUNTIF('Traceability Matrix'!I:I,"yes")--COUNTIF('Traceability Matrix'!I:I,"no")</f>
        <v>28</v>
      </c>
      <c r="D7" s="55" t="str">
        <f t="shared" si="1"/>
        <v/>
      </c>
      <c r="E7" s="48"/>
      <c r="F7" s="48"/>
      <c r="G7" s="48"/>
      <c r="H7" s="48"/>
      <c r="I7" s="48"/>
      <c r="J7" s="48"/>
      <c r="K7" s="48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48"/>
      <c r="B8" s="54" t="s">
        <v>171</v>
      </c>
      <c r="C8" s="58">
        <f>COUNTIF('Traceability Matrix'!J:J,"&gt; ")-1-COUNTIF('Traceability Matrix'!J:J,"tbd")-COUNTIF('Traceability Matrix'!J:J,"to be done")--COUNTIF('Traceability Matrix'!J:J,"on hold")-COUNTIF('Traceability Matrix'!J:J,"hold")-COUNTIF('Traceability Matrix'!J:J,".")--COUNTIF('Traceability Matrix'!J:J,"-")-COUNTIF('Traceability Matrix'!J:J,"ok")--COUNTIF('Traceability Matrix'!J:J,"yes")--COUNTIF('Traceability Matrix'!J:J,"no")</f>
        <v>28</v>
      </c>
      <c r="D8" s="55"/>
      <c r="E8" s="48"/>
      <c r="F8" s="48"/>
      <c r="G8" s="48"/>
      <c r="H8" s="48"/>
      <c r="I8" s="48"/>
      <c r="J8" s="48"/>
      <c r="K8" s="48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48"/>
      <c r="B9" s="59"/>
      <c r="C9" s="50"/>
      <c r="D9" s="48"/>
      <c r="E9" s="48"/>
      <c r="F9" s="48"/>
      <c r="G9" s="48"/>
      <c r="H9" s="48"/>
      <c r="I9" s="48"/>
      <c r="J9" s="48"/>
      <c r="K9" s="48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48"/>
      <c r="B10" s="13" t="s">
        <v>38</v>
      </c>
      <c r="C10" s="60">
        <f>COUNTIF('Traceability Matrix'!C:C,B10)</f>
        <v>28</v>
      </c>
      <c r="D10" s="48"/>
      <c r="E10" s="48"/>
      <c r="F10" s="48"/>
      <c r="G10" s="48"/>
      <c r="H10" s="48"/>
      <c r="I10" s="48"/>
      <c r="J10" s="48"/>
      <c r="K10" s="48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48"/>
      <c r="B11" s="61" t="s">
        <v>172</v>
      </c>
      <c r="C11" s="60">
        <f>COUNTIF('Traceability Matrix'!C:C,B11)</f>
        <v>0</v>
      </c>
      <c r="D11" s="48"/>
      <c r="E11" s="48"/>
      <c r="F11" s="48"/>
      <c r="G11" s="48"/>
      <c r="H11" s="48"/>
      <c r="I11" s="48"/>
      <c r="J11" s="48"/>
      <c r="K11" s="48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48"/>
      <c r="B12" s="61" t="s">
        <v>173</v>
      </c>
      <c r="C12" s="60">
        <f>COUNTIF('Traceability Matrix'!C:C,B12)</f>
        <v>0</v>
      </c>
      <c r="D12" s="48"/>
      <c r="E12" s="48"/>
      <c r="F12" s="48"/>
      <c r="G12" s="48"/>
      <c r="H12" s="48"/>
      <c r="I12" s="48"/>
      <c r="J12" s="48"/>
      <c r="K12" s="48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48"/>
      <c r="B13" s="61" t="s">
        <v>174</v>
      </c>
      <c r="C13" s="60">
        <f>COUNTIF('Traceability Matrix'!C:C,B13)</f>
        <v>0</v>
      </c>
      <c r="D13" s="48"/>
      <c r="E13" s="48"/>
      <c r="F13" s="48"/>
      <c r="G13" s="48"/>
      <c r="H13" s="48"/>
      <c r="I13" s="48"/>
      <c r="J13" s="48"/>
      <c r="K13" s="48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48"/>
      <c r="B14" s="48"/>
      <c r="C14" s="50"/>
      <c r="D14" s="48"/>
      <c r="E14" s="48"/>
      <c r="F14" s="48"/>
      <c r="G14" s="48"/>
      <c r="H14" s="48"/>
      <c r="I14" s="48"/>
      <c r="J14" s="48"/>
      <c r="K14" s="48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48"/>
      <c r="B15" s="48"/>
      <c r="C15" s="50"/>
      <c r="D15" s="48"/>
      <c r="E15" s="48"/>
      <c r="F15" s="48"/>
      <c r="G15" s="48"/>
      <c r="H15" s="48"/>
      <c r="I15" s="48"/>
      <c r="J15" s="48"/>
      <c r="K15" s="48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48"/>
      <c r="B16" s="48"/>
      <c r="C16" s="50"/>
      <c r="D16" s="48"/>
      <c r="E16" s="48"/>
      <c r="F16" s="48"/>
      <c r="G16" s="48"/>
      <c r="H16" s="48"/>
      <c r="I16" s="48"/>
      <c r="J16" s="48"/>
      <c r="K16" s="48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48"/>
      <c r="B17" s="48"/>
      <c r="C17" s="50"/>
      <c r="D17" s="48"/>
      <c r="E17" s="48"/>
      <c r="F17" s="48"/>
      <c r="G17" s="48"/>
      <c r="H17" s="48"/>
      <c r="I17" s="48"/>
      <c r="J17" s="48"/>
      <c r="K17" s="48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48"/>
      <c r="B18" s="48"/>
      <c r="C18" s="50"/>
      <c r="D18" s="48"/>
      <c r="E18" s="48"/>
      <c r="F18" s="48"/>
      <c r="G18" s="48"/>
      <c r="H18" s="48"/>
      <c r="I18" s="48"/>
      <c r="J18" s="48"/>
      <c r="K18" s="48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48"/>
      <c r="B19" s="48"/>
      <c r="C19" s="50"/>
      <c r="D19" s="48"/>
      <c r="E19" s="48"/>
      <c r="F19" s="48"/>
      <c r="G19" s="48"/>
      <c r="H19" s="48"/>
      <c r="I19" s="48"/>
      <c r="J19" s="48"/>
      <c r="K19" s="48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48"/>
      <c r="B20" s="48"/>
      <c r="C20" s="50"/>
      <c r="D20" s="48"/>
      <c r="E20" s="48"/>
      <c r="F20" s="48"/>
      <c r="G20" s="48"/>
      <c r="H20" s="48"/>
      <c r="I20" s="48"/>
      <c r="J20" s="48"/>
      <c r="K20" s="48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48"/>
      <c r="B21" s="48"/>
      <c r="C21" s="50"/>
      <c r="D21" s="48"/>
      <c r="E21" s="48"/>
      <c r="F21" s="48"/>
      <c r="G21" s="48"/>
      <c r="H21" s="48"/>
      <c r="I21" s="48"/>
      <c r="J21" s="48"/>
      <c r="K21" s="48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1:B1000">
    <cfRule type="cellIs" dxfId="0" priority="1" operator="equal">
      <formula>"In-progress"</formula>
    </cfRule>
  </conditionalFormatting>
  <conditionalFormatting sqref="B1:B1000">
    <cfRule type="cellIs" dxfId="1" priority="2" operator="equal">
      <formula>"Open"</formula>
    </cfRule>
  </conditionalFormatting>
  <conditionalFormatting sqref="B1:B1000">
    <cfRule type="cellIs" dxfId="2" priority="3" operator="equal">
      <formula>"Completed"</formula>
    </cfRule>
  </conditionalFormatting>
  <conditionalFormatting sqref="C3:C8">
    <cfRule type="cellIs" dxfId="1" priority="4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