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STA\DOCUMENTS\PYTHON_SCRIPTS\EXERGY_ANALYSIS\"/>
    </mc:Choice>
  </mc:AlternateContent>
  <xr:revisionPtr revIDLastSave="0" documentId="13_ncr:1_{032232CD-C00E-4B92-B908-DD88890DBE0F}" xr6:coauthVersionLast="47" xr6:coauthVersionMax="47" xr10:uidLastSave="{00000000-0000-0000-0000-000000000000}"/>
  <bookViews>
    <workbookView xWindow="4485" yWindow="3525" windowWidth="15375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Y2" i="1"/>
  <c r="X2" i="1"/>
  <c r="U2" i="1"/>
  <c r="V2" i="1"/>
  <c r="W2" i="1" l="1"/>
  <c r="AA2" i="1"/>
  <c r="AC2" i="1" l="1"/>
  <c r="AB2" i="1"/>
</calcChain>
</file>

<file path=xl/sharedStrings.xml><?xml version="1.0" encoding="utf-8"?>
<sst xmlns="http://schemas.openxmlformats.org/spreadsheetml/2006/main" count="30" uniqueCount="30">
  <si>
    <t>Feed Enthalpy</t>
  </si>
  <si>
    <t>Feed Temperature</t>
  </si>
  <si>
    <t>Feed Rate</t>
  </si>
  <si>
    <t>Feed Entropy</t>
  </si>
  <si>
    <t>Distillate Enthalpy</t>
  </si>
  <si>
    <t>Distillate Entropy</t>
  </si>
  <si>
    <t>Bottoms Enthalpy</t>
  </si>
  <si>
    <t>Bottoms Entropy</t>
  </si>
  <si>
    <t xml:space="preserve">Reboiler Duty </t>
  </si>
  <si>
    <t>Condenser Duty</t>
  </si>
  <si>
    <t>Standard Enthalpy</t>
  </si>
  <si>
    <t>Standard Entropy</t>
  </si>
  <si>
    <t>Ex_feed</t>
  </si>
  <si>
    <t>Ex_reboiler</t>
  </si>
  <si>
    <t>Ex_in</t>
  </si>
  <si>
    <t>Ex_dist</t>
  </si>
  <si>
    <t>Ex_bottoms</t>
  </si>
  <si>
    <t>Ex_condenser</t>
  </si>
  <si>
    <t>Ex_out</t>
  </si>
  <si>
    <t>Irreversibility</t>
  </si>
  <si>
    <t>Efficiency</t>
  </si>
  <si>
    <t>Reboiler Temp</t>
  </si>
  <si>
    <t>Condenser Temp</t>
  </si>
  <si>
    <t xml:space="preserve"> </t>
  </si>
  <si>
    <t>Std Dist Enthalpy</t>
  </si>
  <si>
    <t>Std Dist Entropy</t>
  </si>
  <si>
    <t>Std Bottoms Enthalpy</t>
  </si>
  <si>
    <t>Std Bottoms Entropy</t>
  </si>
  <si>
    <t>Bottom Comp.</t>
  </si>
  <si>
    <t>Dist.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</si>
</sst>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3"/>
  <sheetViews>
    <sheetView tabSelected="1" topLeftCell="S1" zoomScaleNormal="100" workbookViewId="0">
      <selection activeCell="U2" sqref="U2:AC2"/>
    </sheetView>
  </sheetViews>
  <sheetFormatPr defaultRowHeight="15" x14ac:dyDescent="0.25"/>
  <cols>
    <col min="1" max="3" width="21.140625" style="2" bestFit="1" customWidth="1"/>
    <col min="4" max="12" width="18.5703125" style="2" customWidth="1"/>
    <col min="13" max="13" width="16" bestFit="1" customWidth="1"/>
    <col min="14" max="14" width="15.140625" customWidth="1"/>
    <col min="15" max="15" width="20.140625" bestFit="1" customWidth="1"/>
    <col min="16" max="16" width="19.28515625" bestFit="1" customWidth="1"/>
    <col min="17" max="20" width="18.42578125" style="2" customWidth="1"/>
    <col min="21" max="25" width="18.42578125" customWidth="1"/>
    <col min="26" max="26" width="13.140625" bestFit="1" customWidth="1"/>
    <col min="27" max="27" width="9.28515625" customWidth="1"/>
  </cols>
  <sheetData>
    <row r="1" spans="1:29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21</v>
      </c>
      <c r="R1" s="1" t="s">
        <v>22</v>
      </c>
      <c r="S1" s="1" t="s">
        <v>29</v>
      </c>
      <c r="T1" s="1" t="s">
        <v>28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 x14ac:dyDescent="0.25">
      <c r="A2" s="2">
        <v>53</v>
      </c>
      <c r="B2" s="2">
        <v>216.79998779296875</v>
      </c>
      <c r="C2" s="2">
        <v>-57420</v>
      </c>
      <c r="D2" s="2">
        <v>-41.312123433169241</v>
      </c>
      <c r="E2" s="2">
        <v>-17175.296875</v>
      </c>
      <c r="F2" s="2">
        <v>-17.261271089156679</v>
      </c>
      <c r="G2" s="2">
        <v>-39784.71484375</v>
      </c>
      <c r="H2" s="2">
        <v>-22.564780068353556</v>
      </c>
      <c r="I2" s="2">
        <v>16858</v>
      </c>
      <c r="J2" s="2">
        <v>-16397.87890625</v>
      </c>
      <c r="K2" s="2">
        <v>-57898.46484375</v>
      </c>
      <c r="L2" s="2">
        <v>-43.131372292927978</v>
      </c>
      <c r="M2">
        <v>-17420.98046875</v>
      </c>
      <c r="N2">
        <v>-18.361761419500983</v>
      </c>
      <c r="O2">
        <v>-40477.48046875</v>
      </c>
      <c r="P2">
        <v>-24.769607164232021</v>
      </c>
      <c r="Q2" s="2">
        <v>87.707443237304688</v>
      </c>
      <c r="R2" s="2">
        <v>64.621879577636719</v>
      </c>
      <c r="S2" s="2">
        <v>0.99000096321105957</v>
      </c>
      <c r="T2" s="2">
        <v>0.10000000149011612</v>
      </c>
      <c r="U2" s="2">
        <f>(C2-K2)-25*(D2-L2)</f>
        <v>432.98362225603159</v>
      </c>
      <c r="V2" s="2">
        <f>I2*(1-25/(Q2))</f>
        <v>12052.820593963634</v>
      </c>
      <c r="W2" s="2">
        <f>U2+V2</f>
        <v>12485.804216219665</v>
      </c>
      <c r="X2" s="2">
        <f>E2-M2-25*(F2-N2)</f>
        <v>218.1713354913924</v>
      </c>
      <c r="Y2">
        <f>G2-O2-25*(H2-P2)</f>
        <v>637.64494760303842</v>
      </c>
      <c r="Z2">
        <f>-J2*(1-25/(+R2))</f>
        <v>10054.099131727351</v>
      </c>
      <c r="AA2">
        <f>(X2+Y2+Z2)</f>
        <v>10909.915414821782</v>
      </c>
      <c r="AB2">
        <f>W2-AA2</f>
        <v>1575.8888013978831</v>
      </c>
      <c r="AC2">
        <f>AA2/W2</f>
        <v>0.87378555885485321</v>
      </c>
    </row>
    <row r="3" spans="1:29" x14ac:dyDescent="0.25">
      <c r="T3" s="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Anıl Öz</dc:creator>
  <cp:lastModifiedBy>Mustafa Anıl Öz</cp:lastModifiedBy>
  <cp:lastPrinted>2022-01-03T23:10:41Z</cp:lastPrinted>
  <dcterms:created xsi:type="dcterms:W3CDTF">2015-06-05T18:17:20Z</dcterms:created>
  <dcterms:modified xsi:type="dcterms:W3CDTF">2022-01-11T07:05:07Z</dcterms:modified>
</cp:coreProperties>
</file>