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VTA_bus_project\Data_files\TXT_files\"/>
    </mc:Choice>
  </mc:AlternateContent>
  <xr:revisionPtr revIDLastSave="0" documentId="13_ncr:1_{7050F1EA-618F-4487-BD51-A68B2FDA05A2}" xr6:coauthVersionLast="34" xr6:coauthVersionMax="34" xr10:uidLastSave="{00000000-0000-0000-0000-000000000000}"/>
  <bookViews>
    <workbookView xWindow="0" yWindow="0" windowWidth="23040" windowHeight="8520" xr2:uid="{BC8FE1C1-219C-417C-B3C0-6905A387160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6" i="1" l="1"/>
  <c r="D6" i="1"/>
  <c r="C14" i="1"/>
  <c r="C18" i="1" s="1"/>
  <c r="C12" i="1"/>
  <c r="H6" i="1"/>
  <c r="H7" i="1" l="1"/>
  <c r="B3" i="1" l="1"/>
</calcChain>
</file>

<file path=xl/sharedStrings.xml><?xml version="1.0" encoding="utf-8"?>
<sst xmlns="http://schemas.openxmlformats.org/spreadsheetml/2006/main" count="31" uniqueCount="24">
  <si>
    <t>H2_consumed(interval,devices) = H2_consumed(interval,devices) * H2_consumed_adj(devices) * input_capacity_MW(devices) * input_efficiency(devices) / H2_LHV * 24 * interval_length;</t>
  </si>
  <si>
    <t>*</t>
  </si>
  <si>
    <t>/</t>
  </si>
  <si>
    <t>Desired</t>
  </si>
  <si>
    <t>=</t>
  </si>
  <si>
    <t>CF</t>
  </si>
  <si>
    <t>Goal Seek</t>
  </si>
  <si>
    <t>Adjust for other terms</t>
  </si>
  <si>
    <t>Input daily consumption (actual)</t>
  </si>
  <si>
    <t>Input daily consumption (solved)</t>
  </si>
  <si>
    <t>Set charge power</t>
  </si>
  <si>
    <t>MW</t>
  </si>
  <si>
    <t>Set storage level</t>
  </si>
  <si>
    <t>hours</t>
  </si>
  <si>
    <t>Assume battery level</t>
  </si>
  <si>
    <t>kWh</t>
  </si>
  <si>
    <t>Assume daily consumption</t>
  </si>
  <si>
    <t>kWh/day</t>
  </si>
  <si>
    <t>Set CF value to achieve that output</t>
  </si>
  <si>
    <t>kg/day</t>
  </si>
  <si>
    <t xml:space="preserve">Resulting output </t>
  </si>
  <si>
    <t>kg/hour</t>
  </si>
  <si>
    <t>Assume input efficiency</t>
  </si>
  <si>
    <t>Assume interval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</si>
</sst>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DE7D-5F36-4A57-923D-0A42F095A928}">
  <dimension ref="B2:P18"/>
  <sheetViews>
    <sheetView tabSelected="1" workbookViewId="0">
      <selection activeCell="B9" sqref="B9"/>
    </sheetView>
  </sheetViews>
  <sheetFormatPr defaultRowHeight="14.4" x14ac:dyDescent="0.3"/>
  <cols>
    <col min="2" max="2" width="23.88671875" customWidth="1"/>
  </cols>
  <sheetData>
    <row r="2" spans="2:16" x14ac:dyDescent="0.3">
      <c r="B2" t="s">
        <v>0</v>
      </c>
    </row>
    <row r="3" spans="2:16" x14ac:dyDescent="0.3">
      <c r="B3">
        <f>0.14286*0.5*1*1/0.033322222*24*0.25</f>
        <v>12.861687314849529</v>
      </c>
      <c r="C3" t="s">
        <v>4</v>
      </c>
      <c r="D3">
        <v>0.14285999999999999</v>
      </c>
      <c r="E3" t="s">
        <v>1</v>
      </c>
      <c r="F3">
        <v>0.9</v>
      </c>
      <c r="G3" t="s">
        <v>1</v>
      </c>
      <c r="H3">
        <v>1</v>
      </c>
      <c r="I3" t="s">
        <v>1</v>
      </c>
      <c r="J3">
        <v>1</v>
      </c>
      <c r="K3" t="s">
        <v>2</v>
      </c>
      <c r="L3">
        <v>3.3322221999999999E-2</v>
      </c>
      <c r="M3" t="s">
        <v>1</v>
      </c>
      <c r="N3">
        <v>24</v>
      </c>
      <c r="O3" t="s">
        <v>1</v>
      </c>
      <c r="P3">
        <v>0.25</v>
      </c>
    </row>
    <row r="5" spans="2:16" x14ac:dyDescent="0.3">
      <c r="B5" t="s">
        <v>3</v>
      </c>
      <c r="F5" t="s">
        <v>5</v>
      </c>
    </row>
    <row r="6" spans="2:16" x14ac:dyDescent="0.3">
      <c r="B6">
        <v>2.8292357086480999</v>
      </c>
      <c r="C6" t="s">
        <v>4</v>
      </c>
      <c r="D6">
        <f>0.14286*(F6)*1*1/0.033322222*24*0.25</f>
        <v>2.8292922933622733</v>
      </c>
      <c r="F6">
        <f>H8*0.033322222/24/0.25</f>
        <v>0.10998915710288253</v>
      </c>
      <c r="G6" t="s">
        <v>4</v>
      </c>
      <c r="H6">
        <f>0.033322222/24/0.25</f>
        <v>5.5537036666666664E-3</v>
      </c>
      <c r="I6" t="s">
        <v>7</v>
      </c>
    </row>
    <row r="7" spans="2:16" x14ac:dyDescent="0.3">
      <c r="E7" t="s">
        <v>6</v>
      </c>
      <c r="F7">
        <v>0.10998696869008345</v>
      </c>
      <c r="H7">
        <f>F6/H6</f>
        <v>19.8046499605367</v>
      </c>
      <c r="I7" t="s">
        <v>9</v>
      </c>
    </row>
    <row r="8" spans="2:16" x14ac:dyDescent="0.3">
      <c r="H8">
        <v>19.8046499605367</v>
      </c>
      <c r="I8" t="s">
        <v>8</v>
      </c>
    </row>
    <row r="10" spans="2:16" x14ac:dyDescent="0.3">
      <c r="B10" t="s">
        <v>10</v>
      </c>
      <c r="C10">
        <v>0.05</v>
      </c>
      <c r="D10" t="s">
        <v>11</v>
      </c>
    </row>
    <row r="11" spans="2:16" x14ac:dyDescent="0.3">
      <c r="B11" t="s">
        <v>14</v>
      </c>
      <c r="C11">
        <v>350</v>
      </c>
      <c r="D11" t="s">
        <v>15</v>
      </c>
    </row>
    <row r="12" spans="2:16" x14ac:dyDescent="0.3">
      <c r="B12" t="s">
        <v>12</v>
      </c>
      <c r="C12" s="1">
        <f>C11/1000/C10</f>
        <v>6.9999999999999991</v>
      </c>
      <c r="D12" t="s">
        <v>13</v>
      </c>
    </row>
    <row r="13" spans="2:16" x14ac:dyDescent="0.3">
      <c r="B13" t="s">
        <v>16</v>
      </c>
      <c r="C13" s="3">
        <v>350</v>
      </c>
      <c r="D13" t="s">
        <v>17</v>
      </c>
    </row>
    <row r="14" spans="2:16" x14ac:dyDescent="0.3">
      <c r="B14" t="s">
        <v>16</v>
      </c>
      <c r="C14">
        <f>C13/33.322222</f>
        <v>10.503501237102377</v>
      </c>
      <c r="D14" t="s">
        <v>19</v>
      </c>
    </row>
    <row r="15" spans="2:16" x14ac:dyDescent="0.3">
      <c r="B15" t="s">
        <v>22</v>
      </c>
      <c r="C15">
        <v>0.95</v>
      </c>
    </row>
    <row r="16" spans="2:16" x14ac:dyDescent="0.3">
      <c r="B16" t="s">
        <v>23</v>
      </c>
      <c r="C16">
        <v>0.25</v>
      </c>
    </row>
    <row r="17" spans="2:5" x14ac:dyDescent="0.3">
      <c r="B17" t="s">
        <v>18</v>
      </c>
      <c r="C17">
        <f>C13/1000/24/C16/C15/C10</f>
        <v>1.2280701754385963</v>
      </c>
    </row>
    <row r="18" spans="2:5" x14ac:dyDescent="0.3">
      <c r="B18" t="s">
        <v>20</v>
      </c>
      <c r="C18">
        <f>0.14286*(C17)*1*0.95/0.033322222*24*0.25*C10</f>
        <v>1.500530186732445</v>
      </c>
      <c r="D18" t="s">
        <v>21</v>
      </c>
      <c r="E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Eichman</dc:creator>
  <cp:lastModifiedBy>Josh Eichman</cp:lastModifiedBy>
  <dcterms:created xsi:type="dcterms:W3CDTF">2018-08-13T23:57:26Z</dcterms:created>
  <dcterms:modified xsi:type="dcterms:W3CDTF">2018-08-17T22:57:48Z</dcterms:modified>
</cp:coreProperties>
</file>