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Non-stationary" sheetId="1" r:id="rId1"/>
    <sheet name="Stationary" sheetId="2" r:id="rId2"/>
    <sheet name="ADF test" sheetId="3" r:id="rId3"/>
    <sheet name="GC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3" i="3"/>
  <c r="U46" i="2"/>
  <c r="T46" i="2"/>
  <c r="S46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7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" i="2"/>
  <c r="S3" i="2"/>
  <c r="R3" i="2"/>
  <c r="O15" i="2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G46" i="2"/>
  <c r="F46" i="2"/>
  <c r="E46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7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" i="2"/>
  <c r="E3" i="2"/>
  <c r="D3" i="2"/>
  <c r="U46" i="1"/>
  <c r="T46" i="1"/>
  <c r="S46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7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" i="1"/>
  <c r="S3" i="1"/>
  <c r="R3" i="1"/>
  <c r="J46" i="1"/>
  <c r="I46" i="1"/>
  <c r="H4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7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" i="1"/>
  <c r="H3" i="1"/>
  <c r="G3" i="1"/>
  <c r="G2" i="4"/>
  <c r="F2" i="4"/>
  <c r="E2" i="4"/>
  <c r="D2" i="4"/>
  <c r="N21" i="3" a="1"/>
  <c r="L17" i="3" a="1"/>
  <c r="K17" i="3" a="1"/>
  <c r="J17" i="3" a="1"/>
  <c r="H17" i="3" a="1"/>
  <c r="N8" i="3" a="1"/>
  <c r="L4" i="3" a="1"/>
  <c r="K4" i="3" a="1"/>
  <c r="J4" i="3" a="1"/>
  <c r="H4" i="3" a="1"/>
  <c r="O22" i="3" l="1"/>
  <c r="O24" i="3"/>
  <c r="N24" i="3"/>
  <c r="N21" i="3"/>
  <c r="N23" i="3"/>
  <c r="N25" i="3"/>
  <c r="O21" i="3"/>
  <c r="O23" i="3"/>
  <c r="O25" i="3"/>
  <c r="N22" i="3"/>
  <c r="L20" i="3"/>
  <c r="L24" i="3"/>
  <c r="L23" i="3"/>
  <c r="L17" i="3"/>
  <c r="L21" i="3"/>
  <c r="L18" i="3"/>
  <c r="L22" i="3"/>
  <c r="L19" i="3"/>
  <c r="K20" i="3"/>
  <c r="K24" i="3"/>
  <c r="K17" i="3"/>
  <c r="K21" i="3"/>
  <c r="K23" i="3"/>
  <c r="K18" i="3"/>
  <c r="K22" i="3"/>
  <c r="K19" i="3"/>
  <c r="J20" i="3"/>
  <c r="J24" i="3"/>
  <c r="J22" i="3"/>
  <c r="J23" i="3"/>
  <c r="J17" i="3"/>
  <c r="J21" i="3"/>
  <c r="J18" i="3"/>
  <c r="J19" i="3"/>
  <c r="I18" i="3"/>
  <c r="I20" i="3"/>
  <c r="I22" i="3"/>
  <c r="I24" i="3"/>
  <c r="H20" i="3"/>
  <c r="H24" i="3"/>
  <c r="H17" i="3"/>
  <c r="H19" i="3"/>
  <c r="H21" i="3"/>
  <c r="H23" i="3"/>
  <c r="H22" i="3"/>
  <c r="I17" i="3"/>
  <c r="I19" i="3"/>
  <c r="I21" i="3"/>
  <c r="I23" i="3"/>
  <c r="H18" i="3"/>
  <c r="O9" i="3"/>
  <c r="O11" i="3"/>
  <c r="N11" i="3"/>
  <c r="N8" i="3"/>
  <c r="N10" i="3"/>
  <c r="N12" i="3"/>
  <c r="O8" i="3"/>
  <c r="O10" i="3"/>
  <c r="O12" i="3"/>
  <c r="N9" i="3"/>
  <c r="L7" i="3"/>
  <c r="L11" i="3"/>
  <c r="L4" i="3"/>
  <c r="L8" i="3"/>
  <c r="L5" i="3"/>
  <c r="L9" i="3"/>
  <c r="L6" i="3"/>
  <c r="L10" i="3"/>
  <c r="K7" i="3"/>
  <c r="K11" i="3"/>
  <c r="K4" i="3"/>
  <c r="K8" i="3"/>
  <c r="K10" i="3"/>
  <c r="K5" i="3"/>
  <c r="K9" i="3"/>
  <c r="K6" i="3"/>
  <c r="J7" i="3"/>
  <c r="J11" i="3"/>
  <c r="J4" i="3"/>
  <c r="J8" i="3"/>
  <c r="J10" i="3"/>
  <c r="J5" i="3"/>
  <c r="J9" i="3"/>
  <c r="J6" i="3"/>
  <c r="I5" i="3"/>
  <c r="I7" i="3"/>
  <c r="I9" i="3"/>
  <c r="I11" i="3"/>
  <c r="H7" i="3"/>
  <c r="H11" i="3"/>
  <c r="H4" i="3"/>
  <c r="H6" i="3"/>
  <c r="H8" i="3"/>
  <c r="H10" i="3"/>
  <c r="H9" i="3"/>
  <c r="I4" i="3"/>
  <c r="I6" i="3"/>
  <c r="I8" i="3"/>
  <c r="I10" i="3"/>
  <c r="H5" i="3"/>
</calcChain>
</file>

<file path=xl/sharedStrings.xml><?xml version="1.0" encoding="utf-8"?>
<sst xmlns="http://schemas.openxmlformats.org/spreadsheetml/2006/main" count="63" uniqueCount="24">
  <si>
    <t>Year</t>
  </si>
  <si>
    <t>Chicken</t>
  </si>
  <si>
    <t>Simple Moving Average</t>
  </si>
  <si>
    <t>forecast</t>
  </si>
  <si>
    <t>&gt;</t>
  </si>
  <si>
    <t>MAE</t>
  </si>
  <si>
    <t>MSE</t>
  </si>
  <si>
    <t>MAPE</t>
  </si>
  <si>
    <t>Egg</t>
  </si>
  <si>
    <t>ADF Tests</t>
  </si>
  <si>
    <t>X var</t>
  </si>
  <si>
    <t>Y var</t>
  </si>
  <si>
    <t>X diff</t>
  </si>
  <si>
    <t>Y diff</t>
  </si>
  <si>
    <t>Engle-Granger Test</t>
  </si>
  <si>
    <t>alpha</t>
  </si>
  <si>
    <t>type</t>
  </si>
  <si>
    <t>max lags</t>
  </si>
  <si>
    <t>criteria</t>
  </si>
  <si>
    <t>schwert</t>
  </si>
  <si>
    <t>lag</t>
  </si>
  <si>
    <t>F</t>
  </si>
  <si>
    <t>p</t>
  </si>
  <si>
    <t>Egg Granger causes chicken the reverse is not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</si>
</sst>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series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cat>
            <c:strRef>
              <c:f>'Non-stationary'!$G$4:$G$43</c:f>
              <c:strCache>
                <c:ptCount val="40"/>
                <c:pt idx="0">
                  <c:v>1932</c:v>
                </c:pt>
                <c:pt idx="1">
                  <c:v>1933</c:v>
                </c:pt>
                <c:pt idx="2">
                  <c:v>1934</c:v>
                </c:pt>
                <c:pt idx="3">
                  <c:v>1935</c:v>
                </c:pt>
                <c:pt idx="4">
                  <c:v>1936</c:v>
                </c:pt>
                <c:pt idx="5">
                  <c:v>1937</c:v>
                </c:pt>
                <c:pt idx="6">
                  <c:v>1938</c:v>
                </c:pt>
                <c:pt idx="7">
                  <c:v>1939</c:v>
                </c:pt>
                <c:pt idx="8">
                  <c:v>1940</c:v>
                </c:pt>
                <c:pt idx="9">
                  <c:v>1941</c:v>
                </c:pt>
                <c:pt idx="10">
                  <c:v>1942</c:v>
                </c:pt>
                <c:pt idx="11">
                  <c:v>1943</c:v>
                </c:pt>
                <c:pt idx="12">
                  <c:v>1944</c:v>
                </c:pt>
                <c:pt idx="13">
                  <c:v>1945</c:v>
                </c:pt>
                <c:pt idx="14">
                  <c:v>1946</c:v>
                </c:pt>
                <c:pt idx="15">
                  <c:v>1947</c:v>
                </c:pt>
                <c:pt idx="16">
                  <c:v>1948</c:v>
                </c:pt>
                <c:pt idx="17">
                  <c:v>1949</c:v>
                </c:pt>
                <c:pt idx="18">
                  <c:v>1950</c:v>
                </c:pt>
                <c:pt idx="19">
                  <c:v>1951</c:v>
                </c:pt>
                <c:pt idx="20">
                  <c:v>1952</c:v>
                </c:pt>
                <c:pt idx="21">
                  <c:v>1953</c:v>
                </c:pt>
                <c:pt idx="22">
                  <c:v>1954</c:v>
                </c:pt>
                <c:pt idx="23">
                  <c:v>1955</c:v>
                </c:pt>
                <c:pt idx="24">
                  <c:v>1956</c:v>
                </c:pt>
                <c:pt idx="25">
                  <c:v>1957</c:v>
                </c:pt>
                <c:pt idx="26">
                  <c:v>1958</c:v>
                </c:pt>
                <c:pt idx="27">
                  <c:v>1959</c:v>
                </c:pt>
                <c:pt idx="28">
                  <c:v>1960</c:v>
                </c:pt>
                <c:pt idx="29">
                  <c:v>1961</c:v>
                </c:pt>
                <c:pt idx="30">
                  <c:v>1962</c:v>
                </c:pt>
                <c:pt idx="31">
                  <c:v>1963</c:v>
                </c:pt>
                <c:pt idx="32">
                  <c:v>1964</c:v>
                </c:pt>
                <c:pt idx="33">
                  <c:v>1965</c:v>
                </c:pt>
                <c:pt idx="34">
                  <c:v>1966</c:v>
                </c:pt>
                <c:pt idx="35">
                  <c:v>1967</c:v>
                </c:pt>
                <c:pt idx="36">
                  <c:v>1968</c:v>
                </c:pt>
                <c:pt idx="37">
                  <c:v>1969</c:v>
                </c:pt>
                <c:pt idx="38">
                  <c:v>1970</c:v>
                </c:pt>
                <c:pt idx="39">
                  <c:v>&gt;</c:v>
                </c:pt>
              </c:strCache>
            </c:strRef>
          </c:cat>
          <c:val>
            <c:numRef>
              <c:f>'Non-stationary'!$H$4:$H$42</c:f>
              <c:numCache>
                <c:formatCode>General</c:formatCode>
                <c:ptCount val="39"/>
                <c:pt idx="0">
                  <c:v>436815</c:v>
                </c:pt>
                <c:pt idx="1">
                  <c:v>444523</c:v>
                </c:pt>
                <c:pt idx="2">
                  <c:v>433937</c:v>
                </c:pt>
                <c:pt idx="3">
                  <c:v>389958</c:v>
                </c:pt>
                <c:pt idx="4">
                  <c:v>403446</c:v>
                </c:pt>
                <c:pt idx="5">
                  <c:v>423921</c:v>
                </c:pt>
                <c:pt idx="6">
                  <c:v>389624</c:v>
                </c:pt>
                <c:pt idx="7">
                  <c:v>418591</c:v>
                </c:pt>
                <c:pt idx="8">
                  <c:v>438288</c:v>
                </c:pt>
                <c:pt idx="9">
                  <c:v>422841</c:v>
                </c:pt>
                <c:pt idx="10">
                  <c:v>476935</c:v>
                </c:pt>
                <c:pt idx="11">
                  <c:v>542047</c:v>
                </c:pt>
                <c:pt idx="12">
                  <c:v>582197</c:v>
                </c:pt>
                <c:pt idx="13">
                  <c:v>516497</c:v>
                </c:pt>
                <c:pt idx="14">
                  <c:v>523227</c:v>
                </c:pt>
                <c:pt idx="15">
                  <c:v>467217</c:v>
                </c:pt>
                <c:pt idx="16">
                  <c:v>499644</c:v>
                </c:pt>
                <c:pt idx="17">
                  <c:v>430876</c:v>
                </c:pt>
                <c:pt idx="18">
                  <c:v>456549</c:v>
                </c:pt>
                <c:pt idx="19">
                  <c:v>430988</c:v>
                </c:pt>
                <c:pt idx="20">
                  <c:v>426555</c:v>
                </c:pt>
                <c:pt idx="21">
                  <c:v>398156</c:v>
                </c:pt>
                <c:pt idx="22">
                  <c:v>396776</c:v>
                </c:pt>
                <c:pt idx="23">
                  <c:v>390708</c:v>
                </c:pt>
                <c:pt idx="24">
                  <c:v>383690</c:v>
                </c:pt>
                <c:pt idx="25">
                  <c:v>391363</c:v>
                </c:pt>
                <c:pt idx="26">
                  <c:v>374281</c:v>
                </c:pt>
                <c:pt idx="27">
                  <c:v>387002</c:v>
                </c:pt>
                <c:pt idx="28">
                  <c:v>369484</c:v>
                </c:pt>
                <c:pt idx="29">
                  <c:v>366083</c:v>
                </c:pt>
                <c:pt idx="30">
                  <c:v>377392</c:v>
                </c:pt>
                <c:pt idx="31">
                  <c:v>375575</c:v>
                </c:pt>
                <c:pt idx="32">
                  <c:v>382262</c:v>
                </c:pt>
                <c:pt idx="33">
                  <c:v>394118</c:v>
                </c:pt>
                <c:pt idx="34">
                  <c:v>393019</c:v>
                </c:pt>
                <c:pt idx="35">
                  <c:v>428747</c:v>
                </c:pt>
                <c:pt idx="36">
                  <c:v>425158</c:v>
                </c:pt>
                <c:pt idx="37">
                  <c:v>422096</c:v>
                </c:pt>
                <c:pt idx="38">
                  <c:v>433280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531536"/>
        <c:axId val="1929524464"/>
      </c:lineChart>
      <c:catAx>
        <c:axId val="192953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9524464"/>
        <c:crosses val="autoZero"/>
        <c:auto val="1"/>
        <c:lblAlgn val="ctr"/>
        <c:lblOffset val="100"/>
        <c:noMultiLvlLbl val="0"/>
      </c:catAx>
      <c:valAx>
        <c:axId val="1929524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Chicken</a:t>
                </a:r>
                <a:r>
                  <a:rPr lang="en-US" baseline="0"/>
                  <a:t> population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9531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series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cat>
            <c:strRef>
              <c:f>'Non-stationary'!$R$4:$R$43</c:f>
              <c:strCache>
                <c:ptCount val="40"/>
                <c:pt idx="0">
                  <c:v>1932</c:v>
                </c:pt>
                <c:pt idx="1">
                  <c:v>1933</c:v>
                </c:pt>
                <c:pt idx="2">
                  <c:v>1934</c:v>
                </c:pt>
                <c:pt idx="3">
                  <c:v>1935</c:v>
                </c:pt>
                <c:pt idx="4">
                  <c:v>1936</c:v>
                </c:pt>
                <c:pt idx="5">
                  <c:v>1937</c:v>
                </c:pt>
                <c:pt idx="6">
                  <c:v>1938</c:v>
                </c:pt>
                <c:pt idx="7">
                  <c:v>1939</c:v>
                </c:pt>
                <c:pt idx="8">
                  <c:v>1940</c:v>
                </c:pt>
                <c:pt idx="9">
                  <c:v>1941</c:v>
                </c:pt>
                <c:pt idx="10">
                  <c:v>1942</c:v>
                </c:pt>
                <c:pt idx="11">
                  <c:v>1943</c:v>
                </c:pt>
                <c:pt idx="12">
                  <c:v>1944</c:v>
                </c:pt>
                <c:pt idx="13">
                  <c:v>1945</c:v>
                </c:pt>
                <c:pt idx="14">
                  <c:v>1946</c:v>
                </c:pt>
                <c:pt idx="15">
                  <c:v>1947</c:v>
                </c:pt>
                <c:pt idx="16">
                  <c:v>1948</c:v>
                </c:pt>
                <c:pt idx="17">
                  <c:v>1949</c:v>
                </c:pt>
                <c:pt idx="18">
                  <c:v>1950</c:v>
                </c:pt>
                <c:pt idx="19">
                  <c:v>1951</c:v>
                </c:pt>
                <c:pt idx="20">
                  <c:v>1952</c:v>
                </c:pt>
                <c:pt idx="21">
                  <c:v>1953</c:v>
                </c:pt>
                <c:pt idx="22">
                  <c:v>1954</c:v>
                </c:pt>
                <c:pt idx="23">
                  <c:v>1955</c:v>
                </c:pt>
                <c:pt idx="24">
                  <c:v>1956</c:v>
                </c:pt>
                <c:pt idx="25">
                  <c:v>1957</c:v>
                </c:pt>
                <c:pt idx="26">
                  <c:v>1958</c:v>
                </c:pt>
                <c:pt idx="27">
                  <c:v>1959</c:v>
                </c:pt>
                <c:pt idx="28">
                  <c:v>1960</c:v>
                </c:pt>
                <c:pt idx="29">
                  <c:v>1961</c:v>
                </c:pt>
                <c:pt idx="30">
                  <c:v>1962</c:v>
                </c:pt>
                <c:pt idx="31">
                  <c:v>1963</c:v>
                </c:pt>
                <c:pt idx="32">
                  <c:v>1964</c:v>
                </c:pt>
                <c:pt idx="33">
                  <c:v>1965</c:v>
                </c:pt>
                <c:pt idx="34">
                  <c:v>1966</c:v>
                </c:pt>
                <c:pt idx="35">
                  <c:v>1967</c:v>
                </c:pt>
                <c:pt idx="36">
                  <c:v>1968</c:v>
                </c:pt>
                <c:pt idx="37">
                  <c:v>1969</c:v>
                </c:pt>
                <c:pt idx="38">
                  <c:v>1970</c:v>
                </c:pt>
                <c:pt idx="39">
                  <c:v>&gt;</c:v>
                </c:pt>
              </c:strCache>
            </c:strRef>
          </c:cat>
          <c:val>
            <c:numRef>
              <c:f>'Non-stationary'!$S$4:$S$42</c:f>
              <c:numCache>
                <c:formatCode>General</c:formatCode>
                <c:ptCount val="39"/>
                <c:pt idx="0">
                  <c:v>3327</c:v>
                </c:pt>
                <c:pt idx="1">
                  <c:v>3255</c:v>
                </c:pt>
                <c:pt idx="2">
                  <c:v>3156</c:v>
                </c:pt>
                <c:pt idx="3">
                  <c:v>3081</c:v>
                </c:pt>
                <c:pt idx="4">
                  <c:v>3166</c:v>
                </c:pt>
                <c:pt idx="5">
                  <c:v>3443</c:v>
                </c:pt>
                <c:pt idx="6">
                  <c:v>3424</c:v>
                </c:pt>
                <c:pt idx="7">
                  <c:v>3561</c:v>
                </c:pt>
                <c:pt idx="8">
                  <c:v>3640</c:v>
                </c:pt>
                <c:pt idx="9">
                  <c:v>3840</c:v>
                </c:pt>
                <c:pt idx="10">
                  <c:v>4456</c:v>
                </c:pt>
                <c:pt idx="11">
                  <c:v>5000</c:v>
                </c:pt>
                <c:pt idx="12">
                  <c:v>5366</c:v>
                </c:pt>
                <c:pt idx="13">
                  <c:v>5154</c:v>
                </c:pt>
                <c:pt idx="14">
                  <c:v>5130</c:v>
                </c:pt>
                <c:pt idx="15">
                  <c:v>5077</c:v>
                </c:pt>
                <c:pt idx="16">
                  <c:v>5032</c:v>
                </c:pt>
                <c:pt idx="17">
                  <c:v>5148</c:v>
                </c:pt>
                <c:pt idx="18">
                  <c:v>5404</c:v>
                </c:pt>
                <c:pt idx="19">
                  <c:v>5322</c:v>
                </c:pt>
                <c:pt idx="20">
                  <c:v>5323</c:v>
                </c:pt>
                <c:pt idx="21">
                  <c:v>5307</c:v>
                </c:pt>
                <c:pt idx="22">
                  <c:v>5402</c:v>
                </c:pt>
                <c:pt idx="23">
                  <c:v>5407</c:v>
                </c:pt>
                <c:pt idx="24">
                  <c:v>5500</c:v>
                </c:pt>
                <c:pt idx="25">
                  <c:v>5442</c:v>
                </c:pt>
                <c:pt idx="26">
                  <c:v>5442</c:v>
                </c:pt>
                <c:pt idx="27">
                  <c:v>5542</c:v>
                </c:pt>
                <c:pt idx="28">
                  <c:v>5339</c:v>
                </c:pt>
                <c:pt idx="29">
                  <c:v>5358</c:v>
                </c:pt>
                <c:pt idx="30">
                  <c:v>5403</c:v>
                </c:pt>
                <c:pt idx="31">
                  <c:v>5345</c:v>
                </c:pt>
                <c:pt idx="32">
                  <c:v>5435</c:v>
                </c:pt>
                <c:pt idx="33">
                  <c:v>5474</c:v>
                </c:pt>
                <c:pt idx="34">
                  <c:v>5540</c:v>
                </c:pt>
                <c:pt idx="35">
                  <c:v>5836</c:v>
                </c:pt>
                <c:pt idx="36">
                  <c:v>5777</c:v>
                </c:pt>
                <c:pt idx="37">
                  <c:v>5629</c:v>
                </c:pt>
                <c:pt idx="38">
                  <c:v>5704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519568"/>
        <c:axId val="1929525552"/>
      </c:lineChart>
      <c:catAx>
        <c:axId val="192951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9525552"/>
        <c:crosses val="autoZero"/>
        <c:auto val="1"/>
        <c:lblAlgn val="ctr"/>
        <c:lblOffset val="100"/>
        <c:noMultiLvlLbl val="0"/>
      </c:catAx>
      <c:valAx>
        <c:axId val="1929525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Egg production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9519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series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cat>
            <c:strRef>
              <c:f>Stationary!$D$4:$D$43</c:f>
              <c:strCache>
                <c:ptCount val="40"/>
                <c:pt idx="0">
                  <c:v>1932</c:v>
                </c:pt>
                <c:pt idx="1">
                  <c:v>1933</c:v>
                </c:pt>
                <c:pt idx="2">
                  <c:v>1934</c:v>
                </c:pt>
                <c:pt idx="3">
                  <c:v>1935</c:v>
                </c:pt>
                <c:pt idx="4">
                  <c:v>1936</c:v>
                </c:pt>
                <c:pt idx="5">
                  <c:v>1937</c:v>
                </c:pt>
                <c:pt idx="6">
                  <c:v>1938</c:v>
                </c:pt>
                <c:pt idx="7">
                  <c:v>1939</c:v>
                </c:pt>
                <c:pt idx="8">
                  <c:v>1940</c:v>
                </c:pt>
                <c:pt idx="9">
                  <c:v>1941</c:v>
                </c:pt>
                <c:pt idx="10">
                  <c:v>1942</c:v>
                </c:pt>
                <c:pt idx="11">
                  <c:v>1943</c:v>
                </c:pt>
                <c:pt idx="12">
                  <c:v>1944</c:v>
                </c:pt>
                <c:pt idx="13">
                  <c:v>1945</c:v>
                </c:pt>
                <c:pt idx="14">
                  <c:v>1946</c:v>
                </c:pt>
                <c:pt idx="15">
                  <c:v>1947</c:v>
                </c:pt>
                <c:pt idx="16">
                  <c:v>1948</c:v>
                </c:pt>
                <c:pt idx="17">
                  <c:v>1949</c:v>
                </c:pt>
                <c:pt idx="18">
                  <c:v>1950</c:v>
                </c:pt>
                <c:pt idx="19">
                  <c:v>1951</c:v>
                </c:pt>
                <c:pt idx="20">
                  <c:v>1952</c:v>
                </c:pt>
                <c:pt idx="21">
                  <c:v>1953</c:v>
                </c:pt>
                <c:pt idx="22">
                  <c:v>1954</c:v>
                </c:pt>
                <c:pt idx="23">
                  <c:v>1955</c:v>
                </c:pt>
                <c:pt idx="24">
                  <c:v>1956</c:v>
                </c:pt>
                <c:pt idx="25">
                  <c:v>1957</c:v>
                </c:pt>
                <c:pt idx="26">
                  <c:v>1958</c:v>
                </c:pt>
                <c:pt idx="27">
                  <c:v>1959</c:v>
                </c:pt>
                <c:pt idx="28">
                  <c:v>1960</c:v>
                </c:pt>
                <c:pt idx="29">
                  <c:v>1961</c:v>
                </c:pt>
                <c:pt idx="30">
                  <c:v>1962</c:v>
                </c:pt>
                <c:pt idx="31">
                  <c:v>1963</c:v>
                </c:pt>
                <c:pt idx="32">
                  <c:v>1964</c:v>
                </c:pt>
                <c:pt idx="33">
                  <c:v>1965</c:v>
                </c:pt>
                <c:pt idx="34">
                  <c:v>1966</c:v>
                </c:pt>
                <c:pt idx="35">
                  <c:v>1967</c:v>
                </c:pt>
                <c:pt idx="36">
                  <c:v>1968</c:v>
                </c:pt>
                <c:pt idx="37">
                  <c:v>1969</c:v>
                </c:pt>
                <c:pt idx="38">
                  <c:v>1970</c:v>
                </c:pt>
                <c:pt idx="39">
                  <c:v>&gt;</c:v>
                </c:pt>
              </c:strCache>
            </c:strRef>
          </c:cat>
          <c:val>
            <c:numRef>
              <c:f>Stationary!$E$4:$E$42</c:f>
              <c:numCache>
                <c:formatCode>General</c:formatCode>
                <c:ptCount val="39"/>
                <c:pt idx="0">
                  <c:v>-12928</c:v>
                </c:pt>
                <c:pt idx="1">
                  <c:v>7708</c:v>
                </c:pt>
                <c:pt idx="2">
                  <c:v>-10586</c:v>
                </c:pt>
                <c:pt idx="3">
                  <c:v>-43979</c:v>
                </c:pt>
                <c:pt idx="4">
                  <c:v>13488</c:v>
                </c:pt>
                <c:pt idx="5">
                  <c:v>20475</c:v>
                </c:pt>
                <c:pt idx="6">
                  <c:v>-34297</c:v>
                </c:pt>
                <c:pt idx="7">
                  <c:v>28967</c:v>
                </c:pt>
                <c:pt idx="8">
                  <c:v>19697</c:v>
                </c:pt>
                <c:pt idx="9">
                  <c:v>-15447</c:v>
                </c:pt>
                <c:pt idx="10">
                  <c:v>54094</c:v>
                </c:pt>
                <c:pt idx="11">
                  <c:v>65112</c:v>
                </c:pt>
                <c:pt idx="12">
                  <c:v>40150</c:v>
                </c:pt>
                <c:pt idx="13">
                  <c:v>-65700</c:v>
                </c:pt>
                <c:pt idx="14">
                  <c:v>6730</c:v>
                </c:pt>
                <c:pt idx="15">
                  <c:v>-56010</c:v>
                </c:pt>
                <c:pt idx="16">
                  <c:v>32427</c:v>
                </c:pt>
                <c:pt idx="17">
                  <c:v>-68768</c:v>
                </c:pt>
                <c:pt idx="18">
                  <c:v>25673</c:v>
                </c:pt>
                <c:pt idx="19">
                  <c:v>-25561</c:v>
                </c:pt>
                <c:pt idx="20">
                  <c:v>-4433</c:v>
                </c:pt>
                <c:pt idx="21">
                  <c:v>-28399</c:v>
                </c:pt>
                <c:pt idx="22">
                  <c:v>-1380</c:v>
                </c:pt>
                <c:pt idx="23">
                  <c:v>-6068</c:v>
                </c:pt>
                <c:pt idx="24">
                  <c:v>-7018</c:v>
                </c:pt>
                <c:pt idx="25">
                  <c:v>7673</c:v>
                </c:pt>
                <c:pt idx="26">
                  <c:v>-17082</c:v>
                </c:pt>
                <c:pt idx="27">
                  <c:v>12721</c:v>
                </c:pt>
                <c:pt idx="28">
                  <c:v>-17518</c:v>
                </c:pt>
                <c:pt idx="29">
                  <c:v>-3401</c:v>
                </c:pt>
                <c:pt idx="30">
                  <c:v>11309</c:v>
                </c:pt>
                <c:pt idx="31">
                  <c:v>-1817</c:v>
                </c:pt>
                <c:pt idx="32">
                  <c:v>6687</c:v>
                </c:pt>
                <c:pt idx="33">
                  <c:v>11856</c:v>
                </c:pt>
                <c:pt idx="34">
                  <c:v>-1099</c:v>
                </c:pt>
                <c:pt idx="35">
                  <c:v>35728</c:v>
                </c:pt>
                <c:pt idx="36">
                  <c:v>-3589</c:v>
                </c:pt>
                <c:pt idx="37">
                  <c:v>-3062</c:v>
                </c:pt>
                <c:pt idx="38">
                  <c:v>11184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047168"/>
        <c:axId val="1576660320"/>
      </c:lineChart>
      <c:catAx>
        <c:axId val="1474047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76660320"/>
        <c:crosses val="autoZero"/>
        <c:auto val="1"/>
        <c:lblAlgn val="ctr"/>
        <c:lblOffset val="100"/>
        <c:noMultiLvlLbl val="0"/>
      </c:catAx>
      <c:valAx>
        <c:axId val="1576660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Chicken population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4047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Time series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marker>
            <c:symbol val="none"/>
          </c:marker>
          <c:cat>
            <c:strRef>
              <c:f>Stationary!$R$4:$R$43</c:f>
              <c:strCache>
                <c:ptCount val="40"/>
                <c:pt idx="0">
                  <c:v>1932</c:v>
                </c:pt>
                <c:pt idx="1">
                  <c:v>1933</c:v>
                </c:pt>
                <c:pt idx="2">
                  <c:v>1934</c:v>
                </c:pt>
                <c:pt idx="3">
                  <c:v>1935</c:v>
                </c:pt>
                <c:pt idx="4">
                  <c:v>1936</c:v>
                </c:pt>
                <c:pt idx="5">
                  <c:v>1937</c:v>
                </c:pt>
                <c:pt idx="6">
                  <c:v>1938</c:v>
                </c:pt>
                <c:pt idx="7">
                  <c:v>1939</c:v>
                </c:pt>
                <c:pt idx="8">
                  <c:v>1940</c:v>
                </c:pt>
                <c:pt idx="9">
                  <c:v>1941</c:v>
                </c:pt>
                <c:pt idx="10">
                  <c:v>1942</c:v>
                </c:pt>
                <c:pt idx="11">
                  <c:v>1943</c:v>
                </c:pt>
                <c:pt idx="12">
                  <c:v>1944</c:v>
                </c:pt>
                <c:pt idx="13">
                  <c:v>1945</c:v>
                </c:pt>
                <c:pt idx="14">
                  <c:v>1946</c:v>
                </c:pt>
                <c:pt idx="15">
                  <c:v>1947</c:v>
                </c:pt>
                <c:pt idx="16">
                  <c:v>1948</c:v>
                </c:pt>
                <c:pt idx="17">
                  <c:v>1949</c:v>
                </c:pt>
                <c:pt idx="18">
                  <c:v>1950</c:v>
                </c:pt>
                <c:pt idx="19">
                  <c:v>1951</c:v>
                </c:pt>
                <c:pt idx="20">
                  <c:v>1952</c:v>
                </c:pt>
                <c:pt idx="21">
                  <c:v>1953</c:v>
                </c:pt>
                <c:pt idx="22">
                  <c:v>1954</c:v>
                </c:pt>
                <c:pt idx="23">
                  <c:v>1955</c:v>
                </c:pt>
                <c:pt idx="24">
                  <c:v>1956</c:v>
                </c:pt>
                <c:pt idx="25">
                  <c:v>1957</c:v>
                </c:pt>
                <c:pt idx="26">
                  <c:v>1958</c:v>
                </c:pt>
                <c:pt idx="27">
                  <c:v>1959</c:v>
                </c:pt>
                <c:pt idx="28">
                  <c:v>1960</c:v>
                </c:pt>
                <c:pt idx="29">
                  <c:v>1961</c:v>
                </c:pt>
                <c:pt idx="30">
                  <c:v>1962</c:v>
                </c:pt>
                <c:pt idx="31">
                  <c:v>1963</c:v>
                </c:pt>
                <c:pt idx="32">
                  <c:v>1964</c:v>
                </c:pt>
                <c:pt idx="33">
                  <c:v>1965</c:v>
                </c:pt>
                <c:pt idx="34">
                  <c:v>1966</c:v>
                </c:pt>
                <c:pt idx="35">
                  <c:v>1967</c:v>
                </c:pt>
                <c:pt idx="36">
                  <c:v>1968</c:v>
                </c:pt>
                <c:pt idx="37">
                  <c:v>1969</c:v>
                </c:pt>
                <c:pt idx="38">
                  <c:v>1970</c:v>
                </c:pt>
                <c:pt idx="39">
                  <c:v>&gt;</c:v>
                </c:pt>
              </c:strCache>
            </c:strRef>
          </c:cat>
          <c:val>
            <c:numRef>
              <c:f>Stationary!$S$4:$S$42</c:f>
              <c:numCache>
                <c:formatCode>General</c:formatCode>
                <c:ptCount val="39"/>
                <c:pt idx="0">
                  <c:v>-205</c:v>
                </c:pt>
                <c:pt idx="1">
                  <c:v>-72</c:v>
                </c:pt>
                <c:pt idx="2">
                  <c:v>-99</c:v>
                </c:pt>
                <c:pt idx="3">
                  <c:v>-75</c:v>
                </c:pt>
                <c:pt idx="4">
                  <c:v>85</c:v>
                </c:pt>
                <c:pt idx="5">
                  <c:v>277</c:v>
                </c:pt>
                <c:pt idx="6">
                  <c:v>-19</c:v>
                </c:pt>
                <c:pt idx="7">
                  <c:v>137</c:v>
                </c:pt>
                <c:pt idx="8">
                  <c:v>79</c:v>
                </c:pt>
                <c:pt idx="9">
                  <c:v>200</c:v>
                </c:pt>
                <c:pt idx="10">
                  <c:v>616</c:v>
                </c:pt>
                <c:pt idx="11">
                  <c:v>544</c:v>
                </c:pt>
                <c:pt idx="12">
                  <c:v>366</c:v>
                </c:pt>
                <c:pt idx="13">
                  <c:v>-212</c:v>
                </c:pt>
                <c:pt idx="14">
                  <c:v>-24</c:v>
                </c:pt>
                <c:pt idx="15">
                  <c:v>-53</c:v>
                </c:pt>
                <c:pt idx="16">
                  <c:v>-45</c:v>
                </c:pt>
                <c:pt idx="17">
                  <c:v>116</c:v>
                </c:pt>
                <c:pt idx="18">
                  <c:v>256</c:v>
                </c:pt>
                <c:pt idx="19">
                  <c:v>-82</c:v>
                </c:pt>
                <c:pt idx="20">
                  <c:v>1</c:v>
                </c:pt>
                <c:pt idx="21">
                  <c:v>-16</c:v>
                </c:pt>
                <c:pt idx="22">
                  <c:v>95</c:v>
                </c:pt>
                <c:pt idx="23">
                  <c:v>5</c:v>
                </c:pt>
                <c:pt idx="24">
                  <c:v>93</c:v>
                </c:pt>
                <c:pt idx="25">
                  <c:v>-58</c:v>
                </c:pt>
                <c:pt idx="26">
                  <c:v>0</c:v>
                </c:pt>
                <c:pt idx="27">
                  <c:v>100</c:v>
                </c:pt>
                <c:pt idx="28">
                  <c:v>-203</c:v>
                </c:pt>
                <c:pt idx="29">
                  <c:v>19</c:v>
                </c:pt>
                <c:pt idx="30">
                  <c:v>45</c:v>
                </c:pt>
                <c:pt idx="31">
                  <c:v>-58</c:v>
                </c:pt>
                <c:pt idx="32">
                  <c:v>90</c:v>
                </c:pt>
                <c:pt idx="33">
                  <c:v>39</c:v>
                </c:pt>
                <c:pt idx="34">
                  <c:v>66</c:v>
                </c:pt>
                <c:pt idx="35">
                  <c:v>296</c:v>
                </c:pt>
                <c:pt idx="36">
                  <c:v>-59</c:v>
                </c:pt>
                <c:pt idx="37">
                  <c:v>-148</c:v>
                </c:pt>
                <c:pt idx="38">
                  <c:v>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0760768"/>
        <c:axId val="1929527184"/>
      </c:lineChart>
      <c:catAx>
        <c:axId val="170076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9527184"/>
        <c:crosses val="autoZero"/>
        <c:auto val="1"/>
        <c:lblAlgn val="ctr"/>
        <c:lblOffset val="100"/>
        <c:noMultiLvlLbl val="0"/>
      </c:catAx>
      <c:valAx>
        <c:axId val="1929527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Egg production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0760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100012</xdr:rowOff>
    </xdr:from>
    <xdr:to>
      <xdr:col>16</xdr:col>
      <xdr:colOff>371475</xdr:colOff>
      <xdr:row>14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73479</xdr:colOff>
      <xdr:row>16</xdr:row>
      <xdr:rowOff>128587</xdr:rowOff>
    </xdr:from>
    <xdr:to>
      <xdr:col>16</xdr:col>
      <xdr:colOff>378279</xdr:colOff>
      <xdr:row>31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157162</xdr:rowOff>
    </xdr:from>
    <xdr:to>
      <xdr:col>13</xdr:col>
      <xdr:colOff>409575</xdr:colOff>
      <xdr:row>15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17</xdr:row>
      <xdr:rowOff>61912</xdr:rowOff>
    </xdr:from>
    <xdr:to>
      <xdr:col>13</xdr:col>
      <xdr:colOff>419100</xdr:colOff>
      <xdr:row>31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BANITA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ADFTEST"/>
      <definedName name="ADIFF"/>
      <definedName name="EGTEST"/>
      <definedName name="GRANGER"/>
      <definedName name="GRANGER_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D10" zoomScale="112" zoomScaleNormal="112" workbookViewId="0">
      <selection activeCell="U19" sqref="U1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0</v>
      </c>
      <c r="D1" s="1" t="s">
        <v>8</v>
      </c>
      <c r="G1" t="s">
        <v>2</v>
      </c>
      <c r="R1" t="s">
        <v>2</v>
      </c>
    </row>
    <row r="2" spans="1:20" ht="15.75" thickBot="1" x14ac:dyDescent="0.3">
      <c r="A2" s="2">
        <v>1931</v>
      </c>
      <c r="B2" s="2">
        <v>449743</v>
      </c>
      <c r="C2" s="2">
        <v>1931</v>
      </c>
      <c r="D2" s="2">
        <v>3532</v>
      </c>
    </row>
    <row r="3" spans="1:20" ht="15.75" thickTop="1" x14ac:dyDescent="0.25">
      <c r="A3" s="2">
        <v>1932</v>
      </c>
      <c r="B3" s="2">
        <v>436815</v>
      </c>
      <c r="C3" s="2">
        <v>1932</v>
      </c>
      <c r="D3" s="2">
        <v>3327</v>
      </c>
      <c r="G3" s="3">
        <f>A2</f>
        <v>1931</v>
      </c>
      <c r="H3" s="3">
        <f>B2</f>
        <v>449743</v>
      </c>
      <c r="I3" s="3" t="s">
        <v>3</v>
      </c>
      <c r="R3" s="3">
        <f>C2</f>
        <v>1931</v>
      </c>
      <c r="S3" s="3">
        <f>D2</f>
        <v>3532</v>
      </c>
      <c r="T3" s="3" t="s">
        <v>3</v>
      </c>
    </row>
    <row r="4" spans="1:20" x14ac:dyDescent="0.25">
      <c r="A4" s="2">
        <v>1933</v>
      </c>
      <c r="B4" s="2">
        <v>444523</v>
      </c>
      <c r="C4" s="2">
        <v>1933</v>
      </c>
      <c r="D4" s="2">
        <v>3255</v>
      </c>
      <c r="G4">
        <f>A3</f>
        <v>1932</v>
      </c>
      <c r="H4">
        <f>B3</f>
        <v>436815</v>
      </c>
      <c r="R4">
        <f>C3</f>
        <v>1932</v>
      </c>
      <c r="S4">
        <f>D3</f>
        <v>3327</v>
      </c>
    </row>
    <row r="5" spans="1:20" x14ac:dyDescent="0.25">
      <c r="A5" s="2">
        <v>1934</v>
      </c>
      <c r="B5" s="2">
        <v>433937</v>
      </c>
      <c r="C5" s="2">
        <v>1934</v>
      </c>
      <c r="D5" s="2">
        <v>3156</v>
      </c>
      <c r="G5">
        <f t="shared" ref="G5:G42" si="0">A4</f>
        <v>1933</v>
      </c>
      <c r="H5">
        <f t="shared" ref="H5:H42" si="1">B4</f>
        <v>444523</v>
      </c>
      <c r="R5">
        <f t="shared" ref="R5:R42" si="2">C4</f>
        <v>1933</v>
      </c>
      <c r="S5">
        <f t="shared" ref="S5:S42" si="3">D4</f>
        <v>3255</v>
      </c>
    </row>
    <row r="6" spans="1:20" x14ac:dyDescent="0.25">
      <c r="A6" s="2">
        <v>1935</v>
      </c>
      <c r="B6" s="2">
        <v>389958</v>
      </c>
      <c r="C6" s="2">
        <v>1935</v>
      </c>
      <c r="D6" s="2">
        <v>3081</v>
      </c>
      <c r="G6">
        <f t="shared" si="0"/>
        <v>1934</v>
      </c>
      <c r="H6">
        <f t="shared" si="1"/>
        <v>433937</v>
      </c>
      <c r="R6">
        <f t="shared" si="2"/>
        <v>1934</v>
      </c>
      <c r="S6">
        <f t="shared" si="3"/>
        <v>3156</v>
      </c>
    </row>
    <row r="7" spans="1:20" x14ac:dyDescent="0.25">
      <c r="A7" s="2">
        <v>1936</v>
      </c>
      <c r="B7" s="2">
        <v>403446</v>
      </c>
      <c r="C7" s="2">
        <v>1936</v>
      </c>
      <c r="D7" s="2">
        <v>3166</v>
      </c>
      <c r="G7">
        <f t="shared" si="0"/>
        <v>1935</v>
      </c>
      <c r="H7">
        <f t="shared" si="1"/>
        <v>389958</v>
      </c>
      <c r="I7">
        <f>AVERAGE(H4:H6)</f>
        <v>438425</v>
      </c>
      <c r="R7">
        <f t="shared" si="2"/>
        <v>1935</v>
      </c>
      <c r="S7">
        <f t="shared" si="3"/>
        <v>3081</v>
      </c>
      <c r="T7">
        <f>AVERAGE(S4:S6)</f>
        <v>3246</v>
      </c>
    </row>
    <row r="8" spans="1:20" x14ac:dyDescent="0.25">
      <c r="A8" s="2">
        <v>1937</v>
      </c>
      <c r="B8" s="2">
        <v>423921</v>
      </c>
      <c r="C8" s="2">
        <v>1937</v>
      </c>
      <c r="D8" s="2">
        <v>3443</v>
      </c>
      <c r="G8">
        <f t="shared" si="0"/>
        <v>1936</v>
      </c>
      <c r="H8">
        <f t="shared" si="1"/>
        <v>403446</v>
      </c>
      <c r="I8">
        <f t="shared" ref="I8:I43" si="4">AVERAGE(H5:H7)</f>
        <v>422806</v>
      </c>
      <c r="R8">
        <f t="shared" si="2"/>
        <v>1936</v>
      </c>
      <c r="S8">
        <f t="shared" si="3"/>
        <v>3166</v>
      </c>
      <c r="T8">
        <f t="shared" ref="T8:T43" si="5">AVERAGE(S5:S7)</f>
        <v>3164</v>
      </c>
    </row>
    <row r="9" spans="1:20" x14ac:dyDescent="0.25">
      <c r="A9" s="2">
        <v>1938</v>
      </c>
      <c r="B9" s="2">
        <v>389624</v>
      </c>
      <c r="C9" s="2">
        <v>1938</v>
      </c>
      <c r="D9" s="2">
        <v>3424</v>
      </c>
      <c r="G9">
        <f t="shared" si="0"/>
        <v>1937</v>
      </c>
      <c r="H9">
        <f t="shared" si="1"/>
        <v>423921</v>
      </c>
      <c r="I9">
        <f t="shared" si="4"/>
        <v>409113.66666666669</v>
      </c>
      <c r="R9">
        <f t="shared" si="2"/>
        <v>1937</v>
      </c>
      <c r="S9">
        <f t="shared" si="3"/>
        <v>3443</v>
      </c>
      <c r="T9">
        <f t="shared" si="5"/>
        <v>3134.3333333333335</v>
      </c>
    </row>
    <row r="10" spans="1:20" x14ac:dyDescent="0.25">
      <c r="A10" s="2">
        <v>1939</v>
      </c>
      <c r="B10" s="2">
        <v>418591</v>
      </c>
      <c r="C10" s="2">
        <v>1939</v>
      </c>
      <c r="D10" s="2">
        <v>3561</v>
      </c>
      <c r="G10">
        <f t="shared" si="0"/>
        <v>1938</v>
      </c>
      <c r="H10">
        <f t="shared" si="1"/>
        <v>389624</v>
      </c>
      <c r="I10">
        <f t="shared" si="4"/>
        <v>405775</v>
      </c>
      <c r="R10">
        <f t="shared" si="2"/>
        <v>1938</v>
      </c>
      <c r="S10">
        <f t="shared" si="3"/>
        <v>3424</v>
      </c>
      <c r="T10">
        <f t="shared" si="5"/>
        <v>3230</v>
      </c>
    </row>
    <row r="11" spans="1:20" x14ac:dyDescent="0.25">
      <c r="A11" s="2">
        <v>1940</v>
      </c>
      <c r="B11" s="2">
        <v>438288</v>
      </c>
      <c r="C11" s="2">
        <v>1940</v>
      </c>
      <c r="D11" s="2">
        <v>3640</v>
      </c>
      <c r="G11">
        <f t="shared" si="0"/>
        <v>1939</v>
      </c>
      <c r="H11">
        <f t="shared" si="1"/>
        <v>418591</v>
      </c>
      <c r="I11">
        <f t="shared" si="4"/>
        <v>405663.66666666669</v>
      </c>
      <c r="R11">
        <f t="shared" si="2"/>
        <v>1939</v>
      </c>
      <c r="S11">
        <f t="shared" si="3"/>
        <v>3561</v>
      </c>
      <c r="T11">
        <f t="shared" si="5"/>
        <v>3344.3333333333335</v>
      </c>
    </row>
    <row r="12" spans="1:20" x14ac:dyDescent="0.25">
      <c r="A12" s="2">
        <v>1941</v>
      </c>
      <c r="B12" s="2">
        <v>422841</v>
      </c>
      <c r="C12" s="2">
        <v>1941</v>
      </c>
      <c r="D12" s="2">
        <v>3840</v>
      </c>
      <c r="G12">
        <f t="shared" si="0"/>
        <v>1940</v>
      </c>
      <c r="H12">
        <f t="shared" si="1"/>
        <v>438288</v>
      </c>
      <c r="I12">
        <f t="shared" si="4"/>
        <v>410712</v>
      </c>
      <c r="R12">
        <f t="shared" si="2"/>
        <v>1940</v>
      </c>
      <c r="S12">
        <f t="shared" si="3"/>
        <v>3640</v>
      </c>
      <c r="T12">
        <f t="shared" si="5"/>
        <v>3476</v>
      </c>
    </row>
    <row r="13" spans="1:20" x14ac:dyDescent="0.25">
      <c r="A13" s="2">
        <v>1942</v>
      </c>
      <c r="B13" s="2">
        <v>476935</v>
      </c>
      <c r="C13" s="2">
        <v>1942</v>
      </c>
      <c r="D13" s="2">
        <v>4456</v>
      </c>
      <c r="G13">
        <f t="shared" si="0"/>
        <v>1941</v>
      </c>
      <c r="H13">
        <f t="shared" si="1"/>
        <v>422841</v>
      </c>
      <c r="I13">
        <f t="shared" si="4"/>
        <v>415501</v>
      </c>
      <c r="R13">
        <f t="shared" si="2"/>
        <v>1941</v>
      </c>
      <c r="S13">
        <f t="shared" si="3"/>
        <v>3840</v>
      </c>
      <c r="T13">
        <f t="shared" si="5"/>
        <v>3541.6666666666665</v>
      </c>
    </row>
    <row r="14" spans="1:20" x14ac:dyDescent="0.25">
      <c r="A14" s="2">
        <v>1943</v>
      </c>
      <c r="B14" s="2">
        <v>542047</v>
      </c>
      <c r="C14" s="2">
        <v>1943</v>
      </c>
      <c r="D14" s="2">
        <v>5000</v>
      </c>
      <c r="G14">
        <f t="shared" si="0"/>
        <v>1942</v>
      </c>
      <c r="H14">
        <f t="shared" si="1"/>
        <v>476935</v>
      </c>
      <c r="I14">
        <f t="shared" si="4"/>
        <v>426573.33333333331</v>
      </c>
      <c r="R14">
        <f t="shared" si="2"/>
        <v>1942</v>
      </c>
      <c r="S14">
        <f t="shared" si="3"/>
        <v>4456</v>
      </c>
      <c r="T14">
        <f t="shared" si="5"/>
        <v>3680.3333333333335</v>
      </c>
    </row>
    <row r="15" spans="1:20" x14ac:dyDescent="0.25">
      <c r="A15" s="2">
        <v>1944</v>
      </c>
      <c r="B15" s="2">
        <v>582197</v>
      </c>
      <c r="C15" s="2">
        <v>1944</v>
      </c>
      <c r="D15" s="2">
        <v>5366</v>
      </c>
      <c r="G15">
        <f t="shared" si="0"/>
        <v>1943</v>
      </c>
      <c r="H15">
        <f t="shared" si="1"/>
        <v>542047</v>
      </c>
      <c r="I15">
        <f t="shared" si="4"/>
        <v>446021.33333333331</v>
      </c>
      <c r="R15">
        <f t="shared" si="2"/>
        <v>1943</v>
      </c>
      <c r="S15">
        <f t="shared" si="3"/>
        <v>5000</v>
      </c>
      <c r="T15">
        <f t="shared" si="5"/>
        <v>3978.6666666666665</v>
      </c>
    </row>
    <row r="16" spans="1:20" x14ac:dyDescent="0.25">
      <c r="A16" s="2">
        <v>1945</v>
      </c>
      <c r="B16" s="2">
        <v>516497</v>
      </c>
      <c r="C16" s="2">
        <v>1945</v>
      </c>
      <c r="D16" s="2">
        <v>5154</v>
      </c>
      <c r="G16">
        <f t="shared" si="0"/>
        <v>1944</v>
      </c>
      <c r="H16">
        <f t="shared" si="1"/>
        <v>582197</v>
      </c>
      <c r="I16">
        <f t="shared" si="4"/>
        <v>480607.66666666669</v>
      </c>
      <c r="R16">
        <f t="shared" si="2"/>
        <v>1944</v>
      </c>
      <c r="S16">
        <f t="shared" si="3"/>
        <v>5366</v>
      </c>
      <c r="T16">
        <f t="shared" si="5"/>
        <v>4432</v>
      </c>
    </row>
    <row r="17" spans="1:20" x14ac:dyDescent="0.25">
      <c r="A17" s="2">
        <v>1946</v>
      </c>
      <c r="B17" s="2">
        <v>523227</v>
      </c>
      <c r="C17" s="2">
        <v>1946</v>
      </c>
      <c r="D17" s="2">
        <v>5130</v>
      </c>
      <c r="G17">
        <f t="shared" si="0"/>
        <v>1945</v>
      </c>
      <c r="H17">
        <f t="shared" si="1"/>
        <v>516497</v>
      </c>
      <c r="I17">
        <f t="shared" si="4"/>
        <v>533726.33333333337</v>
      </c>
      <c r="R17">
        <f t="shared" si="2"/>
        <v>1945</v>
      </c>
      <c r="S17">
        <f t="shared" si="3"/>
        <v>5154</v>
      </c>
      <c r="T17">
        <f t="shared" si="5"/>
        <v>4940.666666666667</v>
      </c>
    </row>
    <row r="18" spans="1:20" x14ac:dyDescent="0.25">
      <c r="A18" s="2">
        <v>1947</v>
      </c>
      <c r="B18" s="2">
        <v>467217</v>
      </c>
      <c r="C18" s="2">
        <v>1947</v>
      </c>
      <c r="D18" s="2">
        <v>5077</v>
      </c>
      <c r="G18">
        <f t="shared" si="0"/>
        <v>1946</v>
      </c>
      <c r="H18">
        <f t="shared" si="1"/>
        <v>523227</v>
      </c>
      <c r="I18">
        <f t="shared" si="4"/>
        <v>546913.66666666663</v>
      </c>
      <c r="R18">
        <f t="shared" si="2"/>
        <v>1946</v>
      </c>
      <c r="S18">
        <f t="shared" si="3"/>
        <v>5130</v>
      </c>
      <c r="T18">
        <f t="shared" si="5"/>
        <v>5173.333333333333</v>
      </c>
    </row>
    <row r="19" spans="1:20" x14ac:dyDescent="0.25">
      <c r="A19" s="2">
        <v>1948</v>
      </c>
      <c r="B19" s="2">
        <v>499644</v>
      </c>
      <c r="C19" s="2">
        <v>1948</v>
      </c>
      <c r="D19" s="2">
        <v>5032</v>
      </c>
      <c r="G19">
        <f t="shared" si="0"/>
        <v>1947</v>
      </c>
      <c r="H19">
        <f t="shared" si="1"/>
        <v>467217</v>
      </c>
      <c r="I19">
        <f t="shared" si="4"/>
        <v>540640.33333333337</v>
      </c>
      <c r="R19">
        <f t="shared" si="2"/>
        <v>1947</v>
      </c>
      <c r="S19">
        <f t="shared" si="3"/>
        <v>5077</v>
      </c>
      <c r="T19">
        <f t="shared" si="5"/>
        <v>5216.666666666667</v>
      </c>
    </row>
    <row r="20" spans="1:20" x14ac:dyDescent="0.25">
      <c r="A20" s="2">
        <v>1949</v>
      </c>
      <c r="B20" s="2">
        <v>430876</v>
      </c>
      <c r="C20" s="2">
        <v>1949</v>
      </c>
      <c r="D20" s="2">
        <v>5148</v>
      </c>
      <c r="G20">
        <f t="shared" si="0"/>
        <v>1948</v>
      </c>
      <c r="H20">
        <f t="shared" si="1"/>
        <v>499644</v>
      </c>
      <c r="I20">
        <f t="shared" si="4"/>
        <v>502313.66666666669</v>
      </c>
      <c r="R20">
        <f t="shared" si="2"/>
        <v>1948</v>
      </c>
      <c r="S20">
        <f t="shared" si="3"/>
        <v>5032</v>
      </c>
      <c r="T20">
        <f t="shared" si="5"/>
        <v>5120.333333333333</v>
      </c>
    </row>
    <row r="21" spans="1:20" x14ac:dyDescent="0.25">
      <c r="A21" s="2">
        <v>1950</v>
      </c>
      <c r="B21" s="2">
        <v>456549</v>
      </c>
      <c r="C21" s="2">
        <v>1950</v>
      </c>
      <c r="D21" s="2">
        <v>5404</v>
      </c>
      <c r="G21">
        <f t="shared" si="0"/>
        <v>1949</v>
      </c>
      <c r="H21">
        <f t="shared" si="1"/>
        <v>430876</v>
      </c>
      <c r="I21">
        <f t="shared" si="4"/>
        <v>496696</v>
      </c>
      <c r="R21">
        <f t="shared" si="2"/>
        <v>1949</v>
      </c>
      <c r="S21">
        <f t="shared" si="3"/>
        <v>5148</v>
      </c>
      <c r="T21">
        <f t="shared" si="5"/>
        <v>5079.666666666667</v>
      </c>
    </row>
    <row r="22" spans="1:20" x14ac:dyDescent="0.25">
      <c r="A22" s="2">
        <v>1951</v>
      </c>
      <c r="B22" s="2">
        <v>430988</v>
      </c>
      <c r="C22" s="2">
        <v>1951</v>
      </c>
      <c r="D22" s="2">
        <v>5322</v>
      </c>
      <c r="G22">
        <f t="shared" si="0"/>
        <v>1950</v>
      </c>
      <c r="H22">
        <f t="shared" si="1"/>
        <v>456549</v>
      </c>
      <c r="I22">
        <f t="shared" si="4"/>
        <v>465912.33333333331</v>
      </c>
      <c r="R22">
        <f t="shared" si="2"/>
        <v>1950</v>
      </c>
      <c r="S22">
        <f t="shared" si="3"/>
        <v>5404</v>
      </c>
      <c r="T22">
        <f t="shared" si="5"/>
        <v>5085.666666666667</v>
      </c>
    </row>
    <row r="23" spans="1:20" x14ac:dyDescent="0.25">
      <c r="A23" s="2">
        <v>1952</v>
      </c>
      <c r="B23" s="2">
        <v>426555</v>
      </c>
      <c r="C23" s="2">
        <v>1952</v>
      </c>
      <c r="D23" s="2">
        <v>5323</v>
      </c>
      <c r="G23">
        <f t="shared" si="0"/>
        <v>1951</v>
      </c>
      <c r="H23">
        <f t="shared" si="1"/>
        <v>430988</v>
      </c>
      <c r="I23">
        <f t="shared" si="4"/>
        <v>462356.33333333331</v>
      </c>
      <c r="R23">
        <f t="shared" si="2"/>
        <v>1951</v>
      </c>
      <c r="S23">
        <f t="shared" si="3"/>
        <v>5322</v>
      </c>
      <c r="T23">
        <f t="shared" si="5"/>
        <v>5194.666666666667</v>
      </c>
    </row>
    <row r="24" spans="1:20" x14ac:dyDescent="0.25">
      <c r="A24" s="2">
        <v>1953</v>
      </c>
      <c r="B24" s="2">
        <v>398156</v>
      </c>
      <c r="C24" s="2">
        <v>1953</v>
      </c>
      <c r="D24" s="2">
        <v>5307</v>
      </c>
      <c r="G24">
        <f t="shared" si="0"/>
        <v>1952</v>
      </c>
      <c r="H24">
        <f t="shared" si="1"/>
        <v>426555</v>
      </c>
      <c r="I24">
        <f t="shared" si="4"/>
        <v>439471</v>
      </c>
      <c r="R24">
        <f t="shared" si="2"/>
        <v>1952</v>
      </c>
      <c r="S24">
        <f t="shared" si="3"/>
        <v>5323</v>
      </c>
      <c r="T24">
        <f t="shared" si="5"/>
        <v>5291.333333333333</v>
      </c>
    </row>
    <row r="25" spans="1:20" x14ac:dyDescent="0.25">
      <c r="A25" s="2">
        <v>1954</v>
      </c>
      <c r="B25" s="2">
        <v>396776</v>
      </c>
      <c r="C25" s="2">
        <v>1954</v>
      </c>
      <c r="D25" s="2">
        <v>5402</v>
      </c>
      <c r="G25">
        <f t="shared" si="0"/>
        <v>1953</v>
      </c>
      <c r="H25">
        <f t="shared" si="1"/>
        <v>398156</v>
      </c>
      <c r="I25">
        <f t="shared" si="4"/>
        <v>438030.66666666669</v>
      </c>
      <c r="R25">
        <f t="shared" si="2"/>
        <v>1953</v>
      </c>
      <c r="S25">
        <f t="shared" si="3"/>
        <v>5307</v>
      </c>
      <c r="T25">
        <f t="shared" si="5"/>
        <v>5349.666666666667</v>
      </c>
    </row>
    <row r="26" spans="1:20" x14ac:dyDescent="0.25">
      <c r="A26" s="2">
        <v>1955</v>
      </c>
      <c r="B26" s="2">
        <v>390708</v>
      </c>
      <c r="C26" s="2">
        <v>1955</v>
      </c>
      <c r="D26" s="2">
        <v>5407</v>
      </c>
      <c r="G26">
        <f t="shared" si="0"/>
        <v>1954</v>
      </c>
      <c r="H26">
        <f t="shared" si="1"/>
        <v>396776</v>
      </c>
      <c r="I26">
        <f t="shared" si="4"/>
        <v>418566.33333333331</v>
      </c>
      <c r="R26">
        <f t="shared" si="2"/>
        <v>1954</v>
      </c>
      <c r="S26">
        <f t="shared" si="3"/>
        <v>5402</v>
      </c>
      <c r="T26">
        <f t="shared" si="5"/>
        <v>5317.333333333333</v>
      </c>
    </row>
    <row r="27" spans="1:20" x14ac:dyDescent="0.25">
      <c r="A27" s="2">
        <v>1956</v>
      </c>
      <c r="B27" s="2">
        <v>383690</v>
      </c>
      <c r="C27" s="2">
        <v>1956</v>
      </c>
      <c r="D27" s="2">
        <v>5500</v>
      </c>
      <c r="G27">
        <f t="shared" si="0"/>
        <v>1955</v>
      </c>
      <c r="H27">
        <f t="shared" si="1"/>
        <v>390708</v>
      </c>
      <c r="I27">
        <f t="shared" si="4"/>
        <v>407162.33333333331</v>
      </c>
      <c r="R27">
        <f t="shared" si="2"/>
        <v>1955</v>
      </c>
      <c r="S27">
        <f t="shared" si="3"/>
        <v>5407</v>
      </c>
      <c r="T27">
        <f t="shared" si="5"/>
        <v>5344</v>
      </c>
    </row>
    <row r="28" spans="1:20" x14ac:dyDescent="0.25">
      <c r="A28" s="2">
        <v>1957</v>
      </c>
      <c r="B28" s="2">
        <v>391363</v>
      </c>
      <c r="C28" s="2">
        <v>1957</v>
      </c>
      <c r="D28" s="2">
        <v>5442</v>
      </c>
      <c r="G28">
        <f t="shared" si="0"/>
        <v>1956</v>
      </c>
      <c r="H28">
        <f t="shared" si="1"/>
        <v>383690</v>
      </c>
      <c r="I28">
        <f t="shared" si="4"/>
        <v>395213.33333333331</v>
      </c>
      <c r="R28">
        <f t="shared" si="2"/>
        <v>1956</v>
      </c>
      <c r="S28">
        <f t="shared" si="3"/>
        <v>5500</v>
      </c>
      <c r="T28">
        <f t="shared" si="5"/>
        <v>5372</v>
      </c>
    </row>
    <row r="29" spans="1:20" x14ac:dyDescent="0.25">
      <c r="A29" s="2">
        <v>1958</v>
      </c>
      <c r="B29" s="2">
        <v>374281</v>
      </c>
      <c r="C29" s="2">
        <v>1958</v>
      </c>
      <c r="D29" s="2">
        <v>5442</v>
      </c>
      <c r="G29">
        <f t="shared" si="0"/>
        <v>1957</v>
      </c>
      <c r="H29">
        <f t="shared" si="1"/>
        <v>391363</v>
      </c>
      <c r="I29">
        <f t="shared" si="4"/>
        <v>390391.33333333331</v>
      </c>
      <c r="R29">
        <f t="shared" si="2"/>
        <v>1957</v>
      </c>
      <c r="S29">
        <f t="shared" si="3"/>
        <v>5442</v>
      </c>
      <c r="T29">
        <f t="shared" si="5"/>
        <v>5436.333333333333</v>
      </c>
    </row>
    <row r="30" spans="1:20" x14ac:dyDescent="0.25">
      <c r="A30" s="2">
        <v>1959</v>
      </c>
      <c r="B30" s="2">
        <v>387002</v>
      </c>
      <c r="C30" s="2">
        <v>1959</v>
      </c>
      <c r="D30" s="2">
        <v>5542</v>
      </c>
      <c r="G30">
        <f t="shared" si="0"/>
        <v>1958</v>
      </c>
      <c r="H30">
        <f t="shared" si="1"/>
        <v>374281</v>
      </c>
      <c r="I30">
        <f t="shared" si="4"/>
        <v>388587</v>
      </c>
      <c r="R30">
        <f t="shared" si="2"/>
        <v>1958</v>
      </c>
      <c r="S30">
        <f t="shared" si="3"/>
        <v>5442</v>
      </c>
      <c r="T30">
        <f t="shared" si="5"/>
        <v>5449.666666666667</v>
      </c>
    </row>
    <row r="31" spans="1:20" x14ac:dyDescent="0.25">
      <c r="A31" s="2">
        <v>1960</v>
      </c>
      <c r="B31" s="2">
        <v>369484</v>
      </c>
      <c r="C31" s="2">
        <v>1960</v>
      </c>
      <c r="D31" s="2">
        <v>5339</v>
      </c>
      <c r="G31">
        <f t="shared" si="0"/>
        <v>1959</v>
      </c>
      <c r="H31">
        <f t="shared" si="1"/>
        <v>387002</v>
      </c>
      <c r="I31">
        <f t="shared" si="4"/>
        <v>383111.33333333331</v>
      </c>
      <c r="R31">
        <f t="shared" si="2"/>
        <v>1959</v>
      </c>
      <c r="S31">
        <f t="shared" si="3"/>
        <v>5542</v>
      </c>
      <c r="T31">
        <f t="shared" si="5"/>
        <v>5461.333333333333</v>
      </c>
    </row>
    <row r="32" spans="1:20" x14ac:dyDescent="0.25">
      <c r="A32" s="2">
        <v>1961</v>
      </c>
      <c r="B32" s="2">
        <v>366083</v>
      </c>
      <c r="C32" s="2">
        <v>1961</v>
      </c>
      <c r="D32" s="2">
        <v>5358</v>
      </c>
      <c r="G32">
        <f t="shared" si="0"/>
        <v>1960</v>
      </c>
      <c r="H32">
        <f t="shared" si="1"/>
        <v>369484</v>
      </c>
      <c r="I32">
        <f t="shared" si="4"/>
        <v>384215.33333333331</v>
      </c>
      <c r="R32">
        <f t="shared" si="2"/>
        <v>1960</v>
      </c>
      <c r="S32">
        <f t="shared" si="3"/>
        <v>5339</v>
      </c>
      <c r="T32">
        <f t="shared" si="5"/>
        <v>5475.333333333333</v>
      </c>
    </row>
    <row r="33" spans="1:21" x14ac:dyDescent="0.25">
      <c r="A33" s="2">
        <v>1962</v>
      </c>
      <c r="B33" s="2">
        <v>377392</v>
      </c>
      <c r="C33" s="2">
        <v>1962</v>
      </c>
      <c r="D33" s="2">
        <v>5403</v>
      </c>
      <c r="G33">
        <f t="shared" si="0"/>
        <v>1961</v>
      </c>
      <c r="H33">
        <f t="shared" si="1"/>
        <v>366083</v>
      </c>
      <c r="I33">
        <f t="shared" si="4"/>
        <v>376922.33333333331</v>
      </c>
      <c r="R33">
        <f t="shared" si="2"/>
        <v>1961</v>
      </c>
      <c r="S33">
        <f t="shared" si="3"/>
        <v>5358</v>
      </c>
      <c r="T33">
        <f t="shared" si="5"/>
        <v>5441</v>
      </c>
    </row>
    <row r="34" spans="1:21" x14ac:dyDescent="0.25">
      <c r="A34" s="2">
        <v>1963</v>
      </c>
      <c r="B34" s="2">
        <v>375575</v>
      </c>
      <c r="C34" s="2">
        <v>1963</v>
      </c>
      <c r="D34" s="2">
        <v>5345</v>
      </c>
      <c r="G34">
        <f t="shared" si="0"/>
        <v>1962</v>
      </c>
      <c r="H34">
        <f t="shared" si="1"/>
        <v>377392</v>
      </c>
      <c r="I34">
        <f t="shared" si="4"/>
        <v>374189.66666666669</v>
      </c>
      <c r="R34">
        <f t="shared" si="2"/>
        <v>1962</v>
      </c>
      <c r="S34">
        <f t="shared" si="3"/>
        <v>5403</v>
      </c>
      <c r="T34">
        <f t="shared" si="5"/>
        <v>5413</v>
      </c>
    </row>
    <row r="35" spans="1:21" x14ac:dyDescent="0.25">
      <c r="A35" s="2">
        <v>1964</v>
      </c>
      <c r="B35" s="2">
        <v>382262</v>
      </c>
      <c r="C35" s="2">
        <v>1964</v>
      </c>
      <c r="D35" s="2">
        <v>5435</v>
      </c>
      <c r="G35">
        <f t="shared" si="0"/>
        <v>1963</v>
      </c>
      <c r="H35">
        <f t="shared" si="1"/>
        <v>375575</v>
      </c>
      <c r="I35">
        <f t="shared" si="4"/>
        <v>370986.33333333331</v>
      </c>
      <c r="R35">
        <f t="shared" si="2"/>
        <v>1963</v>
      </c>
      <c r="S35">
        <f t="shared" si="3"/>
        <v>5345</v>
      </c>
      <c r="T35">
        <f t="shared" si="5"/>
        <v>5366.666666666667</v>
      </c>
    </row>
    <row r="36" spans="1:21" x14ac:dyDescent="0.25">
      <c r="A36" s="2">
        <v>1965</v>
      </c>
      <c r="B36" s="2">
        <v>394118</v>
      </c>
      <c r="C36" s="2">
        <v>1965</v>
      </c>
      <c r="D36" s="2">
        <v>5474</v>
      </c>
      <c r="G36">
        <f t="shared" si="0"/>
        <v>1964</v>
      </c>
      <c r="H36">
        <f t="shared" si="1"/>
        <v>382262</v>
      </c>
      <c r="I36">
        <f t="shared" si="4"/>
        <v>373016.66666666669</v>
      </c>
      <c r="R36">
        <f t="shared" si="2"/>
        <v>1964</v>
      </c>
      <c r="S36">
        <f t="shared" si="3"/>
        <v>5435</v>
      </c>
      <c r="T36">
        <f t="shared" si="5"/>
        <v>5368.666666666667</v>
      </c>
    </row>
    <row r="37" spans="1:21" x14ac:dyDescent="0.25">
      <c r="A37" s="2">
        <v>1966</v>
      </c>
      <c r="B37" s="2">
        <v>393019</v>
      </c>
      <c r="C37" s="2">
        <v>1966</v>
      </c>
      <c r="D37" s="2">
        <v>5540</v>
      </c>
      <c r="G37">
        <f t="shared" si="0"/>
        <v>1965</v>
      </c>
      <c r="H37">
        <f t="shared" si="1"/>
        <v>394118</v>
      </c>
      <c r="I37">
        <f t="shared" si="4"/>
        <v>378409.66666666669</v>
      </c>
      <c r="R37">
        <f t="shared" si="2"/>
        <v>1965</v>
      </c>
      <c r="S37">
        <f t="shared" si="3"/>
        <v>5474</v>
      </c>
      <c r="T37">
        <f t="shared" si="5"/>
        <v>5394.333333333333</v>
      </c>
    </row>
    <row r="38" spans="1:21" x14ac:dyDescent="0.25">
      <c r="A38" s="2">
        <v>1967</v>
      </c>
      <c r="B38" s="2">
        <v>428747</v>
      </c>
      <c r="C38" s="2">
        <v>1967</v>
      </c>
      <c r="D38" s="2">
        <v>5836</v>
      </c>
      <c r="G38">
        <f t="shared" si="0"/>
        <v>1966</v>
      </c>
      <c r="H38">
        <f t="shared" si="1"/>
        <v>393019</v>
      </c>
      <c r="I38">
        <f t="shared" si="4"/>
        <v>383985</v>
      </c>
      <c r="R38">
        <f t="shared" si="2"/>
        <v>1966</v>
      </c>
      <c r="S38">
        <f t="shared" si="3"/>
        <v>5540</v>
      </c>
      <c r="T38">
        <f t="shared" si="5"/>
        <v>5418</v>
      </c>
    </row>
    <row r="39" spans="1:21" x14ac:dyDescent="0.25">
      <c r="A39" s="2">
        <v>1968</v>
      </c>
      <c r="B39" s="2">
        <v>425158</v>
      </c>
      <c r="C39" s="2">
        <v>1968</v>
      </c>
      <c r="D39" s="2">
        <v>5777</v>
      </c>
      <c r="G39">
        <f t="shared" si="0"/>
        <v>1967</v>
      </c>
      <c r="H39">
        <f t="shared" si="1"/>
        <v>428747</v>
      </c>
      <c r="I39">
        <f t="shared" si="4"/>
        <v>389799.66666666669</v>
      </c>
      <c r="R39">
        <f t="shared" si="2"/>
        <v>1967</v>
      </c>
      <c r="S39">
        <f t="shared" si="3"/>
        <v>5836</v>
      </c>
      <c r="T39">
        <f t="shared" si="5"/>
        <v>5483</v>
      </c>
    </row>
    <row r="40" spans="1:21" x14ac:dyDescent="0.25">
      <c r="A40" s="2">
        <v>1969</v>
      </c>
      <c r="B40" s="2">
        <v>422096</v>
      </c>
      <c r="C40" s="2">
        <v>1969</v>
      </c>
      <c r="D40" s="2">
        <v>5629</v>
      </c>
      <c r="G40">
        <f t="shared" si="0"/>
        <v>1968</v>
      </c>
      <c r="H40">
        <f t="shared" si="1"/>
        <v>425158</v>
      </c>
      <c r="I40">
        <f t="shared" si="4"/>
        <v>405294.66666666669</v>
      </c>
      <c r="R40">
        <f t="shared" si="2"/>
        <v>1968</v>
      </c>
      <c r="S40">
        <f t="shared" si="3"/>
        <v>5777</v>
      </c>
      <c r="T40">
        <f t="shared" si="5"/>
        <v>5616.666666666667</v>
      </c>
    </row>
    <row r="41" spans="1:21" x14ac:dyDescent="0.25">
      <c r="A41" s="2">
        <v>1970</v>
      </c>
      <c r="B41" s="2">
        <v>433280</v>
      </c>
      <c r="C41" s="2">
        <v>1970</v>
      </c>
      <c r="D41" s="2">
        <v>5704</v>
      </c>
      <c r="G41">
        <f t="shared" si="0"/>
        <v>1969</v>
      </c>
      <c r="H41">
        <f t="shared" si="1"/>
        <v>422096</v>
      </c>
      <c r="I41">
        <f t="shared" si="4"/>
        <v>415641.33333333331</v>
      </c>
      <c r="R41">
        <f t="shared" si="2"/>
        <v>1969</v>
      </c>
      <c r="S41">
        <f t="shared" si="3"/>
        <v>5629</v>
      </c>
      <c r="T41">
        <f t="shared" si="5"/>
        <v>5717.666666666667</v>
      </c>
    </row>
    <row r="42" spans="1:21" x14ac:dyDescent="0.25">
      <c r="A42" s="2"/>
      <c r="C42" s="2"/>
      <c r="G42" s="4">
        <f t="shared" si="0"/>
        <v>1970</v>
      </c>
      <c r="H42" s="4">
        <f t="shared" si="1"/>
        <v>433280</v>
      </c>
      <c r="I42" s="4">
        <f t="shared" si="4"/>
        <v>425333.66666666669</v>
      </c>
      <c r="R42" s="4">
        <f t="shared" si="2"/>
        <v>1970</v>
      </c>
      <c r="S42" s="4">
        <f t="shared" si="3"/>
        <v>5704</v>
      </c>
      <c r="T42" s="4">
        <f t="shared" si="5"/>
        <v>5747.333333333333</v>
      </c>
    </row>
    <row r="43" spans="1:21" x14ac:dyDescent="0.25">
      <c r="A43" s="2"/>
      <c r="C43" s="2"/>
      <c r="G43" t="s">
        <v>4</v>
      </c>
      <c r="I43">
        <f t="shared" si="4"/>
        <v>426844.66666666669</v>
      </c>
      <c r="R43" t="s">
        <v>4</v>
      </c>
      <c r="T43">
        <f t="shared" si="5"/>
        <v>5703.333333333333</v>
      </c>
    </row>
    <row r="44" spans="1:21" x14ac:dyDescent="0.25">
      <c r="A44" s="2"/>
      <c r="C44" s="2"/>
    </row>
    <row r="45" spans="1:21" x14ac:dyDescent="0.25">
      <c r="A45" s="2"/>
      <c r="C45" s="2"/>
      <c r="H45" s="6" t="s">
        <v>5</v>
      </c>
      <c r="I45" s="6" t="s">
        <v>6</v>
      </c>
      <c r="J45" s="6" t="s">
        <v>7</v>
      </c>
      <c r="S45" s="6" t="s">
        <v>5</v>
      </c>
      <c r="T45" s="6" t="s">
        <v>6</v>
      </c>
      <c r="U45" s="6" t="s">
        <v>7</v>
      </c>
    </row>
    <row r="46" spans="1:21" x14ac:dyDescent="0.25">
      <c r="A46" s="2"/>
      <c r="C46" s="2"/>
      <c r="H46" s="7">
        <f>SUMPRODUCT(ABS(H7:H42-I7:I42))/COUNT(I7:I42)</f>
        <v>24457.055555555544</v>
      </c>
      <c r="I46" s="8">
        <f>SUMXMY2(H7:H42,I7:I42)/COUNT(I7:I42)</f>
        <v>1210410293.5925925</v>
      </c>
      <c r="J46" s="9">
        <f>SUMPRODUCT(ABS(1-I7:I42/H7:H42))/COUNT(I7:I42)</f>
        <v>5.4469001798118394E-2</v>
      </c>
      <c r="S46" s="7">
        <f>SUMPRODUCT(ABS(S7:S42-T7:T42))/COUNT(T7:T42)</f>
        <v>185.74074074074076</v>
      </c>
      <c r="T46" s="8">
        <f>SUMXMY2(S7:S42,T7:T42)/COUNT(T7:T42)</f>
        <v>91269.771604938258</v>
      </c>
      <c r="U46" s="9">
        <f>SUMPRODUCT(ABS(1-T7:T42/S7:S42))/COUNT(T7:T42)</f>
        <v>3.9344015821139763E-2</v>
      </c>
    </row>
    <row r="47" spans="1:21" x14ac:dyDescent="0.25">
      <c r="A47" s="2"/>
      <c r="C47" s="2"/>
    </row>
    <row r="48" spans="1:21" x14ac:dyDescent="0.25">
      <c r="A48" s="2"/>
      <c r="C48" s="2"/>
    </row>
    <row r="49" spans="1:3" x14ac:dyDescent="0.25">
      <c r="A49" s="2"/>
      <c r="C49" s="2"/>
    </row>
    <row r="50" spans="1:3" x14ac:dyDescent="0.25">
      <c r="A50" s="2"/>
      <c r="C50" s="2"/>
    </row>
    <row r="51" spans="1:3" x14ac:dyDescent="0.25">
      <c r="A51" s="2"/>
      <c r="C51" s="2"/>
    </row>
    <row r="52" spans="1:3" x14ac:dyDescent="0.25">
      <c r="A52" s="2"/>
      <c r="C52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>
      <selection activeCell="R1" sqref="R1"/>
    </sheetView>
  </sheetViews>
  <sheetFormatPr defaultRowHeight="15" x14ac:dyDescent="0.25"/>
  <sheetData>
    <row r="1" spans="1:20" x14ac:dyDescent="0.25">
      <c r="A1" s="1" t="s">
        <v>0</v>
      </c>
      <c r="D1" t="s">
        <v>2</v>
      </c>
      <c r="O1" s="1" t="s">
        <v>0</v>
      </c>
      <c r="R1" t="s">
        <v>2</v>
      </c>
    </row>
    <row r="2" spans="1:20" ht="15.75" thickBot="1" x14ac:dyDescent="0.3">
      <c r="A2" s="2">
        <v>1931</v>
      </c>
      <c r="O2" s="2">
        <v>1931</v>
      </c>
    </row>
    <row r="3" spans="1:20" ht="15.75" thickTop="1" x14ac:dyDescent="0.25">
      <c r="A3" s="2">
        <v>1932</v>
      </c>
      <c r="B3">
        <v>-12928</v>
      </c>
      <c r="D3" s="3">
        <f>A2</f>
        <v>1931</v>
      </c>
      <c r="E3" s="3">
        <f>B2</f>
        <v>0</v>
      </c>
      <c r="F3" s="3" t="s">
        <v>3</v>
      </c>
      <c r="O3" s="2">
        <v>1932</v>
      </c>
      <c r="P3">
        <v>-205</v>
      </c>
      <c r="R3" s="3">
        <f>O2</f>
        <v>1931</v>
      </c>
      <c r="S3" s="3">
        <f>P2</f>
        <v>0</v>
      </c>
      <c r="T3" s="3" t="s">
        <v>3</v>
      </c>
    </row>
    <row r="4" spans="1:20" x14ac:dyDescent="0.25">
      <c r="A4" s="2">
        <v>1933</v>
      </c>
      <c r="B4">
        <v>7708</v>
      </c>
      <c r="D4">
        <f>A3</f>
        <v>1932</v>
      </c>
      <c r="E4">
        <f>B3</f>
        <v>-12928</v>
      </c>
      <c r="O4" s="2">
        <v>1933</v>
      </c>
      <c r="P4">
        <v>-72</v>
      </c>
      <c r="R4">
        <f>O3</f>
        <v>1932</v>
      </c>
      <c r="S4">
        <f>P3</f>
        <v>-205</v>
      </c>
    </row>
    <row r="5" spans="1:20" x14ac:dyDescent="0.25">
      <c r="A5" s="2">
        <v>1934</v>
      </c>
      <c r="B5">
        <v>-10586</v>
      </c>
      <c r="D5">
        <f t="shared" ref="D5:D42" si="0">A4</f>
        <v>1933</v>
      </c>
      <c r="E5">
        <f t="shared" ref="E5:E42" si="1">B4</f>
        <v>7708</v>
      </c>
      <c r="O5" s="2">
        <v>1934</v>
      </c>
      <c r="P5">
        <v>-99</v>
      </c>
      <c r="R5">
        <f t="shared" ref="R5:R42" si="2">O4</f>
        <v>1933</v>
      </c>
      <c r="S5">
        <f t="shared" ref="S5:S42" si="3">P4</f>
        <v>-72</v>
      </c>
    </row>
    <row r="6" spans="1:20" x14ac:dyDescent="0.25">
      <c r="A6" s="2">
        <v>1935</v>
      </c>
      <c r="B6">
        <v>-43979</v>
      </c>
      <c r="D6">
        <f t="shared" si="0"/>
        <v>1934</v>
      </c>
      <c r="E6">
        <f t="shared" si="1"/>
        <v>-10586</v>
      </c>
      <c r="O6" s="2">
        <v>1935</v>
      </c>
      <c r="P6">
        <v>-75</v>
      </c>
      <c r="R6">
        <f t="shared" si="2"/>
        <v>1934</v>
      </c>
      <c r="S6">
        <f t="shared" si="3"/>
        <v>-99</v>
      </c>
    </row>
    <row r="7" spans="1:20" x14ac:dyDescent="0.25">
      <c r="A7" s="2">
        <v>1936</v>
      </c>
      <c r="B7">
        <v>13488</v>
      </c>
      <c r="D7">
        <f t="shared" si="0"/>
        <v>1935</v>
      </c>
      <c r="E7">
        <f t="shared" si="1"/>
        <v>-43979</v>
      </c>
      <c r="F7">
        <f>AVERAGE(E4:E6)</f>
        <v>-5268.666666666667</v>
      </c>
      <c r="O7" s="2">
        <v>1936</v>
      </c>
      <c r="P7">
        <v>85</v>
      </c>
      <c r="R7">
        <f t="shared" si="2"/>
        <v>1935</v>
      </c>
      <c r="S7">
        <f t="shared" si="3"/>
        <v>-75</v>
      </c>
      <c r="T7">
        <f>AVERAGE(S4:S6)</f>
        <v>-125.33333333333333</v>
      </c>
    </row>
    <row r="8" spans="1:20" x14ac:dyDescent="0.25">
      <c r="A8" s="2">
        <v>1937</v>
      </c>
      <c r="B8">
        <v>20475</v>
      </c>
      <c r="D8">
        <f t="shared" si="0"/>
        <v>1936</v>
      </c>
      <c r="E8">
        <f t="shared" si="1"/>
        <v>13488</v>
      </c>
      <c r="F8">
        <f t="shared" ref="F8:F43" si="4">AVERAGE(E5:E7)</f>
        <v>-15619</v>
      </c>
      <c r="O8" s="2">
        <v>1937</v>
      </c>
      <c r="P8">
        <v>277</v>
      </c>
      <c r="R8">
        <f t="shared" si="2"/>
        <v>1936</v>
      </c>
      <c r="S8">
        <f t="shared" si="3"/>
        <v>85</v>
      </c>
      <c r="T8">
        <f t="shared" ref="T8:T43" si="5">AVERAGE(S5:S7)</f>
        <v>-82</v>
      </c>
    </row>
    <row r="9" spans="1:20" x14ac:dyDescent="0.25">
      <c r="A9" s="2">
        <v>1938</v>
      </c>
      <c r="B9">
        <v>-34297</v>
      </c>
      <c r="D9">
        <f t="shared" si="0"/>
        <v>1937</v>
      </c>
      <c r="E9">
        <f t="shared" si="1"/>
        <v>20475</v>
      </c>
      <c r="F9">
        <f t="shared" si="4"/>
        <v>-13692.333333333334</v>
      </c>
      <c r="O9" s="2">
        <v>1938</v>
      </c>
      <c r="P9">
        <v>-19</v>
      </c>
      <c r="R9">
        <f t="shared" si="2"/>
        <v>1937</v>
      </c>
      <c r="S9">
        <f t="shared" si="3"/>
        <v>277</v>
      </c>
      <c r="T9">
        <f t="shared" si="5"/>
        <v>-29.666666666666668</v>
      </c>
    </row>
    <row r="10" spans="1:20" x14ac:dyDescent="0.25">
      <c r="A10" s="2">
        <v>1939</v>
      </c>
      <c r="B10">
        <v>28967</v>
      </c>
      <c r="D10">
        <f t="shared" si="0"/>
        <v>1938</v>
      </c>
      <c r="E10">
        <f t="shared" si="1"/>
        <v>-34297</v>
      </c>
      <c r="F10">
        <f t="shared" si="4"/>
        <v>-3338.6666666666665</v>
      </c>
      <c r="O10" s="2">
        <v>1939</v>
      </c>
      <c r="P10">
        <v>137</v>
      </c>
      <c r="R10">
        <f t="shared" si="2"/>
        <v>1938</v>
      </c>
      <c r="S10">
        <f t="shared" si="3"/>
        <v>-19</v>
      </c>
      <c r="T10">
        <f t="shared" si="5"/>
        <v>95.666666666666671</v>
      </c>
    </row>
    <row r="11" spans="1:20" x14ac:dyDescent="0.25">
      <c r="A11" s="2">
        <v>1940</v>
      </c>
      <c r="B11">
        <v>19697</v>
      </c>
      <c r="D11">
        <f t="shared" si="0"/>
        <v>1939</v>
      </c>
      <c r="E11">
        <f t="shared" si="1"/>
        <v>28967</v>
      </c>
      <c r="F11">
        <f t="shared" si="4"/>
        <v>-111.33333333333333</v>
      </c>
      <c r="O11" s="2">
        <v>1940</v>
      </c>
      <c r="P11">
        <v>79</v>
      </c>
      <c r="R11">
        <f t="shared" si="2"/>
        <v>1939</v>
      </c>
      <c r="S11">
        <f t="shared" si="3"/>
        <v>137</v>
      </c>
      <c r="T11">
        <f t="shared" si="5"/>
        <v>114.33333333333333</v>
      </c>
    </row>
    <row r="12" spans="1:20" x14ac:dyDescent="0.25">
      <c r="A12" s="2">
        <v>1941</v>
      </c>
      <c r="B12">
        <v>-15447</v>
      </c>
      <c r="D12">
        <f t="shared" si="0"/>
        <v>1940</v>
      </c>
      <c r="E12">
        <f t="shared" si="1"/>
        <v>19697</v>
      </c>
      <c r="F12">
        <f t="shared" si="4"/>
        <v>5048.333333333333</v>
      </c>
      <c r="O12" s="2">
        <v>1941</v>
      </c>
      <c r="P12">
        <v>200</v>
      </c>
      <c r="R12">
        <f t="shared" si="2"/>
        <v>1940</v>
      </c>
      <c r="S12">
        <f t="shared" si="3"/>
        <v>79</v>
      </c>
      <c r="T12">
        <f t="shared" si="5"/>
        <v>131.66666666666666</v>
      </c>
    </row>
    <row r="13" spans="1:20" x14ac:dyDescent="0.25">
      <c r="A13" s="2">
        <v>1942</v>
      </c>
      <c r="B13">
        <v>54094</v>
      </c>
      <c r="D13">
        <f t="shared" si="0"/>
        <v>1941</v>
      </c>
      <c r="E13">
        <f t="shared" si="1"/>
        <v>-15447</v>
      </c>
      <c r="F13">
        <f t="shared" si="4"/>
        <v>4789</v>
      </c>
      <c r="O13" s="2">
        <v>1942</v>
      </c>
      <c r="P13">
        <v>616</v>
      </c>
      <c r="R13">
        <f t="shared" si="2"/>
        <v>1941</v>
      </c>
      <c r="S13">
        <f t="shared" si="3"/>
        <v>200</v>
      </c>
      <c r="T13">
        <f t="shared" si="5"/>
        <v>65.666666666666671</v>
      </c>
    </row>
    <row r="14" spans="1:20" x14ac:dyDescent="0.25">
      <c r="A14" s="2">
        <v>1943</v>
      </c>
      <c r="B14">
        <v>65112</v>
      </c>
      <c r="D14">
        <f t="shared" si="0"/>
        <v>1942</v>
      </c>
      <c r="E14">
        <f t="shared" si="1"/>
        <v>54094</v>
      </c>
      <c r="F14">
        <f t="shared" si="4"/>
        <v>11072.333333333334</v>
      </c>
      <c r="O14" s="2">
        <v>1943</v>
      </c>
      <c r="P14">
        <v>544</v>
      </c>
      <c r="R14">
        <f t="shared" si="2"/>
        <v>1942</v>
      </c>
      <c r="S14">
        <f t="shared" si="3"/>
        <v>616</v>
      </c>
      <c r="T14">
        <f t="shared" si="5"/>
        <v>138.66666666666666</v>
      </c>
    </row>
    <row r="15" spans="1:20" x14ac:dyDescent="0.25">
      <c r="A15" s="2">
        <v>1944</v>
      </c>
      <c r="B15">
        <v>40150</v>
      </c>
      <c r="D15">
        <f t="shared" si="0"/>
        <v>1943</v>
      </c>
      <c r="E15">
        <f t="shared" si="1"/>
        <v>65112</v>
      </c>
      <c r="F15">
        <f t="shared" si="4"/>
        <v>19448</v>
      </c>
      <c r="O15" s="2">
        <f>O14+1</f>
        <v>1944</v>
      </c>
      <c r="P15">
        <v>366</v>
      </c>
      <c r="R15">
        <f t="shared" si="2"/>
        <v>1943</v>
      </c>
      <c r="S15">
        <f t="shared" si="3"/>
        <v>544</v>
      </c>
      <c r="T15">
        <f t="shared" si="5"/>
        <v>298.33333333333331</v>
      </c>
    </row>
    <row r="16" spans="1:20" x14ac:dyDescent="0.25">
      <c r="A16" s="2">
        <v>1945</v>
      </c>
      <c r="B16">
        <v>-65700</v>
      </c>
      <c r="D16">
        <f t="shared" si="0"/>
        <v>1944</v>
      </c>
      <c r="E16">
        <f t="shared" si="1"/>
        <v>40150</v>
      </c>
      <c r="F16">
        <f t="shared" si="4"/>
        <v>34586.333333333336</v>
      </c>
      <c r="O16" s="2">
        <f t="shared" ref="O16:O41" si="6">O15+1</f>
        <v>1945</v>
      </c>
      <c r="P16">
        <v>-212</v>
      </c>
      <c r="R16">
        <f t="shared" si="2"/>
        <v>1944</v>
      </c>
      <c r="S16">
        <f t="shared" si="3"/>
        <v>366</v>
      </c>
      <c r="T16">
        <f t="shared" si="5"/>
        <v>453.33333333333331</v>
      </c>
    </row>
    <row r="17" spans="1:20" x14ac:dyDescent="0.25">
      <c r="A17" s="2">
        <v>1946</v>
      </c>
      <c r="B17">
        <v>6730</v>
      </c>
      <c r="D17">
        <f t="shared" si="0"/>
        <v>1945</v>
      </c>
      <c r="E17">
        <f t="shared" si="1"/>
        <v>-65700</v>
      </c>
      <c r="F17">
        <f t="shared" si="4"/>
        <v>53118.666666666664</v>
      </c>
      <c r="O17" s="2">
        <f t="shared" si="6"/>
        <v>1946</v>
      </c>
      <c r="P17">
        <v>-24</v>
      </c>
      <c r="R17">
        <f t="shared" si="2"/>
        <v>1945</v>
      </c>
      <c r="S17">
        <f t="shared" si="3"/>
        <v>-212</v>
      </c>
      <c r="T17">
        <f t="shared" si="5"/>
        <v>508.66666666666669</v>
      </c>
    </row>
    <row r="18" spans="1:20" x14ac:dyDescent="0.25">
      <c r="A18" s="2">
        <v>1947</v>
      </c>
      <c r="B18">
        <v>-56010</v>
      </c>
      <c r="D18">
        <f t="shared" si="0"/>
        <v>1946</v>
      </c>
      <c r="E18">
        <f t="shared" si="1"/>
        <v>6730</v>
      </c>
      <c r="F18">
        <f t="shared" si="4"/>
        <v>13187.333333333334</v>
      </c>
      <c r="O18" s="2">
        <f t="shared" si="6"/>
        <v>1947</v>
      </c>
      <c r="P18">
        <v>-53</v>
      </c>
      <c r="R18">
        <f t="shared" si="2"/>
        <v>1946</v>
      </c>
      <c r="S18">
        <f t="shared" si="3"/>
        <v>-24</v>
      </c>
      <c r="T18">
        <f t="shared" si="5"/>
        <v>232.66666666666666</v>
      </c>
    </row>
    <row r="19" spans="1:20" x14ac:dyDescent="0.25">
      <c r="A19" s="2">
        <v>1948</v>
      </c>
      <c r="B19">
        <v>32427</v>
      </c>
      <c r="D19">
        <f t="shared" si="0"/>
        <v>1947</v>
      </c>
      <c r="E19">
        <f t="shared" si="1"/>
        <v>-56010</v>
      </c>
      <c r="F19">
        <f t="shared" si="4"/>
        <v>-6273.333333333333</v>
      </c>
      <c r="O19" s="2">
        <f t="shared" si="6"/>
        <v>1948</v>
      </c>
      <c r="P19">
        <v>-45</v>
      </c>
      <c r="R19">
        <f t="shared" si="2"/>
        <v>1947</v>
      </c>
      <c r="S19">
        <f t="shared" si="3"/>
        <v>-53</v>
      </c>
      <c r="T19">
        <f t="shared" si="5"/>
        <v>43.333333333333336</v>
      </c>
    </row>
    <row r="20" spans="1:20" x14ac:dyDescent="0.25">
      <c r="A20" s="2">
        <v>1949</v>
      </c>
      <c r="B20">
        <v>-68768</v>
      </c>
      <c r="D20">
        <f t="shared" si="0"/>
        <v>1948</v>
      </c>
      <c r="E20">
        <f t="shared" si="1"/>
        <v>32427</v>
      </c>
      <c r="F20">
        <f t="shared" si="4"/>
        <v>-38326.666666666664</v>
      </c>
      <c r="O20" s="2">
        <f t="shared" si="6"/>
        <v>1949</v>
      </c>
      <c r="P20">
        <v>116</v>
      </c>
      <c r="R20">
        <f t="shared" si="2"/>
        <v>1948</v>
      </c>
      <c r="S20">
        <f t="shared" si="3"/>
        <v>-45</v>
      </c>
      <c r="T20">
        <f t="shared" si="5"/>
        <v>-96.333333333333329</v>
      </c>
    </row>
    <row r="21" spans="1:20" x14ac:dyDescent="0.25">
      <c r="A21" s="2">
        <v>1950</v>
      </c>
      <c r="B21">
        <v>25673</v>
      </c>
      <c r="D21">
        <f t="shared" si="0"/>
        <v>1949</v>
      </c>
      <c r="E21">
        <f t="shared" si="1"/>
        <v>-68768</v>
      </c>
      <c r="F21">
        <f t="shared" si="4"/>
        <v>-5617.666666666667</v>
      </c>
      <c r="O21" s="2">
        <f t="shared" si="6"/>
        <v>1950</v>
      </c>
      <c r="P21">
        <v>256</v>
      </c>
      <c r="R21">
        <f t="shared" si="2"/>
        <v>1949</v>
      </c>
      <c r="S21">
        <f t="shared" si="3"/>
        <v>116</v>
      </c>
      <c r="T21">
        <f t="shared" si="5"/>
        <v>-40.666666666666664</v>
      </c>
    </row>
    <row r="22" spans="1:20" x14ac:dyDescent="0.25">
      <c r="A22" s="2">
        <v>1951</v>
      </c>
      <c r="B22">
        <v>-25561</v>
      </c>
      <c r="D22">
        <f t="shared" si="0"/>
        <v>1950</v>
      </c>
      <c r="E22">
        <f t="shared" si="1"/>
        <v>25673</v>
      </c>
      <c r="F22">
        <f t="shared" si="4"/>
        <v>-30783.666666666668</v>
      </c>
      <c r="O22" s="2">
        <f t="shared" si="6"/>
        <v>1951</v>
      </c>
      <c r="P22">
        <v>-82</v>
      </c>
      <c r="R22">
        <f t="shared" si="2"/>
        <v>1950</v>
      </c>
      <c r="S22">
        <f t="shared" si="3"/>
        <v>256</v>
      </c>
      <c r="T22">
        <f t="shared" si="5"/>
        <v>6</v>
      </c>
    </row>
    <row r="23" spans="1:20" x14ac:dyDescent="0.25">
      <c r="A23" s="2">
        <v>1952</v>
      </c>
      <c r="B23">
        <v>-4433</v>
      </c>
      <c r="D23">
        <f t="shared" si="0"/>
        <v>1951</v>
      </c>
      <c r="E23">
        <f t="shared" si="1"/>
        <v>-25561</v>
      </c>
      <c r="F23">
        <f t="shared" si="4"/>
        <v>-3556</v>
      </c>
      <c r="O23" s="2">
        <f t="shared" si="6"/>
        <v>1952</v>
      </c>
      <c r="P23">
        <v>1</v>
      </c>
      <c r="R23">
        <f t="shared" si="2"/>
        <v>1951</v>
      </c>
      <c r="S23">
        <f t="shared" si="3"/>
        <v>-82</v>
      </c>
      <c r="T23">
        <f t="shared" si="5"/>
        <v>109</v>
      </c>
    </row>
    <row r="24" spans="1:20" x14ac:dyDescent="0.25">
      <c r="A24" s="2">
        <v>1953</v>
      </c>
      <c r="B24">
        <v>-28399</v>
      </c>
      <c r="D24">
        <f t="shared" si="0"/>
        <v>1952</v>
      </c>
      <c r="E24">
        <f t="shared" si="1"/>
        <v>-4433</v>
      </c>
      <c r="F24">
        <f t="shared" si="4"/>
        <v>-22885.333333333332</v>
      </c>
      <c r="O24" s="2">
        <f t="shared" si="6"/>
        <v>1953</v>
      </c>
      <c r="P24">
        <v>-16</v>
      </c>
      <c r="R24">
        <f t="shared" si="2"/>
        <v>1952</v>
      </c>
      <c r="S24">
        <f t="shared" si="3"/>
        <v>1</v>
      </c>
      <c r="T24">
        <f t="shared" si="5"/>
        <v>96.666666666666671</v>
      </c>
    </row>
    <row r="25" spans="1:20" x14ac:dyDescent="0.25">
      <c r="A25" s="2">
        <v>1954</v>
      </c>
      <c r="B25">
        <v>-1380</v>
      </c>
      <c r="D25">
        <f t="shared" si="0"/>
        <v>1953</v>
      </c>
      <c r="E25">
        <f t="shared" si="1"/>
        <v>-28399</v>
      </c>
      <c r="F25">
        <f t="shared" si="4"/>
        <v>-1440.3333333333333</v>
      </c>
      <c r="O25" s="2">
        <f t="shared" si="6"/>
        <v>1954</v>
      </c>
      <c r="P25">
        <v>95</v>
      </c>
      <c r="R25">
        <f t="shared" si="2"/>
        <v>1953</v>
      </c>
      <c r="S25">
        <f t="shared" si="3"/>
        <v>-16</v>
      </c>
      <c r="T25">
        <f t="shared" si="5"/>
        <v>58.333333333333336</v>
      </c>
    </row>
    <row r="26" spans="1:20" x14ac:dyDescent="0.25">
      <c r="A26" s="2">
        <v>1955</v>
      </c>
      <c r="B26">
        <v>-6068</v>
      </c>
      <c r="D26">
        <f t="shared" si="0"/>
        <v>1954</v>
      </c>
      <c r="E26">
        <f t="shared" si="1"/>
        <v>-1380</v>
      </c>
      <c r="F26">
        <f t="shared" si="4"/>
        <v>-19464.333333333332</v>
      </c>
      <c r="O26" s="2">
        <f t="shared" si="6"/>
        <v>1955</v>
      </c>
      <c r="P26">
        <v>5</v>
      </c>
      <c r="R26">
        <f t="shared" si="2"/>
        <v>1954</v>
      </c>
      <c r="S26">
        <f t="shared" si="3"/>
        <v>95</v>
      </c>
      <c r="T26">
        <f t="shared" si="5"/>
        <v>-32.333333333333336</v>
      </c>
    </row>
    <row r="27" spans="1:20" x14ac:dyDescent="0.25">
      <c r="A27" s="2">
        <v>1956</v>
      </c>
      <c r="B27">
        <v>-7018</v>
      </c>
      <c r="D27">
        <f t="shared" si="0"/>
        <v>1955</v>
      </c>
      <c r="E27">
        <f t="shared" si="1"/>
        <v>-6068</v>
      </c>
      <c r="F27">
        <f t="shared" si="4"/>
        <v>-11404</v>
      </c>
      <c r="O27" s="2">
        <f t="shared" si="6"/>
        <v>1956</v>
      </c>
      <c r="P27">
        <v>93</v>
      </c>
      <c r="R27">
        <f t="shared" si="2"/>
        <v>1955</v>
      </c>
      <c r="S27">
        <f t="shared" si="3"/>
        <v>5</v>
      </c>
      <c r="T27">
        <f t="shared" si="5"/>
        <v>26.666666666666668</v>
      </c>
    </row>
    <row r="28" spans="1:20" x14ac:dyDescent="0.25">
      <c r="A28" s="2">
        <v>1957</v>
      </c>
      <c r="B28">
        <v>7673</v>
      </c>
      <c r="D28">
        <f t="shared" si="0"/>
        <v>1956</v>
      </c>
      <c r="E28">
        <f t="shared" si="1"/>
        <v>-7018</v>
      </c>
      <c r="F28">
        <f t="shared" si="4"/>
        <v>-11949</v>
      </c>
      <c r="O28" s="2">
        <f t="shared" si="6"/>
        <v>1957</v>
      </c>
      <c r="P28">
        <v>-58</v>
      </c>
      <c r="R28">
        <f t="shared" si="2"/>
        <v>1956</v>
      </c>
      <c r="S28">
        <f t="shared" si="3"/>
        <v>93</v>
      </c>
      <c r="T28">
        <f t="shared" si="5"/>
        <v>28</v>
      </c>
    </row>
    <row r="29" spans="1:20" x14ac:dyDescent="0.25">
      <c r="A29" s="2">
        <v>1958</v>
      </c>
      <c r="B29">
        <v>-17082</v>
      </c>
      <c r="D29">
        <f t="shared" si="0"/>
        <v>1957</v>
      </c>
      <c r="E29">
        <f t="shared" si="1"/>
        <v>7673</v>
      </c>
      <c r="F29">
        <f t="shared" si="4"/>
        <v>-4822</v>
      </c>
      <c r="O29" s="2">
        <f t="shared" si="6"/>
        <v>1958</v>
      </c>
      <c r="P29">
        <v>0</v>
      </c>
      <c r="R29">
        <f t="shared" si="2"/>
        <v>1957</v>
      </c>
      <c r="S29">
        <f t="shared" si="3"/>
        <v>-58</v>
      </c>
      <c r="T29">
        <f t="shared" si="5"/>
        <v>64.333333333333329</v>
      </c>
    </row>
    <row r="30" spans="1:20" x14ac:dyDescent="0.25">
      <c r="A30" s="2">
        <v>1959</v>
      </c>
      <c r="B30">
        <v>12721</v>
      </c>
      <c r="D30">
        <f t="shared" si="0"/>
        <v>1958</v>
      </c>
      <c r="E30">
        <f t="shared" si="1"/>
        <v>-17082</v>
      </c>
      <c r="F30">
        <f t="shared" si="4"/>
        <v>-1804.3333333333333</v>
      </c>
      <c r="O30" s="2">
        <f t="shared" si="6"/>
        <v>1959</v>
      </c>
      <c r="P30">
        <v>100</v>
      </c>
      <c r="R30">
        <f t="shared" si="2"/>
        <v>1958</v>
      </c>
      <c r="S30">
        <f t="shared" si="3"/>
        <v>0</v>
      </c>
      <c r="T30">
        <f t="shared" si="5"/>
        <v>13.333333333333334</v>
      </c>
    </row>
    <row r="31" spans="1:20" x14ac:dyDescent="0.25">
      <c r="A31" s="2">
        <v>1960</v>
      </c>
      <c r="B31">
        <v>-17518</v>
      </c>
      <c r="D31">
        <f t="shared" si="0"/>
        <v>1959</v>
      </c>
      <c r="E31">
        <f t="shared" si="1"/>
        <v>12721</v>
      </c>
      <c r="F31">
        <f t="shared" si="4"/>
        <v>-5475.666666666667</v>
      </c>
      <c r="O31" s="2">
        <f t="shared" si="6"/>
        <v>1960</v>
      </c>
      <c r="P31">
        <v>-203</v>
      </c>
      <c r="R31">
        <f t="shared" si="2"/>
        <v>1959</v>
      </c>
      <c r="S31">
        <f t="shared" si="3"/>
        <v>100</v>
      </c>
      <c r="T31">
        <f t="shared" si="5"/>
        <v>11.666666666666666</v>
      </c>
    </row>
    <row r="32" spans="1:20" x14ac:dyDescent="0.25">
      <c r="A32" s="2">
        <v>1961</v>
      </c>
      <c r="B32">
        <v>-3401</v>
      </c>
      <c r="D32">
        <f t="shared" si="0"/>
        <v>1960</v>
      </c>
      <c r="E32">
        <f t="shared" si="1"/>
        <v>-17518</v>
      </c>
      <c r="F32">
        <f t="shared" si="4"/>
        <v>1104</v>
      </c>
      <c r="O32" s="2">
        <f t="shared" si="6"/>
        <v>1961</v>
      </c>
      <c r="P32">
        <v>19</v>
      </c>
      <c r="R32">
        <f t="shared" si="2"/>
        <v>1960</v>
      </c>
      <c r="S32">
        <f t="shared" si="3"/>
        <v>-203</v>
      </c>
      <c r="T32">
        <f t="shared" si="5"/>
        <v>14</v>
      </c>
    </row>
    <row r="33" spans="1:21" x14ac:dyDescent="0.25">
      <c r="A33" s="2">
        <v>1962</v>
      </c>
      <c r="B33">
        <v>11309</v>
      </c>
      <c r="D33">
        <f t="shared" si="0"/>
        <v>1961</v>
      </c>
      <c r="E33">
        <f t="shared" si="1"/>
        <v>-3401</v>
      </c>
      <c r="F33">
        <f t="shared" si="4"/>
        <v>-7293</v>
      </c>
      <c r="O33" s="2">
        <f t="shared" si="6"/>
        <v>1962</v>
      </c>
      <c r="P33">
        <v>45</v>
      </c>
      <c r="R33">
        <f t="shared" si="2"/>
        <v>1961</v>
      </c>
      <c r="S33">
        <f t="shared" si="3"/>
        <v>19</v>
      </c>
      <c r="T33">
        <f t="shared" si="5"/>
        <v>-34.333333333333336</v>
      </c>
    </row>
    <row r="34" spans="1:21" x14ac:dyDescent="0.25">
      <c r="A34" s="2">
        <v>1963</v>
      </c>
      <c r="B34">
        <v>-1817</v>
      </c>
      <c r="D34">
        <f t="shared" si="0"/>
        <v>1962</v>
      </c>
      <c r="E34">
        <f t="shared" si="1"/>
        <v>11309</v>
      </c>
      <c r="F34">
        <f t="shared" si="4"/>
        <v>-2732.6666666666665</v>
      </c>
      <c r="O34" s="2">
        <f t="shared" si="6"/>
        <v>1963</v>
      </c>
      <c r="P34">
        <v>-58</v>
      </c>
      <c r="R34">
        <f t="shared" si="2"/>
        <v>1962</v>
      </c>
      <c r="S34">
        <f t="shared" si="3"/>
        <v>45</v>
      </c>
      <c r="T34">
        <f t="shared" si="5"/>
        <v>-28</v>
      </c>
    </row>
    <row r="35" spans="1:21" x14ac:dyDescent="0.25">
      <c r="A35" s="2">
        <v>1964</v>
      </c>
      <c r="B35">
        <v>6687</v>
      </c>
      <c r="D35">
        <f t="shared" si="0"/>
        <v>1963</v>
      </c>
      <c r="E35">
        <f t="shared" si="1"/>
        <v>-1817</v>
      </c>
      <c r="F35">
        <f t="shared" si="4"/>
        <v>-3203.3333333333335</v>
      </c>
      <c r="O35" s="2">
        <f t="shared" si="6"/>
        <v>1964</v>
      </c>
      <c r="P35">
        <v>90</v>
      </c>
      <c r="R35">
        <f t="shared" si="2"/>
        <v>1963</v>
      </c>
      <c r="S35">
        <f t="shared" si="3"/>
        <v>-58</v>
      </c>
      <c r="T35">
        <f t="shared" si="5"/>
        <v>-46.333333333333336</v>
      </c>
    </row>
    <row r="36" spans="1:21" x14ac:dyDescent="0.25">
      <c r="A36" s="2">
        <v>1965</v>
      </c>
      <c r="B36">
        <v>11856</v>
      </c>
      <c r="D36">
        <f t="shared" si="0"/>
        <v>1964</v>
      </c>
      <c r="E36">
        <f t="shared" si="1"/>
        <v>6687</v>
      </c>
      <c r="F36">
        <f t="shared" si="4"/>
        <v>2030.3333333333333</v>
      </c>
      <c r="O36" s="2">
        <f t="shared" si="6"/>
        <v>1965</v>
      </c>
      <c r="P36">
        <v>39</v>
      </c>
      <c r="R36">
        <f t="shared" si="2"/>
        <v>1964</v>
      </c>
      <c r="S36">
        <f t="shared" si="3"/>
        <v>90</v>
      </c>
      <c r="T36">
        <f t="shared" si="5"/>
        <v>2</v>
      </c>
    </row>
    <row r="37" spans="1:21" x14ac:dyDescent="0.25">
      <c r="A37" s="2">
        <v>1966</v>
      </c>
      <c r="B37">
        <v>-1099</v>
      </c>
      <c r="D37">
        <f t="shared" si="0"/>
        <v>1965</v>
      </c>
      <c r="E37">
        <f t="shared" si="1"/>
        <v>11856</v>
      </c>
      <c r="F37">
        <f t="shared" si="4"/>
        <v>5393</v>
      </c>
      <c r="O37" s="2">
        <f t="shared" si="6"/>
        <v>1966</v>
      </c>
      <c r="P37">
        <v>66</v>
      </c>
      <c r="R37">
        <f t="shared" si="2"/>
        <v>1965</v>
      </c>
      <c r="S37">
        <f t="shared" si="3"/>
        <v>39</v>
      </c>
      <c r="T37">
        <f t="shared" si="5"/>
        <v>25.666666666666668</v>
      </c>
    </row>
    <row r="38" spans="1:21" x14ac:dyDescent="0.25">
      <c r="A38" s="2">
        <v>1967</v>
      </c>
      <c r="B38">
        <v>35728</v>
      </c>
      <c r="D38">
        <f t="shared" si="0"/>
        <v>1966</v>
      </c>
      <c r="E38">
        <f t="shared" si="1"/>
        <v>-1099</v>
      </c>
      <c r="F38">
        <f t="shared" si="4"/>
        <v>5575.333333333333</v>
      </c>
      <c r="O38" s="2">
        <f t="shared" si="6"/>
        <v>1967</v>
      </c>
      <c r="P38">
        <v>296</v>
      </c>
      <c r="R38">
        <f t="shared" si="2"/>
        <v>1966</v>
      </c>
      <c r="S38">
        <f t="shared" si="3"/>
        <v>66</v>
      </c>
      <c r="T38">
        <f t="shared" si="5"/>
        <v>23.666666666666668</v>
      </c>
    </row>
    <row r="39" spans="1:21" x14ac:dyDescent="0.25">
      <c r="A39" s="2">
        <v>1968</v>
      </c>
      <c r="B39">
        <v>-3589</v>
      </c>
      <c r="D39">
        <f t="shared" si="0"/>
        <v>1967</v>
      </c>
      <c r="E39">
        <f t="shared" si="1"/>
        <v>35728</v>
      </c>
      <c r="F39">
        <f t="shared" si="4"/>
        <v>5814.666666666667</v>
      </c>
      <c r="O39" s="2">
        <f t="shared" si="6"/>
        <v>1968</v>
      </c>
      <c r="P39">
        <v>-59</v>
      </c>
      <c r="R39">
        <f t="shared" si="2"/>
        <v>1967</v>
      </c>
      <c r="S39">
        <f t="shared" si="3"/>
        <v>296</v>
      </c>
      <c r="T39">
        <f t="shared" si="5"/>
        <v>65</v>
      </c>
    </row>
    <row r="40" spans="1:21" x14ac:dyDescent="0.25">
      <c r="A40" s="2">
        <v>1969</v>
      </c>
      <c r="B40">
        <v>-3062</v>
      </c>
      <c r="D40">
        <f t="shared" si="0"/>
        <v>1968</v>
      </c>
      <c r="E40">
        <f t="shared" si="1"/>
        <v>-3589</v>
      </c>
      <c r="F40">
        <f t="shared" si="4"/>
        <v>15495</v>
      </c>
      <c r="O40" s="2">
        <f t="shared" si="6"/>
        <v>1969</v>
      </c>
      <c r="P40">
        <v>-148</v>
      </c>
      <c r="R40">
        <f t="shared" si="2"/>
        <v>1968</v>
      </c>
      <c r="S40">
        <f t="shared" si="3"/>
        <v>-59</v>
      </c>
      <c r="T40">
        <f t="shared" si="5"/>
        <v>133.66666666666666</v>
      </c>
    </row>
    <row r="41" spans="1:21" x14ac:dyDescent="0.25">
      <c r="A41" s="2">
        <v>1970</v>
      </c>
      <c r="B41">
        <v>11184</v>
      </c>
      <c r="D41">
        <f t="shared" si="0"/>
        <v>1969</v>
      </c>
      <c r="E41">
        <f t="shared" si="1"/>
        <v>-3062</v>
      </c>
      <c r="F41">
        <f t="shared" si="4"/>
        <v>10346.666666666666</v>
      </c>
      <c r="O41" s="2">
        <f t="shared" si="6"/>
        <v>1970</v>
      </c>
      <c r="P41">
        <v>75</v>
      </c>
      <c r="R41">
        <f t="shared" si="2"/>
        <v>1969</v>
      </c>
      <c r="S41">
        <f t="shared" si="3"/>
        <v>-148</v>
      </c>
      <c r="T41">
        <f t="shared" si="5"/>
        <v>101</v>
      </c>
    </row>
    <row r="42" spans="1:21" x14ac:dyDescent="0.25">
      <c r="A42" s="2"/>
      <c r="D42" s="4">
        <f t="shared" si="0"/>
        <v>1970</v>
      </c>
      <c r="E42" s="4">
        <f t="shared" si="1"/>
        <v>11184</v>
      </c>
      <c r="F42" s="4">
        <f t="shared" si="4"/>
        <v>9692.3333333333339</v>
      </c>
      <c r="R42" s="4">
        <f t="shared" si="2"/>
        <v>1970</v>
      </c>
      <c r="S42" s="4">
        <f t="shared" si="3"/>
        <v>75</v>
      </c>
      <c r="T42" s="4">
        <f t="shared" si="5"/>
        <v>29.666666666666668</v>
      </c>
    </row>
    <row r="43" spans="1:21" x14ac:dyDescent="0.25">
      <c r="A43" s="2"/>
      <c r="D43" t="s">
        <v>4</v>
      </c>
      <c r="F43">
        <f t="shared" si="4"/>
        <v>1511</v>
      </c>
      <c r="R43" t="s">
        <v>4</v>
      </c>
      <c r="T43">
        <f t="shared" si="5"/>
        <v>-44</v>
      </c>
    </row>
    <row r="44" spans="1:21" x14ac:dyDescent="0.25">
      <c r="A44" s="2"/>
    </row>
    <row r="45" spans="1:21" x14ac:dyDescent="0.25">
      <c r="A45" s="2"/>
      <c r="E45" s="6" t="s">
        <v>5</v>
      </c>
      <c r="F45" s="6" t="s">
        <v>6</v>
      </c>
      <c r="G45" s="6" t="s">
        <v>7</v>
      </c>
      <c r="S45" s="6" t="s">
        <v>5</v>
      </c>
      <c r="T45" s="6" t="s">
        <v>6</v>
      </c>
      <c r="U45" s="6" t="s">
        <v>7</v>
      </c>
    </row>
    <row r="46" spans="1:21" x14ac:dyDescent="0.25">
      <c r="A46" s="2"/>
      <c r="E46" s="7">
        <f>SUMPRODUCT(ABS(E7:E42-F7:F42))/COUNT(F7:F42)</f>
        <v>25497.194444444442</v>
      </c>
      <c r="F46" s="8">
        <f>SUMXMY2(E7:E42,F7:F42)/COUNT(F7:F42)</f>
        <v>1207913677.2438273</v>
      </c>
      <c r="G46" s="9">
        <f>SUMPRODUCT(ABS(1-F7:F42/E7:E42))/COUNT(F7:F42)</f>
        <v>1.8351051175318212</v>
      </c>
      <c r="S46" s="7">
        <f>SUMPRODUCT(ABS(S7:S42-T7:T42))/COUNT(T7:T42)</f>
        <v>144.61111111111111</v>
      </c>
      <c r="T46" s="8">
        <f>SUMXMY2(S7:S42,T7:T42)/COUNT(T7:T42)</f>
        <v>40378.759259259248</v>
      </c>
      <c r="U46" s="9" t="e">
        <f>SUMPRODUCT(ABS(1-T7:T42/S7:S42))/COUNT(T7:T42)</f>
        <v>#DIV/0!</v>
      </c>
    </row>
    <row r="47" spans="1:21" x14ac:dyDescent="0.25">
      <c r="A47" s="2"/>
    </row>
    <row r="48" spans="1:2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11" workbookViewId="0">
      <selection activeCell="I29" sqref="I2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8</v>
      </c>
      <c r="G1" s="14"/>
      <c r="H1" s="14" t="s">
        <v>9</v>
      </c>
      <c r="I1" s="14"/>
      <c r="J1" s="14"/>
      <c r="K1" s="14"/>
      <c r="L1" s="14"/>
      <c r="M1" s="14"/>
      <c r="N1" s="14" t="s">
        <v>14</v>
      </c>
      <c r="O1" s="14"/>
      <c r="P1" s="14"/>
    </row>
    <row r="2" spans="1:16" x14ac:dyDescent="0.25">
      <c r="A2" s="2">
        <v>1931</v>
      </c>
      <c r="B2" s="2">
        <v>449743</v>
      </c>
      <c r="C2" s="2">
        <v>3532</v>
      </c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2">
        <v>1932</v>
      </c>
      <c r="B3" s="2">
        <v>436815</v>
      </c>
      <c r="C3" s="2">
        <v>3327</v>
      </c>
      <c r="D3">
        <f>B3-B2</f>
        <v>-12928</v>
      </c>
      <c r="E3">
        <f>C3-C2</f>
        <v>-205</v>
      </c>
      <c r="G3" s="14"/>
      <c r="H3" s="14"/>
      <c r="I3" s="16" t="s">
        <v>10</v>
      </c>
      <c r="J3" s="16" t="s">
        <v>11</v>
      </c>
      <c r="K3" s="16" t="s">
        <v>12</v>
      </c>
      <c r="L3" s="16" t="s">
        <v>13</v>
      </c>
      <c r="M3" s="14"/>
      <c r="N3" s="14" t="s">
        <v>15</v>
      </c>
      <c r="O3" s="20">
        <v>0.05</v>
      </c>
      <c r="P3" s="14"/>
    </row>
    <row r="4" spans="1:16" x14ac:dyDescent="0.25">
      <c r="A4" s="2">
        <v>1933</v>
      </c>
      <c r="B4" s="2">
        <v>444523</v>
      </c>
      <c r="C4" s="2">
        <v>3255</v>
      </c>
      <c r="D4">
        <f t="shared" ref="D4:D41" si="0">B4-B3</f>
        <v>7708</v>
      </c>
      <c r="E4">
        <f t="shared" ref="E4:E41" si="1">C4-C3</f>
        <v>-72</v>
      </c>
      <c r="G4" s="14"/>
      <c r="H4" s="14" t="str">
        <f t="array" ref="H4:I11">[1]!ADFTEST(B2:B41,TRUE,O5,O6,O4,O3)</f>
        <v>tau-stat</v>
      </c>
      <c r="I4" s="10">
        <v>-0.25018272353853116</v>
      </c>
      <c r="J4" s="11">
        <f t="array" ref="J4:J11">[1]!ADFTEST(C2:C41,,O5,O6,O4,O3)</f>
        <v>1.1048232155156983</v>
      </c>
      <c r="K4" s="11">
        <f t="array" ref="K4:K11">[1]!ADFTEST([1]!ADIFF(B2:B41),,O5,O6,O4,O3)</f>
        <v>-3.7117300667219477</v>
      </c>
      <c r="L4" s="12">
        <f t="array" ref="L4:L11">[1]!ADFTEST([1]!ADIFF(C2:C41),,O5,O6,O4,O3)</f>
        <v>-3.7668757591477569</v>
      </c>
      <c r="M4" s="14"/>
      <c r="N4" s="14" t="s">
        <v>16</v>
      </c>
      <c r="O4" s="21">
        <v>0</v>
      </c>
      <c r="P4" s="14"/>
    </row>
    <row r="5" spans="1:16" x14ac:dyDescent="0.25">
      <c r="A5" s="2">
        <v>1934</v>
      </c>
      <c r="B5" s="2">
        <v>433937</v>
      </c>
      <c r="C5" s="2">
        <v>3156</v>
      </c>
      <c r="D5">
        <f t="shared" si="0"/>
        <v>-10586</v>
      </c>
      <c r="E5">
        <f t="shared" si="1"/>
        <v>-99</v>
      </c>
      <c r="G5" s="14"/>
      <c r="H5" s="14" t="str">
        <v>tau-crit</v>
      </c>
      <c r="I5" s="13">
        <v>-1.949330265625</v>
      </c>
      <c r="J5" s="14">
        <v>-1.949330265625</v>
      </c>
      <c r="K5" s="14">
        <v>-1.9495731822856084</v>
      </c>
      <c r="L5" s="15">
        <v>-1.9495731822856084</v>
      </c>
      <c r="M5" s="14"/>
      <c r="N5" s="14" t="s">
        <v>17</v>
      </c>
      <c r="O5" s="21">
        <v>0</v>
      </c>
      <c r="P5" s="14"/>
    </row>
    <row r="6" spans="1:16" x14ac:dyDescent="0.25">
      <c r="A6" s="2">
        <v>1935</v>
      </c>
      <c r="B6" s="2">
        <v>389958</v>
      </c>
      <c r="C6" s="2">
        <v>3081</v>
      </c>
      <c r="D6">
        <f t="shared" si="0"/>
        <v>-43979</v>
      </c>
      <c r="E6">
        <f t="shared" si="1"/>
        <v>-75</v>
      </c>
      <c r="G6" s="14"/>
      <c r="H6" s="14" t="str">
        <v>stationary</v>
      </c>
      <c r="I6" s="24" t="str">
        <v>no</v>
      </c>
      <c r="J6" s="25" t="str">
        <v>no</v>
      </c>
      <c r="K6" s="26" t="str">
        <v>yes</v>
      </c>
      <c r="L6" s="27" t="str">
        <v>yes</v>
      </c>
      <c r="M6" s="14"/>
      <c r="N6" s="14" t="s">
        <v>18</v>
      </c>
      <c r="O6" s="22" t="s">
        <v>19</v>
      </c>
      <c r="P6" s="14"/>
    </row>
    <row r="7" spans="1:16" x14ac:dyDescent="0.25">
      <c r="A7" s="2">
        <v>1936</v>
      </c>
      <c r="B7" s="2">
        <v>403446</v>
      </c>
      <c r="C7" s="2">
        <v>3166</v>
      </c>
      <c r="D7">
        <f t="shared" si="0"/>
        <v>13488</v>
      </c>
      <c r="E7">
        <f t="shared" si="1"/>
        <v>85</v>
      </c>
      <c r="G7" s="14"/>
      <c r="H7" s="14" t="str">
        <v>aic</v>
      </c>
      <c r="I7" s="13">
        <v>23.496350155419357</v>
      </c>
      <c r="J7" s="14">
        <v>13.125756079661178</v>
      </c>
      <c r="K7" s="14">
        <v>23.44413533232958</v>
      </c>
      <c r="L7" s="15">
        <v>13.10646885624819</v>
      </c>
      <c r="M7" s="14"/>
      <c r="N7" s="14"/>
      <c r="O7" s="14"/>
      <c r="P7" s="14"/>
    </row>
    <row r="8" spans="1:16" x14ac:dyDescent="0.25">
      <c r="A8" s="2">
        <v>1937</v>
      </c>
      <c r="B8" s="2">
        <v>423921</v>
      </c>
      <c r="C8" s="2">
        <v>3443</v>
      </c>
      <c r="D8">
        <f t="shared" si="0"/>
        <v>20475</v>
      </c>
      <c r="E8">
        <f t="shared" si="1"/>
        <v>277</v>
      </c>
      <c r="G8" s="14"/>
      <c r="H8" s="14" t="str">
        <v>bic</v>
      </c>
      <c r="I8" s="13">
        <v>23.626965121309428</v>
      </c>
      <c r="J8" s="14">
        <v>13.211944824909935</v>
      </c>
      <c r="K8" s="14">
        <v>23.531211976256294</v>
      </c>
      <c r="L8" s="15">
        <v>13.149563228872569</v>
      </c>
      <c r="M8" s="14"/>
      <c r="N8" s="14" t="str">
        <f t="array" ref="N8:O12">[1]!EGTEST(B2:B41,C2:C41,TRUE,O5,O6,,O3)</f>
        <v>tau-stat</v>
      </c>
      <c r="O8" s="20">
        <v>-1.6295250811583011</v>
      </c>
      <c r="P8" s="14"/>
    </row>
    <row r="9" spans="1:16" x14ac:dyDescent="0.25">
      <c r="A9" s="2">
        <v>1938</v>
      </c>
      <c r="B9" s="2">
        <v>389624</v>
      </c>
      <c r="C9" s="2">
        <v>3424</v>
      </c>
      <c r="D9">
        <f t="shared" si="0"/>
        <v>-34297</v>
      </c>
      <c r="E9">
        <f t="shared" si="1"/>
        <v>-19</v>
      </c>
      <c r="G9" s="14"/>
      <c r="H9" s="14" t="str">
        <v>lags</v>
      </c>
      <c r="I9" s="13">
        <v>2</v>
      </c>
      <c r="J9" s="14">
        <v>1</v>
      </c>
      <c r="K9" s="14">
        <v>1</v>
      </c>
      <c r="L9" s="15">
        <v>0</v>
      </c>
      <c r="M9" s="14"/>
      <c r="N9" s="14" t="str">
        <v>tau-crit</v>
      </c>
      <c r="O9" s="21">
        <v>-3.4931468749999999</v>
      </c>
      <c r="P9" s="14"/>
    </row>
    <row r="10" spans="1:16" x14ac:dyDescent="0.25">
      <c r="A10" s="2">
        <v>1939</v>
      </c>
      <c r="B10" s="2">
        <v>418591</v>
      </c>
      <c r="C10" s="2">
        <v>3561</v>
      </c>
      <c r="D10">
        <f t="shared" si="0"/>
        <v>28967</v>
      </c>
      <c r="E10">
        <f t="shared" si="1"/>
        <v>137</v>
      </c>
      <c r="G10" s="14"/>
      <c r="H10" s="14" t="str">
        <v>coeff</v>
      </c>
      <c r="I10" s="13">
        <v>-2.821797385603125E-3</v>
      </c>
      <c r="J10" s="14">
        <v>6.372831266688095E-3</v>
      </c>
      <c r="K10" s="14">
        <v>-0.95174412631403915</v>
      </c>
      <c r="L10" s="15">
        <v>-0.54069211490971536</v>
      </c>
      <c r="M10" s="14"/>
      <c r="N10" s="14" t="str">
        <v>cointegrated</v>
      </c>
      <c r="O10" s="23" t="str">
        <v>no</v>
      </c>
      <c r="P10" s="14"/>
    </row>
    <row r="11" spans="1:16" x14ac:dyDescent="0.25">
      <c r="A11" s="2">
        <v>1940</v>
      </c>
      <c r="B11" s="2">
        <v>438288</v>
      </c>
      <c r="C11" s="2">
        <v>3640</v>
      </c>
      <c r="D11">
        <f t="shared" si="0"/>
        <v>19697</v>
      </c>
      <c r="E11">
        <f t="shared" si="1"/>
        <v>79</v>
      </c>
      <c r="G11" s="14"/>
      <c r="H11" s="14" t="str">
        <v>p-value</v>
      </c>
      <c r="I11" s="17" t="str">
        <v>&gt; .1</v>
      </c>
      <c r="J11" s="18" t="str">
        <v>&gt; .1</v>
      </c>
      <c r="K11" s="18" t="str">
        <v>&lt; .01</v>
      </c>
      <c r="L11" s="19" t="str">
        <v>&lt; .01</v>
      </c>
      <c r="M11" s="14"/>
      <c r="N11" s="14" t="str">
        <v>lags</v>
      </c>
      <c r="O11" s="21">
        <v>1</v>
      </c>
      <c r="P11" s="14"/>
    </row>
    <row r="12" spans="1:16" x14ac:dyDescent="0.25">
      <c r="A12" s="2">
        <v>1941</v>
      </c>
      <c r="B12" s="2">
        <v>422841</v>
      </c>
      <c r="C12" s="2">
        <v>3840</v>
      </c>
      <c r="D12">
        <f t="shared" si="0"/>
        <v>-15447</v>
      </c>
      <c r="E12">
        <f t="shared" si="1"/>
        <v>200</v>
      </c>
      <c r="G12" s="14"/>
      <c r="H12" s="14"/>
      <c r="I12" s="14"/>
      <c r="J12" s="14"/>
      <c r="K12" s="14"/>
      <c r="L12" s="14"/>
      <c r="M12" s="14"/>
      <c r="N12" s="14" t="str">
        <v>p-value</v>
      </c>
      <c r="O12" s="22" t="str">
        <v>&gt; .1</v>
      </c>
      <c r="P12" s="14"/>
    </row>
    <row r="13" spans="1:16" x14ac:dyDescent="0.25">
      <c r="A13" s="2">
        <v>1942</v>
      </c>
      <c r="B13" s="2">
        <v>476935</v>
      </c>
      <c r="C13" s="2">
        <v>4456</v>
      </c>
      <c r="D13">
        <f t="shared" si="0"/>
        <v>54094</v>
      </c>
      <c r="E13">
        <f t="shared" si="1"/>
        <v>616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5">
      <c r="A14" s="2">
        <v>1943</v>
      </c>
      <c r="B14" s="2">
        <v>542047</v>
      </c>
      <c r="C14" s="2">
        <v>5000</v>
      </c>
      <c r="D14">
        <f t="shared" si="0"/>
        <v>65112</v>
      </c>
      <c r="E14">
        <f t="shared" si="1"/>
        <v>544</v>
      </c>
      <c r="H14" s="14" t="s">
        <v>9</v>
      </c>
      <c r="I14" s="14"/>
      <c r="J14" s="14"/>
      <c r="K14" s="14"/>
      <c r="L14" s="14"/>
      <c r="M14" s="14"/>
      <c r="N14" s="14" t="s">
        <v>14</v>
      </c>
      <c r="O14" s="14"/>
    </row>
    <row r="15" spans="1:16" x14ac:dyDescent="0.25">
      <c r="A15" s="2">
        <v>1944</v>
      </c>
      <c r="B15" s="2">
        <v>582197</v>
      </c>
      <c r="C15" s="2">
        <v>5366</v>
      </c>
      <c r="D15">
        <f t="shared" si="0"/>
        <v>40150</v>
      </c>
      <c r="E15">
        <f t="shared" si="1"/>
        <v>366</v>
      </c>
      <c r="H15" s="14"/>
      <c r="I15" s="14"/>
      <c r="J15" s="14"/>
      <c r="K15" s="14"/>
      <c r="L15" s="14"/>
      <c r="M15" s="14"/>
      <c r="N15" s="14"/>
      <c r="O15" s="14"/>
    </row>
    <row r="16" spans="1:16" x14ac:dyDescent="0.25">
      <c r="A16" s="2">
        <v>1945</v>
      </c>
      <c r="B16" s="2">
        <v>516497</v>
      </c>
      <c r="C16" s="2">
        <v>5154</v>
      </c>
      <c r="D16">
        <f t="shared" si="0"/>
        <v>-65700</v>
      </c>
      <c r="E16">
        <f t="shared" si="1"/>
        <v>-212</v>
      </c>
      <c r="H16" s="14"/>
      <c r="I16" s="16" t="s">
        <v>10</v>
      </c>
      <c r="J16" s="16" t="s">
        <v>11</v>
      </c>
      <c r="K16" s="16" t="s">
        <v>12</v>
      </c>
      <c r="L16" s="16" t="s">
        <v>13</v>
      </c>
      <c r="M16" s="14"/>
      <c r="N16" s="14" t="s">
        <v>15</v>
      </c>
      <c r="O16" s="20">
        <v>0.05</v>
      </c>
    </row>
    <row r="17" spans="1:15" x14ac:dyDescent="0.25">
      <c r="A17" s="2">
        <v>1946</v>
      </c>
      <c r="B17" s="2">
        <v>523227</v>
      </c>
      <c r="C17" s="2">
        <v>5130</v>
      </c>
      <c r="D17">
        <f t="shared" si="0"/>
        <v>6730</v>
      </c>
      <c r="E17">
        <f t="shared" si="1"/>
        <v>-24</v>
      </c>
      <c r="H17" s="14" t="str">
        <f t="array" ref="H17:I24">[1]!ADFTEST(D3:D41,TRUE,O18,O19,O17,O16)</f>
        <v>tau-stat</v>
      </c>
      <c r="I17" s="10">
        <v>-3.7117300667219477</v>
      </c>
      <c r="J17" s="11">
        <f t="array" ref="J17:J24">[1]!ADFTEST(E3:E41,,O18,O19,O17,O16)</f>
        <v>-3.7668757591477569</v>
      </c>
      <c r="K17" s="11">
        <f t="array" ref="K17:K24">[1]!ADFTEST([1]!ADIFF(D3:D41),,O18,O19,O17,O16)</f>
        <v>-6.3086454795448672</v>
      </c>
      <c r="L17" s="12">
        <f t="array" ref="L17:L24">[1]!ADFTEST([1]!ADIFF(E3:E41),,O18,O19,O17,O16)</f>
        <v>-4.9046954217669185</v>
      </c>
      <c r="M17" s="14"/>
      <c r="N17" s="14" t="s">
        <v>16</v>
      </c>
      <c r="O17" s="21">
        <v>0</v>
      </c>
    </row>
    <row r="18" spans="1:15" x14ac:dyDescent="0.25">
      <c r="A18" s="2">
        <v>1947</v>
      </c>
      <c r="B18" s="2">
        <v>467217</v>
      </c>
      <c r="C18" s="2">
        <v>5077</v>
      </c>
      <c r="D18">
        <f t="shared" si="0"/>
        <v>-56010</v>
      </c>
      <c r="E18">
        <f t="shared" si="1"/>
        <v>-53</v>
      </c>
      <c r="H18" s="14" t="str">
        <v>tau-crit</v>
      </c>
      <c r="I18" s="13">
        <v>-1.9495731822856084</v>
      </c>
      <c r="J18" s="14">
        <v>-1.9495731822856084</v>
      </c>
      <c r="K18" s="14">
        <v>-1.9498297383000438</v>
      </c>
      <c r="L18" s="15">
        <v>-1.9498297383000438</v>
      </c>
      <c r="M18" s="14"/>
      <c r="N18" s="14" t="s">
        <v>17</v>
      </c>
      <c r="O18" s="21">
        <v>0</v>
      </c>
    </row>
    <row r="19" spans="1:15" x14ac:dyDescent="0.25">
      <c r="A19" s="2">
        <v>1948</v>
      </c>
      <c r="B19" s="2">
        <v>499644</v>
      </c>
      <c r="C19" s="2">
        <v>5032</v>
      </c>
      <c r="D19">
        <f t="shared" si="0"/>
        <v>32427</v>
      </c>
      <c r="E19">
        <f t="shared" si="1"/>
        <v>-45</v>
      </c>
      <c r="H19" s="14" t="str">
        <v>stationary</v>
      </c>
      <c r="I19" s="28" t="str">
        <v>yes</v>
      </c>
      <c r="J19" s="26" t="str">
        <v>yes</v>
      </c>
      <c r="K19" s="26" t="str">
        <v>yes</v>
      </c>
      <c r="L19" s="27" t="str">
        <v>yes</v>
      </c>
      <c r="M19" s="14"/>
      <c r="N19" s="14" t="s">
        <v>18</v>
      </c>
      <c r="O19" s="22" t="s">
        <v>19</v>
      </c>
    </row>
    <row r="20" spans="1:15" x14ac:dyDescent="0.25">
      <c r="A20" s="2">
        <v>1949</v>
      </c>
      <c r="B20" s="2">
        <v>430876</v>
      </c>
      <c r="C20" s="2">
        <v>5148</v>
      </c>
      <c r="D20">
        <f t="shared" si="0"/>
        <v>-68768</v>
      </c>
      <c r="E20">
        <f t="shared" si="1"/>
        <v>116</v>
      </c>
      <c r="H20" s="14" t="str">
        <v>aic</v>
      </c>
      <c r="I20" s="13">
        <v>23.44413533232958</v>
      </c>
      <c r="J20" s="14">
        <v>13.10646885624819</v>
      </c>
      <c r="K20" s="14">
        <v>23.64980275513928</v>
      </c>
      <c r="L20" s="15">
        <v>13.402911833713139</v>
      </c>
      <c r="M20" s="14"/>
      <c r="N20" s="14"/>
      <c r="O20" s="14"/>
    </row>
    <row r="21" spans="1:15" x14ac:dyDescent="0.25">
      <c r="A21" s="2">
        <v>1950</v>
      </c>
      <c r="B21" s="2">
        <v>456549</v>
      </c>
      <c r="C21" s="2">
        <v>5404</v>
      </c>
      <c r="D21">
        <f t="shared" si="0"/>
        <v>25673</v>
      </c>
      <c r="E21">
        <f t="shared" si="1"/>
        <v>256</v>
      </c>
      <c r="H21" s="14" t="str">
        <v>bic</v>
      </c>
      <c r="I21" s="13">
        <v>23.531211976256294</v>
      </c>
      <c r="J21" s="14">
        <v>13.149563228872569</v>
      </c>
      <c r="K21" s="14">
        <v>23.783118303266946</v>
      </c>
      <c r="L21" s="15">
        <v>13.629655403632302</v>
      </c>
      <c r="M21" s="14"/>
      <c r="N21" s="14" t="str">
        <f t="array" ref="N21:O25">[1]!EGTEST(D3:D41,E3:E41,TRUE,O18,O19,,O16)</f>
        <v>tau-stat</v>
      </c>
      <c r="O21" s="20">
        <v>-5.1244290339653809</v>
      </c>
    </row>
    <row r="22" spans="1:15" x14ac:dyDescent="0.25">
      <c r="A22" s="2">
        <v>1951</v>
      </c>
      <c r="B22" s="2">
        <v>430988</v>
      </c>
      <c r="C22" s="2">
        <v>5322</v>
      </c>
      <c r="D22">
        <f t="shared" si="0"/>
        <v>-25561</v>
      </c>
      <c r="E22">
        <f t="shared" si="1"/>
        <v>-82</v>
      </c>
      <c r="H22" s="14" t="str">
        <v>lags</v>
      </c>
      <c r="I22" s="13">
        <v>1</v>
      </c>
      <c r="J22" s="14">
        <v>0</v>
      </c>
      <c r="K22" s="14">
        <v>2</v>
      </c>
      <c r="L22" s="15">
        <v>4</v>
      </c>
      <c r="M22" s="14"/>
      <c r="N22" s="14" t="str">
        <v>tau-crit</v>
      </c>
      <c r="O22" s="21">
        <v>-3.497285095332018</v>
      </c>
    </row>
    <row r="23" spans="1:15" x14ac:dyDescent="0.25">
      <c r="A23" s="2">
        <v>1952</v>
      </c>
      <c r="B23" s="2">
        <v>426555</v>
      </c>
      <c r="C23" s="2">
        <v>5323</v>
      </c>
      <c r="D23">
        <f t="shared" si="0"/>
        <v>-4433</v>
      </c>
      <c r="E23">
        <f t="shared" si="1"/>
        <v>1</v>
      </c>
      <c r="H23" s="14" t="str">
        <v>coeff</v>
      </c>
      <c r="I23" s="13">
        <v>-0.95174412631403915</v>
      </c>
      <c r="J23" s="14">
        <v>-0.54069211490971536</v>
      </c>
      <c r="K23" s="14">
        <v>-2.811478163317731</v>
      </c>
      <c r="L23" s="15">
        <v>-2.9311899894087232</v>
      </c>
      <c r="M23" s="14"/>
      <c r="N23" s="14" t="str">
        <v>cointegrated</v>
      </c>
      <c r="O23" s="23" t="str">
        <v>yes</v>
      </c>
    </row>
    <row r="24" spans="1:15" x14ac:dyDescent="0.25">
      <c r="A24" s="2">
        <v>1953</v>
      </c>
      <c r="B24" s="2">
        <v>398156</v>
      </c>
      <c r="C24" s="2">
        <v>5307</v>
      </c>
      <c r="D24">
        <f t="shared" si="0"/>
        <v>-28399</v>
      </c>
      <c r="E24">
        <f t="shared" si="1"/>
        <v>-16</v>
      </c>
      <c r="H24" s="14" t="str">
        <v>p-value</v>
      </c>
      <c r="I24" s="17" t="str">
        <v>&lt; .01</v>
      </c>
      <c r="J24" s="18" t="str">
        <v>&lt; .01</v>
      </c>
      <c r="K24" s="18" t="str">
        <v>&lt; .01</v>
      </c>
      <c r="L24" s="19" t="str">
        <v>&lt; .01</v>
      </c>
      <c r="M24" s="14"/>
      <c r="N24" s="14" t="str">
        <v>lags</v>
      </c>
      <c r="O24" s="21">
        <v>0</v>
      </c>
    </row>
    <row r="25" spans="1:15" x14ac:dyDescent="0.25">
      <c r="A25" s="2">
        <v>1954</v>
      </c>
      <c r="B25" s="2">
        <v>396776</v>
      </c>
      <c r="C25" s="2">
        <v>5402</v>
      </c>
      <c r="D25">
        <f t="shared" si="0"/>
        <v>-1380</v>
      </c>
      <c r="E25">
        <f t="shared" si="1"/>
        <v>95</v>
      </c>
      <c r="H25" s="14"/>
      <c r="I25" s="14"/>
      <c r="J25" s="14"/>
      <c r="K25" s="14"/>
      <c r="L25" s="14"/>
      <c r="M25" s="14"/>
      <c r="N25" s="14" t="str">
        <v>p-value</v>
      </c>
      <c r="O25" s="22" t="str">
        <v>&lt; .01</v>
      </c>
    </row>
    <row r="26" spans="1:15" x14ac:dyDescent="0.25">
      <c r="A26" s="2">
        <v>1955</v>
      </c>
      <c r="B26" s="2">
        <v>390708</v>
      </c>
      <c r="C26" s="2">
        <v>5407</v>
      </c>
      <c r="D26">
        <f t="shared" si="0"/>
        <v>-6068</v>
      </c>
      <c r="E26">
        <f t="shared" si="1"/>
        <v>5</v>
      </c>
    </row>
    <row r="27" spans="1:15" x14ac:dyDescent="0.25">
      <c r="A27" s="2">
        <v>1956</v>
      </c>
      <c r="B27" s="2">
        <v>383690</v>
      </c>
      <c r="C27" s="2">
        <v>5500</v>
      </c>
      <c r="D27">
        <f t="shared" si="0"/>
        <v>-7018</v>
      </c>
      <c r="E27">
        <f t="shared" si="1"/>
        <v>93</v>
      </c>
    </row>
    <row r="28" spans="1:15" x14ac:dyDescent="0.25">
      <c r="A28" s="2">
        <v>1957</v>
      </c>
      <c r="B28" s="2">
        <v>391363</v>
      </c>
      <c r="C28" s="2">
        <v>5442</v>
      </c>
      <c r="D28">
        <f t="shared" si="0"/>
        <v>7673</v>
      </c>
      <c r="E28">
        <f t="shared" si="1"/>
        <v>-58</v>
      </c>
    </row>
    <row r="29" spans="1:15" x14ac:dyDescent="0.25">
      <c r="A29" s="2">
        <v>1958</v>
      </c>
      <c r="B29" s="2">
        <v>374281</v>
      </c>
      <c r="C29" s="2">
        <v>5442</v>
      </c>
      <c r="D29">
        <f t="shared" si="0"/>
        <v>-17082</v>
      </c>
      <c r="E29">
        <f t="shared" si="1"/>
        <v>0</v>
      </c>
    </row>
    <row r="30" spans="1:15" x14ac:dyDescent="0.25">
      <c r="A30" s="2">
        <v>1959</v>
      </c>
      <c r="B30" s="2">
        <v>387002</v>
      </c>
      <c r="C30" s="2">
        <v>5542</v>
      </c>
      <c r="D30">
        <f t="shared" si="0"/>
        <v>12721</v>
      </c>
      <c r="E30">
        <f t="shared" si="1"/>
        <v>100</v>
      </c>
    </row>
    <row r="31" spans="1:15" x14ac:dyDescent="0.25">
      <c r="A31" s="2">
        <v>1960</v>
      </c>
      <c r="B31" s="2">
        <v>369484</v>
      </c>
      <c r="C31" s="2">
        <v>5339</v>
      </c>
      <c r="D31">
        <f t="shared" si="0"/>
        <v>-17518</v>
      </c>
      <c r="E31">
        <f t="shared" si="1"/>
        <v>-203</v>
      </c>
    </row>
    <row r="32" spans="1:15" x14ac:dyDescent="0.25">
      <c r="A32" s="2">
        <v>1961</v>
      </c>
      <c r="B32" s="2">
        <v>366083</v>
      </c>
      <c r="C32" s="2">
        <v>5358</v>
      </c>
      <c r="D32">
        <f t="shared" si="0"/>
        <v>-3401</v>
      </c>
      <c r="E32">
        <f t="shared" si="1"/>
        <v>19</v>
      </c>
    </row>
    <row r="33" spans="1:5" x14ac:dyDescent="0.25">
      <c r="A33" s="2">
        <v>1962</v>
      </c>
      <c r="B33" s="2">
        <v>377392</v>
      </c>
      <c r="C33" s="2">
        <v>5403</v>
      </c>
      <c r="D33">
        <f t="shared" si="0"/>
        <v>11309</v>
      </c>
      <c r="E33">
        <f t="shared" si="1"/>
        <v>45</v>
      </c>
    </row>
    <row r="34" spans="1:5" x14ac:dyDescent="0.25">
      <c r="A34" s="2">
        <v>1963</v>
      </c>
      <c r="B34" s="2">
        <v>375575</v>
      </c>
      <c r="C34" s="2">
        <v>5345</v>
      </c>
      <c r="D34">
        <f t="shared" si="0"/>
        <v>-1817</v>
      </c>
      <c r="E34">
        <f t="shared" si="1"/>
        <v>-58</v>
      </c>
    </row>
    <row r="35" spans="1:5" x14ac:dyDescent="0.25">
      <c r="A35" s="2">
        <v>1964</v>
      </c>
      <c r="B35" s="2">
        <v>382262</v>
      </c>
      <c r="C35" s="2">
        <v>5435</v>
      </c>
      <c r="D35">
        <f t="shared" si="0"/>
        <v>6687</v>
      </c>
      <c r="E35">
        <f t="shared" si="1"/>
        <v>90</v>
      </c>
    </row>
    <row r="36" spans="1:5" x14ac:dyDescent="0.25">
      <c r="A36" s="2">
        <v>1965</v>
      </c>
      <c r="B36" s="2">
        <v>394118</v>
      </c>
      <c r="C36" s="2">
        <v>5474</v>
      </c>
      <c r="D36">
        <f t="shared" si="0"/>
        <v>11856</v>
      </c>
      <c r="E36">
        <f t="shared" si="1"/>
        <v>39</v>
      </c>
    </row>
    <row r="37" spans="1:5" x14ac:dyDescent="0.25">
      <c r="A37" s="2">
        <v>1966</v>
      </c>
      <c r="B37" s="2">
        <v>393019</v>
      </c>
      <c r="C37" s="2">
        <v>5540</v>
      </c>
      <c r="D37">
        <f t="shared" si="0"/>
        <v>-1099</v>
      </c>
      <c r="E37">
        <f t="shared" si="1"/>
        <v>66</v>
      </c>
    </row>
    <row r="38" spans="1:5" x14ac:dyDescent="0.25">
      <c r="A38" s="2">
        <v>1967</v>
      </c>
      <c r="B38" s="2">
        <v>428747</v>
      </c>
      <c r="C38" s="2">
        <v>5836</v>
      </c>
      <c r="D38">
        <f t="shared" si="0"/>
        <v>35728</v>
      </c>
      <c r="E38">
        <f t="shared" si="1"/>
        <v>296</v>
      </c>
    </row>
    <row r="39" spans="1:5" x14ac:dyDescent="0.25">
      <c r="A39" s="2">
        <v>1968</v>
      </c>
      <c r="B39" s="2">
        <v>425158</v>
      </c>
      <c r="C39" s="2">
        <v>5777</v>
      </c>
      <c r="D39">
        <f t="shared" si="0"/>
        <v>-3589</v>
      </c>
      <c r="E39">
        <f t="shared" si="1"/>
        <v>-59</v>
      </c>
    </row>
    <row r="40" spans="1:5" x14ac:dyDescent="0.25">
      <c r="A40" s="2">
        <v>1969</v>
      </c>
      <c r="B40" s="2">
        <v>422096</v>
      </c>
      <c r="C40" s="2">
        <v>5629</v>
      </c>
      <c r="D40">
        <f t="shared" si="0"/>
        <v>-3062</v>
      </c>
      <c r="E40">
        <f t="shared" si="1"/>
        <v>-148</v>
      </c>
    </row>
    <row r="41" spans="1:5" x14ac:dyDescent="0.25">
      <c r="A41" s="2">
        <v>1970</v>
      </c>
      <c r="B41" s="2">
        <v>433280</v>
      </c>
      <c r="C41" s="2">
        <v>5704</v>
      </c>
      <c r="D41">
        <f t="shared" si="0"/>
        <v>11184</v>
      </c>
      <c r="E41">
        <f t="shared" si="1"/>
        <v>75</v>
      </c>
    </row>
    <row r="42" spans="1:5" x14ac:dyDescent="0.25">
      <c r="A42" s="2"/>
    </row>
    <row r="43" spans="1:5" x14ac:dyDescent="0.25">
      <c r="A43" s="2"/>
    </row>
    <row r="44" spans="1:5" x14ac:dyDescent="0.25">
      <c r="A44" s="2"/>
    </row>
    <row r="45" spans="1:5" x14ac:dyDescent="0.25">
      <c r="A45" s="2"/>
    </row>
    <row r="46" spans="1:5" x14ac:dyDescent="0.25">
      <c r="A46" s="2"/>
    </row>
    <row r="47" spans="1:5" x14ac:dyDescent="0.25">
      <c r="A47" s="2"/>
    </row>
    <row r="48" spans="1:5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D5" sqref="D5"/>
    </sheetView>
  </sheetViews>
  <sheetFormatPr defaultRowHeight="15" x14ac:dyDescent="0.25"/>
  <sheetData>
    <row r="1" spans="1:13" x14ac:dyDescent="0.25">
      <c r="A1" s="1" t="s">
        <v>1</v>
      </c>
      <c r="B1" s="1" t="s">
        <v>8</v>
      </c>
      <c r="C1" s="1" t="s">
        <v>20</v>
      </c>
      <c r="D1" s="1" t="s">
        <v>21</v>
      </c>
      <c r="E1" s="1" t="s">
        <v>22</v>
      </c>
      <c r="F1" s="1" t="s">
        <v>21</v>
      </c>
      <c r="G1" s="1" t="s">
        <v>22</v>
      </c>
      <c r="H1" s="1"/>
    </row>
    <row r="2" spans="1:13" x14ac:dyDescent="0.25">
      <c r="A2" s="5">
        <v>-12928</v>
      </c>
      <c r="B2" s="5">
        <v>-205</v>
      </c>
      <c r="C2" s="2">
        <v>4</v>
      </c>
      <c r="D2" s="5">
        <f>[1]!GRANGER(A2:A40,B2:B40,C2)</f>
        <v>1.0609247247375693</v>
      </c>
      <c r="E2" s="5">
        <f>[1]!GRANGER_TEST(A2:A40,B2:B40,C2)</f>
        <v>0.39562400998393643</v>
      </c>
      <c r="F2" s="5">
        <f>[1]!GRANGER(B2:B40,A2:A40,C2)</f>
        <v>5.0257342733755506</v>
      </c>
      <c r="G2" s="29">
        <f>[1]!GRANGER_TEST(B2:B40,A2:A40)</f>
        <v>2.4689047441332677E-3</v>
      </c>
      <c r="H2" s="30"/>
      <c r="I2" s="31" t="s">
        <v>23</v>
      </c>
      <c r="J2" s="31"/>
      <c r="K2" s="31"/>
      <c r="L2" s="31"/>
      <c r="M2" s="31"/>
    </row>
    <row r="3" spans="1:13" x14ac:dyDescent="0.25">
      <c r="A3" s="5">
        <v>7708</v>
      </c>
      <c r="B3" s="5">
        <v>-72</v>
      </c>
      <c r="C3" s="5"/>
      <c r="D3" s="5"/>
      <c r="E3" s="5"/>
      <c r="F3" s="5"/>
      <c r="G3" s="5"/>
      <c r="H3" s="5"/>
    </row>
    <row r="4" spans="1:13" x14ac:dyDescent="0.25">
      <c r="A4" s="5">
        <v>-10586</v>
      </c>
      <c r="B4" s="5">
        <v>-99</v>
      </c>
      <c r="C4" s="5"/>
      <c r="D4" s="5"/>
      <c r="E4" s="5"/>
      <c r="F4" s="5"/>
      <c r="G4" s="5"/>
      <c r="H4" s="5"/>
    </row>
    <row r="5" spans="1:13" x14ac:dyDescent="0.25">
      <c r="A5" s="5">
        <v>-43979</v>
      </c>
      <c r="B5" s="5">
        <v>-75</v>
      </c>
      <c r="C5" s="5"/>
      <c r="D5" s="5"/>
      <c r="E5" s="5"/>
      <c r="F5" s="5"/>
      <c r="G5" s="5"/>
      <c r="H5" s="5"/>
    </row>
    <row r="6" spans="1:13" x14ac:dyDescent="0.25">
      <c r="A6" s="5">
        <v>13488</v>
      </c>
      <c r="B6" s="5">
        <v>85</v>
      </c>
      <c r="C6" s="5"/>
      <c r="D6" s="5"/>
      <c r="E6" s="5"/>
      <c r="F6" s="5"/>
      <c r="G6" s="5"/>
      <c r="H6" s="5"/>
    </row>
    <row r="7" spans="1:13" x14ac:dyDescent="0.25">
      <c r="A7" s="5">
        <v>20475</v>
      </c>
      <c r="B7" s="5">
        <v>277</v>
      </c>
      <c r="C7" s="5"/>
      <c r="D7" s="5"/>
      <c r="E7" s="5"/>
      <c r="F7" s="5"/>
      <c r="G7" s="5"/>
      <c r="H7" s="5"/>
    </row>
    <row r="8" spans="1:13" x14ac:dyDescent="0.25">
      <c r="A8" s="5">
        <v>-34297</v>
      </c>
      <c r="B8" s="5">
        <v>-19</v>
      </c>
      <c r="C8" s="5"/>
      <c r="D8" s="5"/>
      <c r="E8" s="5"/>
      <c r="F8" s="5"/>
      <c r="G8" s="5"/>
      <c r="H8" s="5"/>
    </row>
    <row r="9" spans="1:13" x14ac:dyDescent="0.25">
      <c r="A9" s="5">
        <v>28967</v>
      </c>
      <c r="B9" s="5">
        <v>137</v>
      </c>
      <c r="C9" s="5"/>
      <c r="D9" s="5"/>
      <c r="E9" s="5"/>
      <c r="F9" s="5"/>
      <c r="G9" s="5"/>
      <c r="H9" s="5"/>
    </row>
    <row r="10" spans="1:13" x14ac:dyDescent="0.25">
      <c r="A10" s="5">
        <v>19697</v>
      </c>
      <c r="B10" s="5">
        <v>79</v>
      </c>
      <c r="C10" s="5"/>
      <c r="D10" s="5"/>
      <c r="E10" s="5"/>
      <c r="F10" s="5"/>
      <c r="G10" s="5"/>
      <c r="H10" s="5"/>
    </row>
    <row r="11" spans="1:13" x14ac:dyDescent="0.25">
      <c r="A11" s="5">
        <v>-15447</v>
      </c>
      <c r="B11" s="5">
        <v>200</v>
      </c>
      <c r="C11" s="5"/>
      <c r="D11" s="5"/>
      <c r="E11" s="5"/>
      <c r="F11" s="5"/>
      <c r="G11" s="5"/>
      <c r="H11" s="5"/>
    </row>
    <row r="12" spans="1:13" x14ac:dyDescent="0.25">
      <c r="A12" s="5">
        <v>54094</v>
      </c>
      <c r="B12" s="5">
        <v>616</v>
      </c>
      <c r="C12" s="5"/>
      <c r="D12" s="5"/>
      <c r="E12" s="5"/>
      <c r="F12" s="5"/>
      <c r="G12" s="5"/>
      <c r="H12" s="5"/>
    </row>
    <row r="13" spans="1:13" x14ac:dyDescent="0.25">
      <c r="A13" s="5">
        <v>65112</v>
      </c>
      <c r="B13" s="5">
        <v>544</v>
      </c>
      <c r="C13" s="5"/>
      <c r="D13" s="5"/>
      <c r="E13" s="5"/>
      <c r="F13" s="5"/>
      <c r="G13" s="5"/>
      <c r="H13" s="5"/>
    </row>
    <row r="14" spans="1:13" x14ac:dyDescent="0.25">
      <c r="A14" s="5">
        <v>40150</v>
      </c>
      <c r="B14" s="5">
        <v>366</v>
      </c>
      <c r="C14" s="5"/>
      <c r="D14" s="5"/>
      <c r="E14" s="5"/>
      <c r="F14" s="5"/>
      <c r="G14" s="5"/>
      <c r="H14" s="5"/>
    </row>
    <row r="15" spans="1:13" x14ac:dyDescent="0.25">
      <c r="A15" s="5">
        <v>-65700</v>
      </c>
      <c r="B15" s="5">
        <v>-212</v>
      </c>
      <c r="C15" s="5"/>
      <c r="D15" s="5"/>
      <c r="E15" s="5"/>
      <c r="F15" s="5"/>
      <c r="G15" s="5"/>
      <c r="H15" s="5"/>
    </row>
    <row r="16" spans="1:13" x14ac:dyDescent="0.25">
      <c r="A16" s="5">
        <v>6730</v>
      </c>
      <c r="B16" s="5">
        <v>-24</v>
      </c>
      <c r="C16" s="5"/>
      <c r="D16" s="5"/>
      <c r="E16" s="5"/>
      <c r="F16" s="5"/>
      <c r="G16" s="5"/>
      <c r="H16" s="5"/>
    </row>
    <row r="17" spans="1:8" x14ac:dyDescent="0.25">
      <c r="A17" s="5">
        <v>-56010</v>
      </c>
      <c r="B17" s="5">
        <v>-53</v>
      </c>
      <c r="C17" s="5"/>
      <c r="D17" s="5"/>
      <c r="E17" s="5"/>
      <c r="F17" s="5"/>
      <c r="G17" s="5"/>
      <c r="H17" s="5"/>
    </row>
    <row r="18" spans="1:8" x14ac:dyDescent="0.25">
      <c r="A18" s="5">
        <v>32427</v>
      </c>
      <c r="B18" s="5">
        <v>-45</v>
      </c>
      <c r="C18" s="5"/>
      <c r="D18" s="5"/>
      <c r="E18" s="5"/>
      <c r="F18" s="5"/>
      <c r="G18" s="5"/>
      <c r="H18" s="5"/>
    </row>
    <row r="19" spans="1:8" x14ac:dyDescent="0.25">
      <c r="A19" s="5">
        <v>-68768</v>
      </c>
      <c r="B19" s="5">
        <v>116</v>
      </c>
      <c r="C19" s="5"/>
      <c r="D19" s="5"/>
      <c r="E19" s="5"/>
      <c r="F19" s="5"/>
      <c r="G19" s="5"/>
      <c r="H19" s="5"/>
    </row>
    <row r="20" spans="1:8" x14ac:dyDescent="0.25">
      <c r="A20" s="5">
        <v>25673</v>
      </c>
      <c r="B20" s="5">
        <v>256</v>
      </c>
      <c r="C20" s="5"/>
      <c r="D20" s="5"/>
      <c r="E20" s="5"/>
      <c r="F20" s="5"/>
      <c r="G20" s="5"/>
      <c r="H20" s="5"/>
    </row>
    <row r="21" spans="1:8" x14ac:dyDescent="0.25">
      <c r="A21" s="5">
        <v>-25561</v>
      </c>
      <c r="B21" s="5">
        <v>-82</v>
      </c>
      <c r="C21" s="5"/>
      <c r="D21" s="5"/>
      <c r="E21" s="5"/>
      <c r="F21" s="5"/>
      <c r="G21" s="5"/>
      <c r="H21" s="5"/>
    </row>
    <row r="22" spans="1:8" x14ac:dyDescent="0.25">
      <c r="A22" s="5">
        <v>-4433</v>
      </c>
      <c r="B22" s="5">
        <v>1</v>
      </c>
      <c r="C22" s="5"/>
      <c r="D22" s="5"/>
      <c r="E22" s="5"/>
      <c r="F22" s="5"/>
      <c r="G22" s="5"/>
      <c r="H22" s="5"/>
    </row>
    <row r="23" spans="1:8" x14ac:dyDescent="0.25">
      <c r="A23" s="5">
        <v>-28399</v>
      </c>
      <c r="B23" s="5">
        <v>-16</v>
      </c>
      <c r="C23" s="5"/>
      <c r="D23" s="5"/>
      <c r="E23" s="5"/>
      <c r="F23" s="5"/>
      <c r="G23" s="5"/>
      <c r="H23" s="5"/>
    </row>
    <row r="24" spans="1:8" x14ac:dyDescent="0.25">
      <c r="A24" s="5">
        <v>-1380</v>
      </c>
      <c r="B24" s="5">
        <v>95</v>
      </c>
      <c r="C24" s="5"/>
      <c r="D24" s="5"/>
      <c r="E24" s="5"/>
      <c r="F24" s="5"/>
      <c r="G24" s="5"/>
      <c r="H24" s="5"/>
    </row>
    <row r="25" spans="1:8" x14ac:dyDescent="0.25">
      <c r="A25" s="5">
        <v>-6068</v>
      </c>
      <c r="B25" s="5">
        <v>5</v>
      </c>
      <c r="C25" s="5"/>
      <c r="D25" s="5"/>
      <c r="E25" s="5"/>
      <c r="F25" s="5"/>
      <c r="G25" s="5"/>
      <c r="H25" s="5"/>
    </row>
    <row r="26" spans="1:8" x14ac:dyDescent="0.25">
      <c r="A26" s="5">
        <v>-7018</v>
      </c>
      <c r="B26" s="5">
        <v>93</v>
      </c>
      <c r="C26" s="5"/>
      <c r="D26" s="5"/>
      <c r="E26" s="5"/>
      <c r="F26" s="5"/>
      <c r="G26" s="5"/>
      <c r="H26" s="5"/>
    </row>
    <row r="27" spans="1:8" x14ac:dyDescent="0.25">
      <c r="A27" s="5">
        <v>7673</v>
      </c>
      <c r="B27" s="5">
        <v>-58</v>
      </c>
      <c r="C27" s="5"/>
      <c r="D27" s="5"/>
      <c r="E27" s="5"/>
      <c r="F27" s="5"/>
      <c r="G27" s="5"/>
      <c r="H27" s="5"/>
    </row>
    <row r="28" spans="1:8" x14ac:dyDescent="0.25">
      <c r="A28" s="5">
        <v>-17082</v>
      </c>
      <c r="B28" s="5">
        <v>0</v>
      </c>
      <c r="C28" s="5"/>
      <c r="D28" s="5"/>
      <c r="E28" s="5"/>
      <c r="F28" s="5"/>
      <c r="G28" s="5"/>
      <c r="H28" s="5"/>
    </row>
    <row r="29" spans="1:8" x14ac:dyDescent="0.25">
      <c r="A29" s="5">
        <v>12721</v>
      </c>
      <c r="B29" s="5">
        <v>100</v>
      </c>
      <c r="C29" s="5"/>
      <c r="D29" s="5"/>
      <c r="E29" s="5"/>
      <c r="F29" s="5"/>
      <c r="G29" s="5"/>
      <c r="H29" s="5"/>
    </row>
    <row r="30" spans="1:8" x14ac:dyDescent="0.25">
      <c r="A30" s="5">
        <v>-17518</v>
      </c>
      <c r="B30" s="5">
        <v>-203</v>
      </c>
      <c r="C30" s="5"/>
      <c r="D30" s="5"/>
      <c r="E30" s="5"/>
      <c r="F30" s="5"/>
      <c r="G30" s="5"/>
      <c r="H30" s="5"/>
    </row>
    <row r="31" spans="1:8" x14ac:dyDescent="0.25">
      <c r="A31" s="5">
        <v>-3401</v>
      </c>
      <c r="B31" s="5">
        <v>19</v>
      </c>
      <c r="C31" s="5"/>
      <c r="D31" s="5"/>
      <c r="E31" s="5"/>
      <c r="F31" s="5"/>
      <c r="G31" s="5"/>
      <c r="H31" s="5"/>
    </row>
    <row r="32" spans="1:8" x14ac:dyDescent="0.25">
      <c r="A32" s="5">
        <v>11309</v>
      </c>
      <c r="B32" s="5">
        <v>45</v>
      </c>
      <c r="C32" s="5"/>
      <c r="D32" s="5"/>
      <c r="E32" s="5"/>
      <c r="F32" s="5"/>
      <c r="G32" s="5"/>
      <c r="H32" s="5"/>
    </row>
    <row r="33" spans="1:8" x14ac:dyDescent="0.25">
      <c r="A33" s="5">
        <v>-1817</v>
      </c>
      <c r="B33" s="5">
        <v>-58</v>
      </c>
      <c r="C33" s="5"/>
      <c r="D33" s="5"/>
      <c r="E33" s="5"/>
      <c r="F33" s="5"/>
      <c r="G33" s="5"/>
      <c r="H33" s="5"/>
    </row>
    <row r="34" spans="1:8" x14ac:dyDescent="0.25">
      <c r="A34" s="5">
        <v>6687</v>
      </c>
      <c r="B34" s="5">
        <v>90</v>
      </c>
      <c r="C34" s="5"/>
      <c r="D34" s="5"/>
      <c r="E34" s="5"/>
      <c r="F34" s="5"/>
      <c r="G34" s="5"/>
      <c r="H34" s="5"/>
    </row>
    <row r="35" spans="1:8" x14ac:dyDescent="0.25">
      <c r="A35" s="5">
        <v>11856</v>
      </c>
      <c r="B35" s="5">
        <v>39</v>
      </c>
      <c r="C35" s="5"/>
      <c r="D35" s="5"/>
      <c r="E35" s="5"/>
      <c r="F35" s="5"/>
      <c r="G35" s="5"/>
      <c r="H35" s="5"/>
    </row>
    <row r="36" spans="1:8" x14ac:dyDescent="0.25">
      <c r="A36" s="5">
        <v>-1099</v>
      </c>
      <c r="B36" s="5">
        <v>66</v>
      </c>
      <c r="C36" s="5"/>
      <c r="D36" s="5"/>
      <c r="E36" s="5"/>
      <c r="F36" s="5"/>
      <c r="G36" s="5"/>
      <c r="H36" s="5"/>
    </row>
    <row r="37" spans="1:8" x14ac:dyDescent="0.25">
      <c r="A37" s="5">
        <v>35728</v>
      </c>
      <c r="B37" s="5">
        <v>296</v>
      </c>
      <c r="C37" s="5"/>
      <c r="D37" s="5"/>
      <c r="E37" s="5"/>
      <c r="F37" s="5"/>
      <c r="G37" s="5"/>
      <c r="H37" s="5"/>
    </row>
    <row r="38" spans="1:8" x14ac:dyDescent="0.25">
      <c r="A38" s="5">
        <v>-3589</v>
      </c>
      <c r="B38" s="5">
        <v>-59</v>
      </c>
      <c r="C38" s="5"/>
      <c r="D38" s="5"/>
      <c r="E38" s="5"/>
      <c r="F38" s="5"/>
      <c r="G38" s="5"/>
      <c r="H38" s="5"/>
    </row>
    <row r="39" spans="1:8" x14ac:dyDescent="0.25">
      <c r="A39" s="5">
        <v>-3062</v>
      </c>
      <c r="B39" s="5">
        <v>-148</v>
      </c>
      <c r="C39" s="5"/>
      <c r="D39" s="5"/>
      <c r="E39" s="5"/>
      <c r="F39" s="5"/>
      <c r="G39" s="5"/>
      <c r="H39" s="5"/>
    </row>
    <row r="40" spans="1:8" x14ac:dyDescent="0.25">
      <c r="A40" s="5">
        <v>11184</v>
      </c>
      <c r="B40" s="5">
        <v>75</v>
      </c>
      <c r="C40" s="5"/>
      <c r="D40" s="5"/>
      <c r="E40" s="5"/>
      <c r="F40" s="5"/>
      <c r="G40" s="5"/>
      <c r="H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Non-stationary</vt:lpstr>
      <vt:lpstr>Stationary</vt:lpstr>
      <vt:lpstr>ADF test</vt:lpstr>
      <vt:lpstr>GC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2020-05-26T14:40:47Z</dcterms:modified>
</cp:coreProperties>
</file>