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420" windowHeight="7660" tabRatio="495"/>
  </bookViews>
  <sheets>
    <sheet name="checklist FALC access num" sheetId="1" r:id="rId1"/>
    <sheet name="Intro" sheetId="2" state="hidden" r:id="rId2"/>
    <sheet name="Conditions_d'utilisation" sheetId="3" state="hidden" r:id="rId3"/>
    <sheet name="repérage" sheetId="4" state="hidden" r:id="rId4"/>
    <sheet name="calculs ne pas toucher" sheetId="11" r:id="rId5"/>
  </sheets>
  <definedNames>
    <definedName name="_xlnm.Print_Titles" localSheetId="0">'checklist FALC access num'!$3:$3</definedName>
    <definedName name="_xlnm.Print_Area" localSheetId="0">'checklist FALC access num'!$A$1:$F$79</definedName>
  </definedNames>
  <calcPr calcId="145621"/>
  <extLst>
    <ext xmlns:loext="http://schemas.libreoffice.org/" uri="{7626C862-2A13-11E5-B345-FEFF819CDC9F}">
      <loext:extCalcPr stringRefSyntax="ExcelA1"/>
    </ext>
  </extLst>
</workbook>
</file>

<file path=xl/calcChain.xml><?xml version="1.0" encoding="utf-8"?>
<calcChain xmlns="http://schemas.openxmlformats.org/spreadsheetml/2006/main">
  <c r="C56" i="11" l="1"/>
  <c r="C57" i="11"/>
  <c r="C58" i="11"/>
  <c r="C59" i="11"/>
  <c r="C60" i="11"/>
  <c r="C55" i="11"/>
  <c r="C52" i="11"/>
  <c r="C47" i="11"/>
  <c r="C48" i="11"/>
  <c r="C49" i="11"/>
  <c r="C46" i="11"/>
  <c r="C39" i="11"/>
  <c r="C40" i="11"/>
  <c r="C41" i="11"/>
  <c r="C42" i="11"/>
  <c r="C43" i="11"/>
  <c r="C38" i="11"/>
  <c r="C29" i="11"/>
  <c r="C30" i="11"/>
  <c r="C31" i="11"/>
  <c r="C32" i="11"/>
  <c r="C33" i="11"/>
  <c r="C34" i="11"/>
  <c r="C28" i="11"/>
  <c r="C24" i="11"/>
  <c r="C21" i="11"/>
  <c r="C22" i="11"/>
  <c r="C20" i="11"/>
  <c r="C17" i="11"/>
  <c r="C9" i="11"/>
  <c r="C10" i="11"/>
  <c r="C11" i="11"/>
  <c r="C12" i="11"/>
  <c r="C13" i="11"/>
  <c r="C8" i="11"/>
  <c r="C54" i="11"/>
  <c r="C51" i="11"/>
  <c r="C50" i="11"/>
  <c r="C45" i="11"/>
  <c r="C44" i="11"/>
  <c r="C37" i="11"/>
  <c r="C18" i="11"/>
  <c r="C15" i="11"/>
  <c r="C16" i="11"/>
  <c r="C14" i="11"/>
  <c r="C7" i="11"/>
  <c r="C6" i="11"/>
  <c r="C4" i="11"/>
  <c r="E37" i="1" l="1"/>
  <c r="E56" i="1" l="1"/>
  <c r="E57" i="1"/>
  <c r="E58" i="1"/>
  <c r="E59" i="1"/>
  <c r="E60" i="1"/>
  <c r="E55" i="1"/>
  <c r="E54" i="1"/>
  <c r="E52" i="1"/>
  <c r="E51" i="1"/>
  <c r="E50" i="1"/>
  <c r="E47" i="1"/>
  <c r="E48" i="1"/>
  <c r="E49" i="1"/>
  <c r="E46" i="1"/>
  <c r="E45" i="1"/>
  <c r="E44" i="1"/>
  <c r="E39" i="1"/>
  <c r="E40" i="1"/>
  <c r="E41" i="1"/>
  <c r="E42" i="1"/>
  <c r="E43" i="1"/>
  <c r="E38" i="1"/>
  <c r="E29" i="1"/>
  <c r="E30" i="1"/>
  <c r="E31" i="1"/>
  <c r="E32" i="1"/>
  <c r="E33" i="1"/>
  <c r="E34" i="1"/>
  <c r="E28" i="1"/>
  <c r="E24" i="1"/>
  <c r="E21" i="1"/>
  <c r="E22" i="1"/>
  <c r="E20" i="1"/>
  <c r="E18" i="1"/>
  <c r="E17" i="1"/>
  <c r="E15" i="1"/>
  <c r="E16" i="1"/>
  <c r="E14" i="1"/>
  <c r="E9" i="1"/>
  <c r="E10" i="1"/>
  <c r="E11" i="1"/>
  <c r="E12" i="1"/>
  <c r="E13" i="1"/>
  <c r="E8" i="1"/>
  <c r="E7" i="1"/>
  <c r="E6" i="1"/>
  <c r="E4" i="1"/>
  <c r="C53" i="11" l="1"/>
  <c r="C36" i="11"/>
  <c r="C35" i="11"/>
  <c r="C26" i="11"/>
  <c r="C27" i="11"/>
  <c r="C25" i="11"/>
  <c r="C23" i="11"/>
  <c r="C19" i="11"/>
  <c r="F14" i="11"/>
  <c r="C5" i="11"/>
  <c r="F13" i="11" l="1"/>
  <c r="F12" i="11"/>
  <c r="C61" i="11"/>
  <c r="E36" i="1"/>
  <c r="E35" i="1"/>
  <c r="E53" i="1"/>
  <c r="F6" i="11"/>
  <c r="E26" i="1"/>
  <c r="E27" i="1"/>
  <c r="E25" i="1"/>
  <c r="E23" i="1"/>
  <c r="E19" i="1"/>
  <c r="E5" i="1"/>
  <c r="E61" i="1" l="1"/>
  <c r="C66" i="1"/>
  <c r="F7" i="11"/>
  <c r="C67" i="1" s="1"/>
  <c r="F8" i="11"/>
  <c r="C68" i="1" s="1"/>
  <c r="C62" i="1" l="1"/>
  <c r="C63" i="1" s="1"/>
</calcChain>
</file>

<file path=xl/sharedStrings.xml><?xml version="1.0" encoding="utf-8"?>
<sst xmlns="http://schemas.openxmlformats.org/spreadsheetml/2006/main" count="412" uniqueCount="232">
  <si>
    <t>Ordre de
Priorité</t>
  </si>
  <si>
    <t>N°</t>
  </si>
  <si>
    <t>Critères</t>
  </si>
  <si>
    <t>Les personnes handicapées intellectuelles
ont-elles été impliquées dans l'écriture ?</t>
  </si>
  <si>
    <t>L'auteur donne-t-il toutes les informations nécessaires :
à qui s'adresse le document, de quoi parle-t-il... ?</t>
  </si>
  <si>
    <t>Donner trop d'informations peut créer la confusion. 
Il ne faut donner que les informations importantes. 
Ce critère est-il respecté ?</t>
  </si>
  <si>
    <t>Les informations sont-elles placées
dans un ordre facile à suivre et à comprendre ?</t>
  </si>
  <si>
    <t xml:space="preserve">Il faut respecter un ordre logique et chronologique. </t>
  </si>
  <si>
    <t>L'information principale est-elle facile à trouver ?</t>
  </si>
  <si>
    <t>Les informations qui parlent de la même chose
sont-elles regroupées ensemble ?</t>
  </si>
  <si>
    <t>Les titres sont-ils clairs et faciles à comprendre ?</t>
  </si>
  <si>
    <t>Les informations importantes sont-elles répétées ?</t>
  </si>
  <si>
    <t>À part pour citer ses sources,
il ne faut pas utiliser de notes de bas de page.
Ce critère est-il respecté ?</t>
  </si>
  <si>
    <t>Les phrases sont-elles courtes ?</t>
  </si>
  <si>
    <t>Les mots sont-ils faciles à comprendre ?</t>
  </si>
  <si>
    <t>Les mots difficiles sont-ils clairement expliqués
lorsque vous les utilisez ?</t>
  </si>
  <si>
    <t>Les mots difficiles sont-ils expliqués plus d'une fois ?</t>
  </si>
  <si>
    <t>Le langage utilisé est-il le plus adapté aux personnes
qui vont utiliser l'information ?</t>
  </si>
  <si>
    <t>Le même mot est-il utilisé tout au long du document
pour décrire la même chose ?</t>
  </si>
  <si>
    <t xml:space="preserve">Il est possible d'utiliser des répétitions avec le Facile à lire et à comprendre. </t>
  </si>
  <si>
    <t>Il ne faut pas utiliser de mots peu connus
dans une langue étrangère.
Ce critère est-il respecté ?</t>
  </si>
  <si>
    <t>Il ne faut pas utiliser de mots contractés, type texto.
Ce critère est-il respecté ?</t>
  </si>
  <si>
    <t>JTM  = Je t'aime, Koi29 = Quoi de neuf ?</t>
  </si>
  <si>
    <t>L'auteur s'adresse-t-il directement aux personnes
à qui sont destinées les informations ?</t>
  </si>
  <si>
    <t>Pathways : RG 15 p.11</t>
  </si>
  <si>
    <t>Est-ce qu'on repère facilement à qui ou à quoi
correspondent les pronoms ?</t>
  </si>
  <si>
    <t>La voix active est-elle utilisée à la place de la voix passive
chaque fois que cela est possible ?</t>
  </si>
  <si>
    <t>La ponctuation est-elle simple ?</t>
  </si>
  <si>
    <t>Des puces ou des numéros sont-ils utilisées
à la place de listes de mots séparés par des virgules ?</t>
  </si>
  <si>
    <t>Les nombres sont-ils écrits en chiffres (1,2,3)
et non en lettres ?</t>
  </si>
  <si>
    <t>Il faut éviter d'utiliser des sigles
ou les expliquer lorsqu'on les utilise.
Ce critère est-il respecté ?</t>
  </si>
  <si>
    <t>Il ne faut pas utiliser d'abréviations.
Ce critère est-il respecté ?</t>
  </si>
  <si>
    <t>Il faut limiter l'usage des pourcentages
ou des grands nombres et toujours les expliciter.
Ce critère est-il respecté ?</t>
  </si>
  <si>
    <t>Il ne faut pas utiliser de caractères spéciaux.
Ce critère est-il respecté ?</t>
  </si>
  <si>
    <t>Y a-t-il des exemples pour illustrer les idées complexes ?</t>
  </si>
  <si>
    <t>Les exemples sont-ils au maximum
tirés de la vie quotidienne ?</t>
  </si>
  <si>
    <t>Y a-t-il des images pour aider les gens
à comprendre de quoi parle le texte ?</t>
  </si>
  <si>
    <t>Les images sont-elles adaptées
aux personnes concernées ?</t>
  </si>
  <si>
    <t>Les images sont-elles claires, faciles à comprendre
et en lien avec le texte?</t>
  </si>
  <si>
    <t>La même image est-elle utilisée pour décrire
la même chose tout au long du document ?</t>
  </si>
  <si>
    <t>On peut utiliser des graphiques
et des tableaux simples et légendés.
Ce critère est-il respecté ?</t>
  </si>
  <si>
    <t>Il ne faut pas utiliser d'arrière-plan
car cela rend le texte difficile à lire.
Ce critère est-il respecté ?</t>
  </si>
  <si>
    <t xml:space="preserve">Il faut éviter tout ce qui peut gêner la concentration du lecteur. </t>
  </si>
  <si>
    <t>Le style de l'écriture est-il clair et facile à lire ?</t>
  </si>
  <si>
    <t>L'écriture est-elle assez grande ?</t>
  </si>
  <si>
    <t>Y a-t-il uniquement un type d'écriture dans le texte ?</t>
  </si>
  <si>
    <t>Il ne faut pas écrire de mots entiers en capitales
en dehors de titres courts.
Ce critère est-il respecté ?</t>
  </si>
  <si>
    <t xml:space="preserve">L'écriture en majuscules fatigue les yeux. </t>
  </si>
  <si>
    <t>Il ne faut pas utiliser de chiffres romains.
Ce critère est-il respecté ?</t>
  </si>
  <si>
    <t>Il ne faut pas couper les mots sur 2 lignes.
Ce critère est-il respecté ?</t>
  </si>
  <si>
    <t>Le texte est-il aligné à gauche ?</t>
  </si>
  <si>
    <t xml:space="preserve">Un texte aéré donne plus envie et facilite la compréhension. </t>
  </si>
  <si>
    <t>Il ne faut pas écrire en colonnes.
Ce critère est-il respecté ?</t>
  </si>
  <si>
    <t>Les marges sont-elles larges et aérées ?</t>
  </si>
  <si>
    <t xml:space="preserve">A titre indicatif, les marges d'un document sous Word peuvent être de 2 ou 2,5 cm au minimum (haut, bas, droite et gauche). </t>
  </si>
  <si>
    <t>Intitulé du Document :</t>
  </si>
  <si>
    <t>Nom de l'évaluateur :</t>
  </si>
  <si>
    <t>Licence</t>
  </si>
  <si>
    <t>Mode d’emploi</t>
  </si>
  <si>
    <t>Score et stats</t>
  </si>
  <si>
    <t>Cette liste de vérifications a été créée
Dans le cadre du projet PATHWAYS
pour permettre aux gens de vérifier dans quelle mesure
un texte est facile à lire.
Cette liste de vérifications ne remplacera jamais
La lecture-test de votre texte
par des personnes handicapées intellectuelles.</t>
  </si>
  <si>
    <t>CC-BY-SA</t>
  </si>
  <si>
    <t>formulation du test trompeuse : si réponse oui = non-conforme</t>
  </si>
  <si>
    <t>aides à intégrer dans le critère ou via glossaire</t>
  </si>
  <si>
    <t>ne sais pas l’évaluer</t>
  </si>
  <si>
    <t>m’a posé question</t>
  </si>
  <si>
    <t>Manque une catégorisation par thématique</t>
  </si>
  <si>
    <t>Intégrer les aides en tant que tests ou dans un glossaire</t>
  </si>
  <si>
    <t>Poids des critères : pas intuitif</t>
  </si>
  <si>
    <t>Ajouter auto-filtre</t>
  </si>
  <si>
    <t>Numérotation des critères pas pratique</t>
  </si>
  <si>
    <t>P1 – Prioritaire : 3 points</t>
  </si>
  <si>
    <t>P2 – Très important : 2 points</t>
  </si>
  <si>
    <t>P3 – Important : 1 points</t>
  </si>
  <si>
    <t>+</t>
  </si>
  <si>
    <t>++</t>
  </si>
  <si>
    <t>+++</t>
  </si>
  <si>
    <t>CI1</t>
  </si>
  <si>
    <t>CI2</t>
  </si>
  <si>
    <t>CI3</t>
  </si>
  <si>
    <t>CI4</t>
  </si>
  <si>
    <t>CI5</t>
  </si>
  <si>
    <t>CI6</t>
  </si>
  <si>
    <t>CI7</t>
  </si>
  <si>
    <t>CI8</t>
  </si>
  <si>
    <t>CI9</t>
  </si>
  <si>
    <t>CI10</t>
  </si>
  <si>
    <t>CPM1</t>
  </si>
  <si>
    <t>CPM2</t>
  </si>
  <si>
    <t>CPM3</t>
  </si>
  <si>
    <t>CPM4</t>
  </si>
  <si>
    <t>CPM5</t>
  </si>
  <si>
    <t>CPM6</t>
  </si>
  <si>
    <t>CPM7</t>
  </si>
  <si>
    <t>CPM8</t>
  </si>
  <si>
    <t>CPM9</t>
  </si>
  <si>
    <t>CPM10</t>
  </si>
  <si>
    <t>CPM11</t>
  </si>
  <si>
    <t>CPM12</t>
  </si>
  <si>
    <t>CPM13</t>
  </si>
  <si>
    <t>CPM14</t>
  </si>
  <si>
    <t>CPM15</t>
  </si>
  <si>
    <t>CPM16</t>
  </si>
  <si>
    <t>CPM17</t>
  </si>
  <si>
    <t>CPM18</t>
  </si>
  <si>
    <t>CPM19</t>
  </si>
  <si>
    <t>CPM20</t>
  </si>
  <si>
    <t>CPM21</t>
  </si>
  <si>
    <t>I1</t>
  </si>
  <si>
    <t>I2</t>
  </si>
  <si>
    <t>I3</t>
  </si>
  <si>
    <t>I4</t>
  </si>
  <si>
    <t>I5</t>
  </si>
  <si>
    <t>I6</t>
  </si>
  <si>
    <t>I7</t>
  </si>
  <si>
    <t>I8</t>
  </si>
  <si>
    <t>MP1</t>
  </si>
  <si>
    <t>MP2</t>
  </si>
  <si>
    <t>MP3</t>
  </si>
  <si>
    <t>MP4</t>
  </si>
  <si>
    <t>MP5</t>
  </si>
  <si>
    <t>MP6</t>
  </si>
  <si>
    <t>MP7</t>
  </si>
  <si>
    <t>MP8</t>
  </si>
  <si>
    <t>MP9</t>
  </si>
  <si>
    <t>MP10</t>
  </si>
  <si>
    <t>MP11</t>
  </si>
  <si>
    <t>MP12</t>
  </si>
  <si>
    <t>MP13</t>
  </si>
  <si>
    <t>MP14</t>
  </si>
  <si>
    <t>MP15</t>
  </si>
  <si>
    <t>MP16</t>
  </si>
  <si>
    <t>MP17</t>
  </si>
  <si>
    <t>MP18</t>
  </si>
  <si>
    <t>Essayer de ne pas utiliser trop de sous-titres 
ou de points comme par exemple 1.2.1.
Ce critère est-il respecté ?</t>
  </si>
  <si>
    <t>Il ne faut pas utiliser des idées difficiles 
et abstraites comme les métaphores.
Ce critère est-il respecté ?</t>
  </si>
  <si>
    <t>Le même style d'images est-il utilisé
tout au long du document ?</t>
  </si>
  <si>
    <t>Si des couleurs sont utilisées,
un contraste minimum 
entre chaque couleur est-il respecté ?</t>
  </si>
  <si>
    <t>Les nouvelles phrases commencent‑elles
toujours sur une nouvelle ligne ?</t>
  </si>
  <si>
    <t>La première ligne des paragraphes 
est-elle bien alignée au reste du texte ?</t>
  </si>
  <si>
    <t>Il ne faut pas mettre trop de texte 
sur une même page.
Ce critère est-il respecté ?</t>
  </si>
  <si>
    <t>Le format est-il facile à lire, 
à manipuler et à photocopier ?</t>
  </si>
  <si>
    <t>Si votre document fait plusieurs pages,
les pages sont-elles numérotées ?</t>
  </si>
  <si>
    <t>L’interlignage doit être au moins de 1,5, 
cette règle est‑elle respectée ?</t>
  </si>
  <si>
    <t>On peut utiliser la forme «  sujet-verbe-complément. »</t>
  </si>
  <si>
    <t>Grille d'évaluation 
des documents FALC</t>
  </si>
  <si>
    <t xml:space="preserve">Pourcentage total </t>
  </si>
  <si>
    <t>Note globale du document</t>
  </si>
  <si>
    <t>Niveau de priorité des critère</t>
  </si>
  <si>
    <t xml:space="preserve">Pourcentage de réponse </t>
  </si>
  <si>
    <t>Pour les critères de priorité haute</t>
  </si>
  <si>
    <t>Pour les critères de priorité moyenne</t>
  </si>
  <si>
    <t>Pour les critères de priorité basse</t>
  </si>
  <si>
    <t>Pathways :
–
Correspondance partielle
WCAG : 3.1.4 (abréviations)
RGAA : 13.11</t>
  </si>
  <si>
    <t>Pondération 
"Pas concerné"</t>
  </si>
  <si>
    <t>Total des résultats par critère</t>
  </si>
  <si>
    <t>Total des résultats de pondération "Pas concerné"</t>
  </si>
  <si>
    <t>Le texte du document doit répondre à des objectifs clairs, et peu nombreux. 
Le document doit s'adresser à un public cible précis.
Il faut définir cela avant de rédiger afin de bien choisir les bonnes informations du document.</t>
  </si>
  <si>
    <t>Il est important de bien décider du niveau de détail attendu.</t>
  </si>
  <si>
    <t>Un titre doit annoncer clairement ce qu'il y a dans le document et avoir du sens.
Il faut éviter les titres généralistes.</t>
  </si>
  <si>
    <t>En fonction de la longueur du document, il faut identifier les informations importantes.</t>
  </si>
  <si>
    <t>Les notes de bas de page interrompent le fil de la lecture. Si l'information est importante, il faut l'intégrer dans la phrase. Cette règle ne concerne pas les sources dont on peut se passer dans le fil de la lecture.</t>
  </si>
  <si>
    <t>Il faut utiliser des mots simples et compris par les personnes cibles.</t>
  </si>
  <si>
    <t>Si des mots difficiles sont utilisés, il faut donner une explication simple dès la première utilisation.</t>
  </si>
  <si>
    <t>En fonction de la longueur du document, il est important de répéter les explications des mots difficiles.</t>
  </si>
  <si>
    <t>Il faut pouvoir repérer immédiatement à quoi fait référence le pronom.</t>
  </si>
  <si>
    <t xml:space="preserve">La voix active permet de faciliter la compréhension. 
Nous vous conseillons de privilégier les temps faciles à comprendre : le présent, le passé composé et le futur simple. 
Par exemple, dites "Le médecin vous enverra une lettre" plutôt que "Vous recevrez une lettre envoyée par le médecin". </t>
  </si>
  <si>
    <t>Une ponctuation simple va avec des phrases courtes. Par exemple, il faut éviter les points-virgules et les parenthèses.</t>
  </si>
  <si>
    <t>Il faut éviter d'utiliser des abréviations. 
Par exemple, "c'est-à-dire" peut s'écrire en "c.-à-d.", et il vaut mieux écrire docteur plutôt que "Dr".</t>
  </si>
  <si>
    <t>Pour les dates, la correspondance entre le nom du mois et son numéro, par exemple septembre et 09 n'est pas toujours simple à comprendre.  
Il vaut mieux écrire la date en entier par exemple mardi 12 septembre 2018.</t>
  </si>
  <si>
    <t>Les dates sont-elles écrites en toutes lettres ?</t>
  </si>
  <si>
    <t xml:space="preserve">A la place des pourcentages et des grands nombres, ou pour les expliciter, utiliser des mots comme "peu de", beaucoup de". </t>
  </si>
  <si>
    <t>Exemples de caractères spéciaux à ne plus utiliser : &amp;, &lt;, ?, #</t>
  </si>
  <si>
    <t xml:space="preserve">Un bon exemple est souvent plus parlant qu'un long discours. </t>
  </si>
  <si>
    <t>Les personnes handicapées ont besoin de faire des liens avec ce qu'elles connaissent.
Il est important de pouvoir s'appuyer sur leur vécu pour faciliter leur compréhension.</t>
  </si>
  <si>
    <t>Les images ne remplacent pas le texte mais sont là pour aider à la compréhension
et faciliter la mémorisation.</t>
  </si>
  <si>
    <t>Il ne faut pas utiliser des images enfantines pour illustrer des documents à destionation d'un public adulte.</t>
  </si>
  <si>
    <t>Il faut éviter de mélanger différents styles d'images dans le même document. 
Si vous décidez d'utiliser des photos, il faut utiliser des photos dans tout le document.</t>
  </si>
  <si>
    <t>Un graphique ou un tableau peuvent parfois éviter un long discours et expliquer les choses mieux qu'un texte. Il faut cependant que le graphique soit simple et expliqué.</t>
  </si>
  <si>
    <t>Il faut n'utiliser qu'une seule police simple.
On pourra néanmoins jouer sur les tailles et le gras.</t>
  </si>
  <si>
    <t>Il faut respecter un contraste de 70 % entre 2 couleurs.
Il ne faut pas oublier que les documents peuvent être photocopiés ou imprimés en niveaux de gris.</t>
  </si>
  <si>
    <t>Les chiffres romains, comme VI, IX ou XVI, sont difficiles à lire.</t>
  </si>
  <si>
    <t>La lecture en colonnes est source d'erreurs et de perte de concentration.</t>
  </si>
  <si>
    <t>Il faut toujours penser à l'usage qui sera fait du document. 
Un document peut mieux être diffusé s'il est facile à photocopier et dans un format facile à manipuler.</t>
  </si>
  <si>
    <t>Le logo est indispensable pour repérer rapidement un document Facile à Lire et à comprendre.</t>
  </si>
  <si>
    <t>Les personnes handicapées intellectuelles peuvent être impliquées à toutes les étapes de l'écriture : choix du sujet, relecture et écriture. Elles doivent être au minimum impliquées à la relecture pour vérifier la bonne compréhension des messages.
Vous ferez figurer sur le document "relecture réalisée par des personnes handicapées de la structure XXX".
Nous vous conseillons de conserver une trace des scéances de relecture, par exemple les feuilles d'émargement.</t>
  </si>
  <si>
    <t xml:space="preserve">Vous devez placer les informations principales en début de document. 
Vous pouvez aussi mettre les informations principales en gras. </t>
  </si>
  <si>
    <t xml:space="preserve">Vous devez regrouper les informations sur un même sujet dans le même paragraphe . </t>
  </si>
  <si>
    <t>Il est conseillé de limiter les niveau de sous-titres à 2 niveaux. Au-delà les lecteurs auront du mal à se repérer.</t>
  </si>
  <si>
    <t>Pour l'information à destination des adultes, il faut utiliser un langage pour adulte et non un langage pour enfant.</t>
  </si>
  <si>
    <t>Evitez par exemple des tournures telles que : il pleut des corde, faire un tour de table ou encore avoir le cœur sur la main.</t>
  </si>
  <si>
    <t>Evitez d'utiliser des anglissismes : meeting, overbooké, geek…</t>
  </si>
  <si>
    <t>Il est plus facile d'impliquer le lecteur quand on s'adresse directement à lui, en utilisant le "vous" par exemple.</t>
  </si>
  <si>
    <t>Les tournures négatives sont parfois compliquées à comprendre, attention donc à ne pas les multiplier car cela crée de la confusion.</t>
  </si>
  <si>
    <t>Les puces sont plus lisibles et permettent d'aérer le texte.
Par exemple, écrivez : 
Les buts de la réunion sont : 
- se rencontrer,
- apprendre de nouvelles choses
- découvrir de nouveaux outils. </t>
  </si>
  <si>
    <t xml:space="preserve">Vous devez écrire : 5 paires de gants et non cinq paires de gants. </t>
  </si>
  <si>
    <t xml:space="preserve">Privilégiez toujours les mots entiers. Si ce n'est pas possible, il faut utiliser les initiales et les expliquer. Par exemple, si vous écrivez "UE", expliquez que cela signifie "Union européenne". </t>
  </si>
  <si>
    <t>Les images doivent toujours soutenir la comréhension du texte. Ne mettez as des illustration de décor.</t>
  </si>
  <si>
    <t>Comme our les mots une image fait référence à une seule idée.</t>
  </si>
  <si>
    <t xml:space="preserve">Il faut choisir une police bâton sans empattement, pas trop serrée. Privilégier les polices comme TAHOMA, ARIAL ou VERDANA. 
Il ne faut pas utiliser d'italique, ou de souligné. </t>
  </si>
  <si>
    <t xml:space="preserve">Il faut utiliser une police équivalente à ARIAL 14. </t>
  </si>
  <si>
    <t>Les césures rendent la lecture difficile.</t>
  </si>
  <si>
    <t>Ne faites pas de retrait au début de chaque paragraphe</t>
  </si>
  <si>
    <t>N'utilisez pas les options de texte "aligné à droite", ou "centré" en dehors de titres courts. Ne justifiez pas vos textes.</t>
  </si>
  <si>
    <t>Des phrases positives 
plutôt que négatives sont-elles utilisées
chaque fois que possible ?</t>
  </si>
  <si>
    <t>Avez-vous mis le logo "facile à lire " sur la couverture 
de votre document Facile à lire et à comprendre ?</t>
  </si>
  <si>
    <t>Critères5</t>
  </si>
  <si>
    <t>Correspondance partielle
WCAG : 2.4.1, 3.2.3
RGAA : 12.10 et 12.11</t>
  </si>
  <si>
    <t>Correspondance partielle
WCAG : 1.3.1
RGAA : 11.5</t>
  </si>
  <si>
    <t>WCAG : SC 2.4.6
RGAA : –</t>
  </si>
  <si>
    <t>Correspondance partielle
WCAG : 3.1.5 (niveau de lecture)
RGAA : 13.14</t>
  </si>
  <si>
    <t>WCAG : 3.1.3 (mots rares)
RGAA : 13.9, 13.10</t>
  </si>
  <si>
    <t>Correspondance partielle
WCAG : 3.1.5 (niveau de lecture), 
3.1.6 (prononciation)
RGAA : 13.13, 13.14</t>
  </si>
  <si>
    <t>Correspondance partielle
WCAG : SC 1.3.1
RGAA : 9.3</t>
  </si>
  <si>
    <t>Correspondance partielle
WCAG : 3.1.4 (abréviations)
RGAA : 9.4 et 9.5</t>
  </si>
  <si>
    <t>Correspondance étendue
WCAG : 1.4.8, 2.2.2
RGAA : 10.8 (personnalisation), 
3.3 et 3.4 (contrastes), 
13.17 (contenus en mouvement ou clignotant)</t>
  </si>
  <si>
    <t>WCAG : 1.4.3, 1.4.6
RGAA : 3.3, 3.4 et 10.6</t>
  </si>
  <si>
    <t>Correspondance partielle
WCAG : SC 1.4.8
RGAA : 10.9</t>
  </si>
  <si>
    <t>Correspondance partielle
WCAG : 1.4.8
RGAA : 10.8 (personnalisation)</t>
  </si>
  <si>
    <t>Correspondance partielle
WCAG : SC 1.4.8 (présentation visuelle)
RGAA : 10.10</t>
  </si>
  <si>
    <t>Correspondances WCAG / RGAA</t>
  </si>
  <si>
    <t>Correspondance partielle
WCAG : 3.1.5 (niveau de lecture)  et 3.1.3 (mots rares)
RGAA : 13.14</t>
  </si>
  <si>
    <t>Correspondance partielle
WCAG : SC 1.4.8 et 1.4.12 (WCAG 2.1)
RGAA : 10.12</t>
  </si>
  <si>
    <t>Réponses</t>
  </si>
  <si>
    <t>Résultats</t>
  </si>
  <si>
    <t>Niveaux de priorité</t>
  </si>
  <si>
    <r>
      <rPr>
        <b/>
        <sz val="20"/>
        <rFont val="Arial"/>
        <family val="2"/>
      </rPr>
      <t>Choix de l'information</t>
    </r>
    <r>
      <rPr>
        <sz val="20"/>
        <rFont val="Arial"/>
        <family val="2"/>
        <charset val="1"/>
      </rPr>
      <t xml:space="preserve">         CI1</t>
    </r>
  </si>
  <si>
    <r>
      <rPr>
        <b/>
        <sz val="20"/>
        <rFont val="Arial"/>
        <family val="2"/>
      </rPr>
      <t>Construction des phrases et choix des mots</t>
    </r>
    <r>
      <rPr>
        <sz val="20"/>
        <rFont val="Arial"/>
        <family val="2"/>
        <charset val="1"/>
      </rPr>
      <t xml:space="preserve">       CPM1</t>
    </r>
  </si>
  <si>
    <r>
      <rPr>
        <b/>
        <sz val="20"/>
        <rFont val="Arial"/>
        <family val="2"/>
      </rPr>
      <t>Illustrations</t>
    </r>
    <r>
      <rPr>
        <sz val="20"/>
        <rFont val="Arial"/>
        <family val="2"/>
        <charset val="1"/>
      </rPr>
      <t xml:space="preserve">        I1</t>
    </r>
  </si>
  <si>
    <r>
      <rPr>
        <b/>
        <sz val="20"/>
        <rFont val="Arial"/>
        <family val="2"/>
      </rPr>
      <t>Mise en page</t>
    </r>
    <r>
      <rPr>
        <sz val="20"/>
        <rFont val="Arial"/>
        <family val="2"/>
        <charset val="1"/>
      </rPr>
      <t xml:space="preserve">         MP1</t>
    </r>
  </si>
  <si>
    <t>Cette liste est une adaptation de la checklist du projet européen « Pathways » à l’origine des règles européennes pour une information facile à lire et à comprendre, piloté par @Inclusion Europe</t>
  </si>
  <si>
    <t xml:space="preserve">Cette nouvelle liste doit être utilisée à l'aide de l'explication qui l'accompagne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</si>
</sst>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5" x14ac:knownFonts="1">
    <font>
      <sz val="14"/>
      <color rgb="FF000000"/>
      <name val="Arial"/>
      <family val="2"/>
      <charset val="1"/>
    </font>
    <font>
      <b/>
      <sz val="14"/>
      <color rgb="FF000000"/>
      <name val="Arial"/>
      <family val="2"/>
      <charset val="1"/>
    </font>
    <font>
      <sz val="14"/>
      <color rgb="FF000000"/>
      <name val="Calibri"/>
      <family val="2"/>
      <charset val="1"/>
    </font>
    <font>
      <sz val="11"/>
      <color rgb="FF000000"/>
      <name val="Calibri"/>
      <family val="2"/>
      <charset val="1"/>
    </font>
    <font>
      <sz val="14"/>
      <color rgb="FF000000"/>
      <name val="Arial"/>
      <family val="2"/>
      <charset val="1"/>
    </font>
    <font>
      <sz val="20"/>
      <color theme="1"/>
      <name val="Arial"/>
      <family val="2"/>
    </font>
    <font>
      <sz val="18"/>
      <color theme="1"/>
      <name val="Arial"/>
      <family val="2"/>
    </font>
    <font>
      <sz val="18"/>
      <name val="Arial"/>
      <family val="2"/>
    </font>
    <font>
      <sz val="18"/>
      <color rgb="FF000000"/>
      <name val="Arial"/>
      <family val="2"/>
      <charset val="1"/>
    </font>
    <font>
      <b/>
      <sz val="18"/>
      <color theme="0"/>
      <name val="Arial"/>
      <family val="2"/>
      <charset val="1"/>
    </font>
    <font>
      <sz val="18"/>
      <name val="Arial"/>
      <family val="2"/>
      <charset val="1"/>
    </font>
    <font>
      <sz val="20"/>
      <color rgb="FF000000"/>
      <name val="Arial"/>
      <family val="2"/>
      <charset val="1"/>
    </font>
    <font>
      <sz val="20"/>
      <name val="Arial"/>
      <family val="2"/>
      <charset val="1"/>
    </font>
    <font>
      <b/>
      <sz val="18"/>
      <name val="Arial"/>
      <family val="2"/>
    </font>
    <font>
      <sz val="14"/>
      <color theme="1"/>
      <name val="Arial"/>
      <family val="2"/>
    </font>
    <font>
      <sz val="14"/>
      <color rgb="FFFF0000"/>
      <name val="Arial"/>
      <family val="2"/>
    </font>
    <font>
      <sz val="18"/>
      <color theme="0"/>
      <name val="Arial"/>
      <family val="2"/>
    </font>
    <font>
      <sz val="20"/>
      <color theme="0"/>
      <name val="Arial"/>
      <family val="2"/>
      <charset val="1"/>
    </font>
    <font>
      <b/>
      <sz val="18"/>
      <color theme="0"/>
      <name val="Arial"/>
      <family val="2"/>
    </font>
    <font>
      <sz val="48"/>
      <color rgb="FF000000"/>
      <name val="Arial"/>
      <family val="2"/>
    </font>
    <font>
      <sz val="14"/>
      <name val="Arial"/>
      <family val="2"/>
      <charset val="1"/>
    </font>
    <font>
      <b/>
      <sz val="20"/>
      <color rgb="FF000000"/>
      <name val="Arial"/>
      <family val="2"/>
    </font>
    <font>
      <sz val="12"/>
      <color theme="0"/>
      <name val="Arial"/>
      <family val="2"/>
    </font>
    <font>
      <sz val="12"/>
      <color theme="1"/>
      <name val="Arial"/>
      <family val="2"/>
    </font>
    <font>
      <sz val="16"/>
      <name val="Arial"/>
      <family val="2"/>
      <charset val="1"/>
    </font>
    <font>
      <sz val="16"/>
      <color rgb="FF000000"/>
      <name val="Arial"/>
      <family val="2"/>
      <charset val="1"/>
    </font>
    <font>
      <sz val="16"/>
      <color rgb="FF000000"/>
      <name val="Arial"/>
      <family val="2"/>
    </font>
    <font>
      <b/>
      <sz val="16"/>
      <color theme="0"/>
      <name val="Arial"/>
      <family val="2"/>
    </font>
    <font>
      <sz val="16"/>
      <name val="Arial"/>
      <family val="2"/>
    </font>
    <font>
      <sz val="18"/>
      <color rgb="FF1E3C7C"/>
      <name val="Arial"/>
      <family val="2"/>
      <charset val="1"/>
    </font>
    <font>
      <b/>
      <sz val="18"/>
      <color rgb="FF000000"/>
      <name val="Arial"/>
      <family val="2"/>
    </font>
    <font>
      <b/>
      <sz val="20"/>
      <name val="Arial"/>
      <family val="2"/>
    </font>
    <font>
      <sz val="20"/>
      <name val="Arial"/>
      <family val="2"/>
    </font>
    <font>
      <sz val="18"/>
      <color rgb="FF000000"/>
      <name val="Arial"/>
      <family val="2"/>
    </font>
    <font>
      <sz val="12"/>
      <color rgb="FF000000"/>
      <name val="Times New Roman"/>
      <family val="1"/>
    </font>
  </fonts>
  <fills count="13">
    <fill>
      <patternFill patternType="none"/>
    </fill>
    <fill>
      <patternFill patternType="gray125"/>
    </fill>
    <fill>
      <patternFill patternType="solid">
        <fgColor rgb="FFDDDDDD"/>
        <bgColor rgb="FFCCCCCC"/>
      </patternFill>
    </fill>
    <fill>
      <patternFill patternType="solid">
        <fgColor rgb="FFFFFFFF"/>
        <bgColor rgb="FFEEEEEE"/>
      </patternFill>
    </fill>
    <fill>
      <patternFill patternType="solid">
        <fgColor rgb="FFFFFF00"/>
        <bgColor rgb="FFCCFF00"/>
      </patternFill>
    </fill>
    <fill>
      <patternFill patternType="solid">
        <fgColor rgb="FF66FFFF"/>
        <bgColor rgb="FF00FFFF"/>
      </patternFill>
    </fill>
    <fill>
      <patternFill patternType="solid">
        <fgColor rgb="FFFF3333"/>
        <bgColor rgb="FFC5000B"/>
      </patternFill>
    </fill>
    <fill>
      <patternFill patternType="solid">
        <fgColor rgb="FFEEEEEE"/>
        <bgColor rgb="FFFFFFFF"/>
      </patternFill>
    </fill>
    <fill>
      <patternFill patternType="solid">
        <fgColor rgb="FF1E3C7C"/>
        <bgColor rgb="FF3E8526"/>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66FF33"/>
        <bgColor indexed="64"/>
      </patternFill>
    </fill>
  </fills>
  <borders count="14">
    <border>
      <left/>
      <right/>
      <top/>
      <bottom/>
      <diagonal/>
    </border>
    <border>
      <left/>
      <right style="thin">
        <color rgb="FF999999"/>
      </right>
      <top/>
      <bottom/>
      <diagonal/>
    </border>
    <border>
      <left/>
      <right style="thin">
        <color rgb="FF999999"/>
      </right>
      <top/>
      <bottom style="thin">
        <color rgb="FF999999"/>
      </bottom>
      <diagonal/>
    </border>
    <border>
      <left/>
      <right/>
      <top style="thin">
        <color rgb="FF999999"/>
      </top>
      <bottom/>
      <diagonal/>
    </border>
    <border>
      <left style="thin">
        <color auto="1"/>
      </left>
      <right style="thin">
        <color auto="1"/>
      </right>
      <top style="thin">
        <color auto="1"/>
      </top>
      <bottom style="thin">
        <color auto="1"/>
      </bottom>
      <diagonal/>
    </border>
    <border>
      <left style="thin">
        <color rgb="FF1E3C7C"/>
      </left>
      <right style="thin">
        <color rgb="FF1E3C7C"/>
      </right>
      <top style="thin">
        <color rgb="FF1E3C7C"/>
      </top>
      <bottom style="thin">
        <color rgb="FF1E3C7C"/>
      </bottom>
      <diagonal/>
    </border>
    <border>
      <left/>
      <right style="thin">
        <color rgb="FF1E3C7C"/>
      </right>
      <top style="thin">
        <color rgb="FF1E3C7C"/>
      </top>
      <bottom/>
      <diagonal/>
    </border>
    <border>
      <left/>
      <right style="thin">
        <color rgb="FF1E3C7C"/>
      </right>
      <top/>
      <bottom style="thin">
        <color rgb="FF1E3C7C"/>
      </bottom>
      <diagonal/>
    </border>
    <border>
      <left style="thin">
        <color rgb="FF1E3C7C"/>
      </left>
      <right style="thin">
        <color rgb="FF1E3C7C"/>
      </right>
      <top/>
      <bottom style="thin">
        <color rgb="FF1E3C7C"/>
      </bottom>
      <diagonal/>
    </border>
    <border>
      <left/>
      <right style="thin">
        <color rgb="FF1E3C7C"/>
      </right>
      <top style="thin">
        <color rgb="FF1E3C7C"/>
      </top>
      <bottom style="thin">
        <color rgb="FF1E3C7C"/>
      </bottom>
      <diagonal/>
    </border>
    <border>
      <left style="thin">
        <color rgb="FF1E3C7C"/>
      </left>
      <right style="thin">
        <color rgb="FF1E3C7C"/>
      </right>
      <top style="thin">
        <color rgb="FF1E3C7C"/>
      </top>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thin">
        <color rgb="FF1E3C7C"/>
      </left>
      <right style="thin">
        <color rgb="FF1E3C7C"/>
      </right>
      <top style="thin">
        <color rgb="FF1E3C7C"/>
      </top>
      <bottom style="thin">
        <color theme="4"/>
      </bottom>
      <diagonal/>
    </border>
  </borders>
  <cellStyleXfs count="3">
    <xf numFmtId="0" fontId="0" fillId="0" borderId="0">
      <alignment wrapText="1"/>
    </xf>
    <xf numFmtId="49" fontId="1" fillId="2" borderId="0" applyProtection="0">
      <alignment horizontal="center" wrapText="1"/>
    </xf>
    <xf numFmtId="9" fontId="4" fillId="0" borderId="0" applyFont="0" applyFill="0" applyBorder="0" applyAlignment="0" applyProtection="0"/>
  </cellStyleXfs>
  <cellXfs count="87">
    <xf numFmtId="0" fontId="0" fillId="0" borderId="0" xfId="0">
      <alignment wrapText="1"/>
    </xf>
    <xf numFmtId="0" fontId="0" fillId="0" borderId="0" xfId="0" applyBorder="1" applyProtection="1">
      <alignment wrapText="1"/>
    </xf>
    <xf numFmtId="0" fontId="0" fillId="3" borderId="0" xfId="0" applyFill="1" applyBorder="1" applyProtection="1">
      <alignment wrapText="1"/>
    </xf>
    <xf numFmtId="0" fontId="2" fillId="3" borderId="0" xfId="0" applyFont="1" applyFill="1" applyBorder="1" applyAlignment="1" applyProtection="1">
      <alignment wrapText="1"/>
    </xf>
    <xf numFmtId="0" fontId="0" fillId="4" borderId="0" xfId="0" applyFill="1">
      <alignment wrapText="1"/>
    </xf>
    <xf numFmtId="0" fontId="0" fillId="5" borderId="0" xfId="0" applyFill="1">
      <alignment wrapText="1"/>
    </xf>
    <xf numFmtId="0" fontId="0" fillId="6" borderId="0" xfId="0" applyFill="1">
      <alignment wrapText="1"/>
    </xf>
    <xf numFmtId="0" fontId="0" fillId="7" borderId="0" xfId="0" applyFill="1">
      <alignment wrapText="1"/>
    </xf>
    <xf numFmtId="0" fontId="3" fillId="0" borderId="0" xfId="0" applyFont="1" applyAlignment="1"/>
    <xf numFmtId="49" fontId="0" fillId="0" borderId="0" xfId="0" applyNumberFormat="1">
      <alignment wrapText="1"/>
    </xf>
    <xf numFmtId="0" fontId="0" fillId="0" borderId="0" xfId="0" applyAlignment="1">
      <alignment wrapText="1"/>
    </xf>
    <xf numFmtId="49" fontId="5" fillId="11" borderId="5" xfId="0" applyNumberFormat="1" applyFont="1" applyFill="1" applyBorder="1" applyAlignment="1">
      <alignment horizontal="center" vertical="center"/>
    </xf>
    <xf numFmtId="0" fontId="6" fillId="11" borderId="5" xfId="0" applyFont="1" applyFill="1" applyBorder="1" applyAlignment="1">
      <alignment horizontal="center" vertical="center"/>
    </xf>
    <xf numFmtId="0" fontId="7" fillId="11" borderId="5" xfId="0" applyFont="1" applyFill="1" applyBorder="1" applyAlignment="1">
      <alignment horizontal="center" vertical="center" wrapText="1"/>
    </xf>
    <xf numFmtId="49" fontId="5" fillId="11" borderId="10" xfId="0" applyNumberFormat="1" applyFont="1" applyFill="1" applyBorder="1" applyAlignment="1">
      <alignment horizontal="center" vertical="center"/>
    </xf>
    <xf numFmtId="0" fontId="8" fillId="0" borderId="0" xfId="0" applyFont="1" applyAlignment="1">
      <alignment vertical="center" wrapText="1"/>
    </xf>
    <xf numFmtId="0" fontId="9" fillId="8" borderId="8" xfId="1" applyNumberFormat="1" applyFont="1" applyFill="1" applyBorder="1" applyAlignment="1" applyProtection="1">
      <alignment horizontal="center" vertical="center" wrapText="1"/>
    </xf>
    <xf numFmtId="0" fontId="10" fillId="0" borderId="5" xfId="0" applyFont="1" applyBorder="1" applyAlignment="1">
      <alignment vertical="center" wrapText="1"/>
    </xf>
    <xf numFmtId="0" fontId="10" fillId="0" borderId="5" xfId="0" applyFont="1" applyFill="1" applyBorder="1" applyAlignment="1">
      <alignment vertical="center" wrapText="1"/>
    </xf>
    <xf numFmtId="0" fontId="10" fillId="0" borderId="10" xfId="0" applyFont="1" applyBorder="1" applyAlignment="1">
      <alignment vertical="center" wrapText="1"/>
    </xf>
    <xf numFmtId="0" fontId="9" fillId="8" borderId="7" xfId="1" applyNumberFormat="1" applyFont="1" applyFill="1" applyBorder="1" applyAlignment="1" applyProtection="1">
      <alignment horizontal="center" vertical="center" wrapText="1"/>
    </xf>
    <xf numFmtId="0" fontId="8" fillId="0" borderId="0" xfId="0" applyFont="1">
      <alignment wrapText="1"/>
    </xf>
    <xf numFmtId="0" fontId="13" fillId="0" borderId="4" xfId="0" applyFont="1" applyBorder="1" applyAlignment="1">
      <alignment horizontal="left" vertical="center" wrapText="1"/>
    </xf>
    <xf numFmtId="9" fontId="13" fillId="0" borderId="4" xfId="0" applyNumberFormat="1" applyFont="1" applyBorder="1" applyAlignment="1">
      <alignment horizontal="center" vertical="center" wrapText="1"/>
    </xf>
    <xf numFmtId="164" fontId="13" fillId="0" borderId="4" xfId="0" applyNumberFormat="1" applyFont="1" applyBorder="1" applyAlignment="1">
      <alignment horizontal="center" vertical="center" wrapText="1"/>
    </xf>
    <xf numFmtId="0" fontId="14" fillId="11" borderId="0" xfId="0" applyFont="1" applyFill="1" applyBorder="1" applyAlignment="1">
      <alignment vertical="center" wrapText="1"/>
    </xf>
    <xf numFmtId="0" fontId="15" fillId="11" borderId="0" xfId="0" applyFont="1" applyFill="1" applyBorder="1" applyAlignment="1">
      <alignment horizontal="left" vertical="center"/>
    </xf>
    <xf numFmtId="0" fontId="6" fillId="0" borderId="0" xfId="0" applyFont="1" applyBorder="1" applyAlignment="1">
      <alignment horizontal="left" vertical="center" wrapText="1"/>
    </xf>
    <xf numFmtId="9" fontId="6" fillId="0" borderId="0" xfId="2" applyFont="1" applyBorder="1" applyAlignment="1">
      <alignment horizontal="center" vertical="center" wrapText="1"/>
    </xf>
    <xf numFmtId="0" fontId="16" fillId="0" borderId="0" xfId="0" applyFont="1" applyBorder="1" applyAlignment="1">
      <alignment horizontal="center" vertical="center" wrapText="1"/>
    </xf>
    <xf numFmtId="0" fontId="16" fillId="0" borderId="0" xfId="0" applyFont="1" applyBorder="1" applyAlignment="1">
      <alignment horizontal="left" vertical="center" wrapText="1"/>
    </xf>
    <xf numFmtId="49" fontId="17" fillId="9" borderId="0" xfId="0" quotePrefix="1" applyNumberFormat="1" applyFont="1" applyFill="1" applyAlignment="1">
      <alignment horizontal="center" vertical="center" wrapText="1"/>
    </xf>
    <xf numFmtId="49" fontId="12" fillId="10" borderId="0" xfId="0" applyNumberFormat="1" applyFont="1" applyFill="1" applyAlignment="1">
      <alignment horizontal="center" vertical="center" wrapText="1"/>
    </xf>
    <xf numFmtId="49" fontId="18" fillId="8" borderId="8" xfId="1" applyNumberFormat="1" applyFont="1" applyFill="1" applyBorder="1" applyAlignment="1" applyProtection="1">
      <alignment horizontal="center" vertical="center" wrapText="1"/>
    </xf>
    <xf numFmtId="49" fontId="12" fillId="12" borderId="0" xfId="0" applyNumberFormat="1" applyFont="1" applyFill="1" applyAlignment="1">
      <alignment horizontal="center" vertical="center" wrapText="1"/>
    </xf>
    <xf numFmtId="0" fontId="0" fillId="0" borderId="0" xfId="0" applyFill="1">
      <alignment wrapText="1"/>
    </xf>
    <xf numFmtId="0" fontId="0" fillId="0" borderId="0" xfId="0" applyBorder="1">
      <alignment wrapText="1"/>
    </xf>
    <xf numFmtId="0" fontId="11" fillId="0" borderId="0" xfId="0" applyFont="1" applyAlignment="1">
      <alignment horizontal="center" vertical="center" wrapText="1"/>
    </xf>
    <xf numFmtId="0" fontId="12" fillId="0" borderId="9" xfId="0" applyFont="1" applyBorder="1" applyAlignment="1">
      <alignment horizontal="center" vertical="center" wrapText="1"/>
    </xf>
    <xf numFmtId="0" fontId="12" fillId="0" borderId="6" xfId="0" applyFont="1" applyBorder="1" applyAlignment="1">
      <alignment horizontal="center" vertical="center" wrapText="1"/>
    </xf>
    <xf numFmtId="0" fontId="20" fillId="0" borderId="0" xfId="0" applyFont="1">
      <alignment wrapText="1"/>
    </xf>
    <xf numFmtId="0" fontId="20" fillId="0" borderId="0" xfId="0" applyFont="1" applyBorder="1">
      <alignment wrapText="1"/>
    </xf>
    <xf numFmtId="0" fontId="10" fillId="0" borderId="0" xfId="0" applyFont="1">
      <alignment wrapText="1"/>
    </xf>
    <xf numFmtId="0" fontId="20" fillId="0" borderId="0" xfId="0" applyFont="1" applyAlignment="1">
      <alignment horizontal="left" vertical="center"/>
    </xf>
    <xf numFmtId="0" fontId="0" fillId="0" borderId="0" xfId="0" applyAlignment="1">
      <alignment horizontal="center" wrapText="1"/>
    </xf>
    <xf numFmtId="0" fontId="9" fillId="8" borderId="11" xfId="1" applyNumberFormat="1" applyFont="1" applyFill="1" applyBorder="1" applyAlignment="1" applyProtection="1">
      <alignment horizontal="center" vertical="center" wrapText="1"/>
    </xf>
    <xf numFmtId="0" fontId="12" fillId="0" borderId="11" xfId="0" applyFont="1" applyBorder="1" applyAlignment="1">
      <alignment horizontal="center" vertical="center" wrapText="1"/>
    </xf>
    <xf numFmtId="0" fontId="11" fillId="0" borderId="11" xfId="0" applyFont="1" applyBorder="1" applyAlignment="1">
      <alignment horizontal="center" wrapText="1"/>
    </xf>
    <xf numFmtId="49" fontId="17" fillId="0" borderId="0" xfId="0" quotePrefix="1" applyNumberFormat="1" applyFont="1" applyFill="1" applyAlignment="1">
      <alignment horizontal="center" vertical="center" wrapText="1"/>
    </xf>
    <xf numFmtId="49" fontId="12" fillId="0" borderId="0" xfId="0" applyNumberFormat="1" applyFont="1" applyFill="1" applyAlignment="1">
      <alignment horizontal="center" vertical="center" wrapText="1"/>
    </xf>
    <xf numFmtId="0" fontId="21" fillId="0" borderId="11" xfId="0" applyFont="1" applyBorder="1" applyAlignment="1">
      <alignment horizontal="center" wrapText="1"/>
    </xf>
    <xf numFmtId="1" fontId="6" fillId="0" borderId="0" xfId="2" applyNumberFormat="1" applyFont="1" applyBorder="1" applyAlignment="1">
      <alignment horizontal="center" vertical="center" wrapText="1"/>
    </xf>
    <xf numFmtId="0" fontId="20" fillId="0" borderId="0" xfId="0" applyFont="1" applyFill="1">
      <alignment wrapText="1"/>
    </xf>
    <xf numFmtId="0" fontId="20" fillId="0" borderId="0" xfId="0" applyFont="1" applyFill="1" applyBorder="1" applyAlignment="1">
      <alignment horizontal="center" vertical="center"/>
    </xf>
    <xf numFmtId="0" fontId="20" fillId="0" borderId="0" xfId="0" applyFont="1" applyFill="1" applyAlignment="1">
      <alignment horizontal="left" vertical="center"/>
    </xf>
    <xf numFmtId="9" fontId="13" fillId="0" borderId="0" xfId="0" applyNumberFormat="1" applyFont="1" applyBorder="1" applyAlignment="1">
      <alignment horizontal="center" vertical="center" wrapText="1"/>
    </xf>
    <xf numFmtId="164" fontId="13" fillId="0" borderId="0" xfId="0" applyNumberFormat="1" applyFont="1" applyFill="1" applyBorder="1" applyAlignment="1">
      <alignment horizontal="center" vertical="center" wrapText="1"/>
    </xf>
    <xf numFmtId="0" fontId="15"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49" fontId="0" fillId="0" borderId="0" xfId="0" applyNumberFormat="1" applyFill="1">
      <alignment wrapText="1"/>
    </xf>
    <xf numFmtId="0" fontId="15" fillId="0" borderId="0" xfId="0" applyFont="1" applyFill="1" applyBorder="1" applyAlignment="1">
      <alignment horizontal="center" vertical="center"/>
    </xf>
    <xf numFmtId="0" fontId="22" fillId="0" borderId="0" xfId="0" applyFont="1" applyBorder="1" applyAlignment="1">
      <alignment horizontal="left" vertical="center" wrapText="1"/>
    </xf>
    <xf numFmtId="0" fontId="23" fillId="0" borderId="0" xfId="0" applyFont="1" applyBorder="1" applyAlignment="1">
      <alignment horizontal="left" vertical="center" wrapText="1"/>
    </xf>
    <xf numFmtId="0" fontId="25" fillId="0" borderId="11" xfId="0" applyFont="1" applyBorder="1" applyAlignment="1">
      <alignment vertical="center" wrapText="1"/>
    </xf>
    <xf numFmtId="0" fontId="24" fillId="0" borderId="11" xfId="0" applyFont="1" applyBorder="1" applyAlignment="1">
      <alignment vertical="center" wrapText="1"/>
    </xf>
    <xf numFmtId="0" fontId="25" fillId="0" borderId="12" xfId="0" applyFont="1" applyBorder="1" applyAlignment="1">
      <alignment vertical="center" wrapText="1"/>
    </xf>
    <xf numFmtId="0" fontId="10" fillId="0" borderId="0" xfId="0" applyFont="1" applyBorder="1">
      <alignment wrapText="1"/>
    </xf>
    <xf numFmtId="0" fontId="26" fillId="0" borderId="0" xfId="0" applyFont="1" applyBorder="1" applyAlignment="1">
      <alignment vertical="center" wrapText="1"/>
    </xf>
    <xf numFmtId="0" fontId="27" fillId="8" borderId="8" xfId="1" applyNumberFormat="1" applyFont="1" applyFill="1" applyBorder="1" applyAlignment="1" applyProtection="1">
      <alignment horizontal="center" vertical="center" wrapText="1"/>
    </xf>
    <xf numFmtId="0" fontId="28" fillId="0" borderId="5" xfId="0" applyFont="1" applyBorder="1" applyAlignment="1">
      <alignment vertical="center" wrapText="1"/>
    </xf>
    <xf numFmtId="0" fontId="28" fillId="0" borderId="5" xfId="0" applyFont="1" applyBorder="1" applyAlignment="1">
      <alignment horizontal="left" vertical="center" wrapText="1"/>
    </xf>
    <xf numFmtId="0" fontId="28" fillId="0" borderId="5" xfId="0" applyFont="1" applyFill="1" applyBorder="1" applyAlignment="1">
      <alignment vertical="center" wrapText="1"/>
    </xf>
    <xf numFmtId="0" fontId="28" fillId="3" borderId="5" xfId="0" applyFont="1" applyFill="1" applyBorder="1" applyAlignment="1">
      <alignment vertical="center" wrapText="1"/>
    </xf>
    <xf numFmtId="0" fontId="28" fillId="0" borderId="10" xfId="0" applyFont="1" applyBorder="1" applyAlignment="1">
      <alignment vertical="center" wrapText="1"/>
    </xf>
    <xf numFmtId="0" fontId="26" fillId="0" borderId="0" xfId="0" applyFont="1" applyAlignment="1">
      <alignment vertical="center" wrapText="1"/>
    </xf>
    <xf numFmtId="49" fontId="5" fillId="11" borderId="13" xfId="0" applyNumberFormat="1" applyFont="1" applyFill="1" applyBorder="1" applyAlignment="1">
      <alignment horizontal="center" vertical="center"/>
    </xf>
    <xf numFmtId="0" fontId="30" fillId="0" borderId="0" xfId="0" applyFont="1" applyAlignment="1">
      <alignment vertical="center" wrapText="1"/>
    </xf>
    <xf numFmtId="0" fontId="0" fillId="0" borderId="0" xfId="0" applyFont="1">
      <alignment wrapText="1"/>
    </xf>
    <xf numFmtId="0" fontId="33" fillId="0" borderId="0" xfId="0" applyFont="1" applyAlignment="1" applyProtection="1">
      <alignment horizontal="center" vertical="center" wrapText="1"/>
    </xf>
    <xf numFmtId="0" fontId="32" fillId="0" borderId="9" xfId="0" applyFont="1" applyBorder="1" applyAlignment="1">
      <alignment horizontal="center" vertical="center" wrapText="1"/>
    </xf>
    <xf numFmtId="49" fontId="19" fillId="0" borderId="0" xfId="0" applyNumberFormat="1" applyFont="1" applyAlignment="1">
      <alignment horizontal="center" vertical="center" wrapText="1"/>
    </xf>
    <xf numFmtId="0" fontId="2" fillId="0" borderId="1" xfId="0" applyFont="1" applyBorder="1" applyProtection="1">
      <alignment wrapText="1"/>
    </xf>
    <xf numFmtId="0" fontId="2" fillId="0" borderId="2" xfId="0" applyFont="1" applyBorder="1" applyProtection="1">
      <alignment wrapText="1"/>
    </xf>
    <xf numFmtId="0" fontId="2" fillId="3" borderId="3" xfId="0" applyFont="1" applyFill="1" applyBorder="1" applyProtection="1">
      <alignment wrapText="1"/>
    </xf>
    <xf numFmtId="0" fontId="2" fillId="3" borderId="0" xfId="0" applyFont="1" applyFill="1" applyBorder="1" applyProtection="1">
      <alignment wrapText="1"/>
    </xf>
    <xf numFmtId="0" fontId="34" fillId="0" borderId="0" xfId="0" applyFont="1" applyAlignment="1">
      <alignment vertical="center" wrapText="1"/>
    </xf>
    <xf numFmtId="0" fontId="29" fillId="0" borderId="0" xfId="0" applyFont="1" applyBorder="1" applyAlignment="1">
      <alignment vertical="center" wrapText="1"/>
    </xf>
  </cellXfs>
  <cellStyles count="3">
    <cellStyle name="Normal" xfId="0" builtinId="0"/>
    <cellStyle name="Pourcentage" xfId="2" builtinId="5"/>
    <cellStyle name="Texte explicatif" xfId="1" builtinId="53" customBuiltin="1"/>
  </cellStyles>
  <dxfs count="32">
    <dxf>
      <fill>
        <patternFill>
          <bgColor rgb="FF66FF33"/>
        </patternFill>
      </fill>
    </dxf>
    <dxf>
      <font>
        <color auto="1"/>
      </font>
      <fill>
        <patternFill>
          <bgColor rgb="FFFFC000"/>
        </patternFill>
      </fill>
    </dxf>
    <dxf>
      <font>
        <b val="0"/>
        <i val="0"/>
        <color theme="0"/>
      </font>
      <fill>
        <patternFill patternType="solid">
          <bgColor rgb="FFFF0000"/>
        </patternFill>
      </fill>
    </dxf>
    <dxf>
      <fill>
        <patternFill>
          <bgColor rgb="FF66FF33"/>
        </patternFill>
      </fill>
    </dxf>
    <dxf>
      <fill>
        <patternFill>
          <bgColor rgb="FF66FF33"/>
        </patternFill>
      </fill>
    </dxf>
    <dxf>
      <font>
        <color auto="1"/>
      </font>
      <fill>
        <patternFill>
          <bgColor rgb="FFFFC000"/>
        </patternFill>
      </fill>
    </dxf>
    <dxf>
      <font>
        <b val="0"/>
        <i val="0"/>
        <color theme="0"/>
      </font>
      <fill>
        <patternFill patternType="solid">
          <bgColor rgb="FFFF0000"/>
        </patternFill>
      </fill>
    </dxf>
    <dxf>
      <font>
        <b val="0"/>
        <i val="0"/>
        <strike val="0"/>
        <condense val="0"/>
        <extend val="0"/>
        <outline val="0"/>
        <shadow val="0"/>
        <u val="none"/>
        <vertAlign val="baseline"/>
        <sz val="18"/>
        <color theme="1"/>
        <name val="Arial"/>
        <scheme val="none"/>
      </font>
      <numFmt numFmtId="1" formatCode="0"/>
      <alignment horizontal="left" vertical="center" textRotation="0" wrapText="1" indent="0" justifyLastLine="0" shrinkToFit="0" readingOrder="0"/>
    </dxf>
    <dxf>
      <font>
        <strike val="0"/>
        <outline val="0"/>
        <shadow val="0"/>
        <u val="none"/>
        <vertAlign val="baseline"/>
        <sz val="12"/>
        <color theme="1"/>
        <name val="Arial"/>
        <scheme val="none"/>
      </font>
      <alignment vertical="center" textRotation="0" wrapText="1" indent="0" justifyLastLine="0" shrinkToFit="0" readingOrder="0"/>
    </dxf>
    <dxf>
      <font>
        <b val="0"/>
        <i val="0"/>
        <strike val="0"/>
        <condense val="0"/>
        <extend val="0"/>
        <outline val="0"/>
        <shadow val="0"/>
        <u val="none"/>
        <vertAlign val="baseline"/>
        <sz val="18"/>
        <color theme="0"/>
        <name val="Arial"/>
        <scheme val="none"/>
      </font>
      <alignment horizontal="center" vertical="center" textRotation="0" wrapText="1" indent="0" justifyLastLine="0" shrinkToFit="0" readingOrder="0"/>
    </dxf>
    <dxf>
      <font>
        <b/>
        <i val="0"/>
        <strike val="0"/>
        <condense val="0"/>
        <extend val="0"/>
        <outline val="0"/>
        <shadow val="0"/>
        <u val="none"/>
        <vertAlign val="baseline"/>
        <sz val="18"/>
        <color rgb="FFFFFFFF"/>
        <name val="Calibri"/>
        <scheme val="none"/>
      </font>
      <numFmt numFmtId="0" formatCode="General"/>
      <fill>
        <patternFill patternType="solid">
          <fgColor rgb="FF3E8526"/>
          <bgColor rgb="FFFF0000"/>
        </patternFill>
      </fill>
      <alignment horizontal="center" vertical="bottom" textRotation="0" wrapText="1" indent="0" justifyLastLine="0" shrinkToFit="0" readingOrder="0"/>
      <border diagonalUp="0" diagonalDown="0" outline="0">
        <left style="thin">
          <color rgb="FF1E3C7C"/>
        </left>
        <right style="thin">
          <color rgb="FF1E3C7C"/>
        </right>
        <top/>
        <bottom/>
      </border>
      <protection locked="1" hidden="0"/>
    </dxf>
    <dxf>
      <font>
        <b val="0"/>
        <i val="0"/>
        <strike val="0"/>
        <condense val="0"/>
        <extend val="0"/>
        <outline val="0"/>
        <shadow val="0"/>
        <u val="none"/>
        <vertAlign val="baseline"/>
        <sz val="18"/>
        <color theme="1"/>
        <name val="Arial"/>
        <scheme val="none"/>
      </font>
      <numFmt numFmtId="1" formatCode="0"/>
      <alignment horizontal="left" vertical="center" textRotation="0" wrapText="1" indent="0" justifyLastLine="0" shrinkToFit="0" readingOrder="0"/>
    </dxf>
    <dxf>
      <font>
        <strike val="0"/>
        <outline val="0"/>
        <shadow val="0"/>
        <u val="none"/>
        <vertAlign val="baseline"/>
        <sz val="12"/>
        <color theme="1"/>
        <name val="Arial"/>
        <scheme val="none"/>
      </font>
      <alignment vertical="center" textRotation="0" wrapText="1" indent="0" justifyLastLine="0" shrinkToFit="0" readingOrder="0"/>
    </dxf>
    <dxf>
      <font>
        <b val="0"/>
        <i val="0"/>
        <strike val="0"/>
        <condense val="0"/>
        <extend val="0"/>
        <outline val="0"/>
        <shadow val="0"/>
        <u val="none"/>
        <vertAlign val="baseline"/>
        <sz val="18"/>
        <color theme="0"/>
        <name val="Arial"/>
        <scheme val="none"/>
      </font>
      <alignment horizontal="center" vertical="center" textRotation="0" wrapText="1" indent="0" justifyLastLine="0" shrinkToFit="0" readingOrder="0"/>
    </dxf>
    <dxf>
      <font>
        <b/>
        <i val="0"/>
        <strike val="0"/>
        <condense val="0"/>
        <extend val="0"/>
        <outline val="0"/>
        <shadow val="0"/>
        <u val="none"/>
        <vertAlign val="baseline"/>
        <sz val="18"/>
        <color rgb="FFFFFFFF"/>
        <name val="Calibri"/>
        <scheme val="none"/>
      </font>
      <numFmt numFmtId="0" formatCode="General"/>
      <fill>
        <patternFill patternType="solid">
          <fgColor rgb="FF3E8526"/>
          <bgColor rgb="FFFF0000"/>
        </patternFill>
      </fill>
      <alignment horizontal="center" vertical="bottom" textRotation="0" wrapText="1" indent="0" justifyLastLine="0" shrinkToFit="0" readingOrder="0"/>
      <border diagonalUp="0" diagonalDown="0" outline="0">
        <left style="thin">
          <color rgb="FF1E3C7C"/>
        </left>
        <right style="thin">
          <color rgb="FF1E3C7C"/>
        </right>
        <top/>
        <bottom/>
      </border>
      <protection locked="1" hidden="0"/>
    </dxf>
    <dxf>
      <font>
        <b val="0"/>
        <i val="0"/>
        <strike val="0"/>
        <condense val="0"/>
        <extend val="0"/>
        <outline val="0"/>
        <shadow val="0"/>
        <u val="none"/>
        <vertAlign val="baseline"/>
        <sz val="18"/>
        <color theme="1"/>
        <name val="Arial"/>
        <scheme val="none"/>
      </font>
      <alignment horizontal="left" vertical="center" textRotation="0" wrapText="1" indent="0" justifyLastLine="0" shrinkToFit="0" readingOrder="0"/>
    </dxf>
    <dxf>
      <font>
        <strike val="0"/>
        <outline val="0"/>
        <shadow val="0"/>
        <u val="none"/>
        <vertAlign val="baseline"/>
        <sz val="18"/>
        <color theme="1"/>
        <name val="Arial"/>
        <scheme val="none"/>
      </font>
      <alignment vertical="center" textRotation="0" wrapText="1" indent="0" justifyLastLine="0" shrinkToFit="0" readingOrder="0"/>
    </dxf>
    <dxf>
      <font>
        <b val="0"/>
        <i val="0"/>
        <strike val="0"/>
        <condense val="0"/>
        <extend val="0"/>
        <outline val="0"/>
        <shadow val="0"/>
        <u val="none"/>
        <vertAlign val="baseline"/>
        <sz val="18"/>
        <color theme="0"/>
        <name val="Arial"/>
        <scheme val="none"/>
      </font>
      <alignment horizontal="center" vertical="center" textRotation="0" wrapText="1" indent="0" justifyLastLine="0" shrinkToFit="0" readingOrder="0"/>
    </dxf>
    <dxf>
      <font>
        <b/>
        <i val="0"/>
        <strike val="0"/>
        <condense val="0"/>
        <extend val="0"/>
        <outline val="0"/>
        <shadow val="0"/>
        <u val="none"/>
        <vertAlign val="baseline"/>
        <sz val="18"/>
        <color rgb="FFFFFFFF"/>
        <name val="Calibri"/>
        <scheme val="none"/>
      </font>
      <numFmt numFmtId="0" formatCode="General"/>
      <fill>
        <patternFill patternType="solid">
          <fgColor rgb="FF3E8526"/>
          <bgColor rgb="FFFF0000"/>
        </patternFill>
      </fill>
      <alignment horizontal="center" vertical="bottom" textRotation="0" wrapText="1" indent="0" justifyLastLine="0" shrinkToFit="0" readingOrder="0"/>
      <border diagonalUp="0" diagonalDown="0" outline="0">
        <left style="thin">
          <color rgb="FF1E3C7C"/>
        </left>
        <right style="thin">
          <color rgb="FF1E3C7C"/>
        </right>
        <top/>
        <bottom/>
      </border>
      <protection locked="1" hidden="0"/>
    </dxf>
    <dxf>
      <font>
        <b val="0"/>
        <i val="0"/>
        <strike val="0"/>
        <condense val="0"/>
        <extend val="0"/>
        <outline val="0"/>
        <shadow val="0"/>
        <u val="none"/>
        <vertAlign val="baseline"/>
        <sz val="16"/>
        <color auto="1"/>
        <name val="Arial"/>
        <scheme val="none"/>
      </font>
      <alignment horizontal="general" vertical="center" textRotation="0" wrapText="1" indent="0" justifyLastLine="0" shrinkToFit="0" readingOrder="0"/>
      <border diagonalUp="0" diagonalDown="0" outline="0">
        <left style="thin">
          <color rgb="FF002060"/>
        </left>
        <right style="thin">
          <color rgb="FF002060"/>
        </right>
        <top style="thin">
          <color rgb="FF002060"/>
        </top>
        <bottom style="thin">
          <color rgb="FF002060"/>
        </bottom>
      </border>
    </dxf>
    <dxf>
      <font>
        <b val="0"/>
        <i val="0"/>
        <strike val="0"/>
        <condense val="0"/>
        <extend val="0"/>
        <outline val="0"/>
        <shadow val="0"/>
        <u val="none"/>
        <vertAlign val="baseline"/>
        <sz val="16"/>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1E3C7C"/>
        </left>
        <right style="thin">
          <color rgb="FF002060"/>
        </right>
        <top style="thin">
          <color rgb="FF1E3C7C"/>
        </top>
        <bottom style="thin">
          <color rgb="FF1E3C7C"/>
        </bottom>
      </border>
    </dxf>
    <dxf>
      <font>
        <b val="0"/>
        <i val="0"/>
        <strike val="0"/>
        <condense val="0"/>
        <extend val="0"/>
        <outline val="0"/>
        <shadow val="0"/>
        <u val="none"/>
        <vertAlign val="baseline"/>
        <sz val="18"/>
        <color theme="1"/>
        <name val="Arial"/>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rgb="FF1E3C7C"/>
        </left>
        <right style="thin">
          <color rgb="FF1E3C7C"/>
        </right>
        <top style="thin">
          <color rgb="FF1E3C7C"/>
        </top>
        <bottom style="thin">
          <color rgb="FF1E3C7C"/>
        </bottom>
      </border>
    </dxf>
    <dxf>
      <font>
        <b val="0"/>
        <i val="0"/>
        <strike val="0"/>
        <condense val="0"/>
        <extend val="0"/>
        <outline val="0"/>
        <shadow val="0"/>
        <u val="none"/>
        <vertAlign val="baseline"/>
        <sz val="20"/>
        <color theme="1"/>
        <name val="Arial"/>
        <scheme val="none"/>
      </font>
      <numFmt numFmtId="30" formatCode="@"/>
      <fill>
        <patternFill patternType="solid">
          <fgColor indexed="64"/>
          <bgColor theme="0"/>
        </patternFill>
      </fill>
      <alignment horizontal="center" vertical="center" textRotation="0" wrapText="0" indent="0" justifyLastLine="0" shrinkToFit="0" readingOrder="0"/>
      <border diagonalUp="0" diagonalDown="0">
        <left style="thin">
          <color rgb="FF1E3C7C"/>
        </left>
        <right style="thin">
          <color rgb="FF1E3C7C"/>
        </right>
        <top style="thin">
          <color rgb="FF1E3C7C"/>
        </top>
        <bottom style="thin">
          <color rgb="FF1E3C7C"/>
        </bottom>
        <vertical style="thin">
          <color rgb="FF1E3C7C"/>
        </vertical>
        <horizontal style="thin">
          <color rgb="FF1E3C7C"/>
        </horizontal>
      </border>
    </dxf>
    <dxf>
      <font>
        <strike val="0"/>
        <outline val="0"/>
        <shadow val="0"/>
        <u val="none"/>
        <vertAlign val="baseline"/>
        <sz val="18"/>
        <color auto="1"/>
        <name val="Arial"/>
        <scheme val="none"/>
      </font>
      <alignment horizontal="general" vertical="center" textRotation="0" wrapText="1" indent="0" justifyLastLine="0" shrinkToFit="0" readingOrder="0"/>
      <border diagonalUp="0" diagonalDown="0" outline="0">
        <left style="thin">
          <color rgb="FF1E3C7C"/>
        </left>
        <right style="thin">
          <color rgb="FF1E3C7C"/>
        </right>
        <top style="thin">
          <color rgb="FF1E3C7C"/>
        </top>
        <bottom style="thin">
          <color rgb="FF1E3C7C"/>
        </bottom>
      </border>
    </dxf>
    <dxf>
      <font>
        <strike val="0"/>
        <outline val="0"/>
        <shadow val="0"/>
        <u val="none"/>
        <vertAlign val="baseline"/>
        <sz val="20"/>
        <color auto="1"/>
        <name val="Arial"/>
        <scheme val="none"/>
      </font>
      <alignment horizontal="general" vertical="center" textRotation="0" wrapText="1" indent="0" justifyLastLine="0" shrinkToFit="0" readingOrder="0"/>
      <border diagonalUp="0" diagonalDown="0" outline="0">
        <left/>
        <right style="thin">
          <color rgb="FF1E3C7C"/>
        </right>
        <top style="thin">
          <color rgb="FF1E3C7C"/>
        </top>
        <bottom style="thin">
          <color rgb="FF1E3C7C"/>
        </bottom>
      </border>
    </dxf>
    <dxf>
      <alignment horizontal="center" vertical="center" textRotation="0" wrapText="1" indent="0" justifyLastLine="0" shrinkToFit="0" readingOrder="0"/>
      <border outline="0">
        <top style="thin">
          <color rgb="FF1E3C7C"/>
        </top>
      </border>
    </dxf>
    <dxf>
      <border>
        <bottom style="thin">
          <color rgb="FF1E3C7C"/>
        </bottom>
      </border>
    </dxf>
    <dxf>
      <border diagonalUp="0" diagonalDown="0">
        <left style="thin">
          <color rgb="FF1E3C7C"/>
        </left>
        <right style="thin">
          <color rgb="FF1E3C7C"/>
        </right>
        <top style="thin">
          <color rgb="FF1E3C7C"/>
        </top>
        <bottom style="thin">
          <color rgb="FF1E3C7C"/>
        </bottom>
      </border>
    </dxf>
    <dxf>
      <fill>
        <patternFill>
          <bgColor rgb="FFD7E0F5"/>
        </patternFill>
      </fill>
      <border>
        <left style="thin">
          <color rgb="FF6489DA"/>
        </left>
        <right style="thin">
          <color rgb="FF6489DA"/>
        </right>
        <top style="thin">
          <color rgb="FF6489DA"/>
        </top>
        <bottom style="thin">
          <color rgb="FF6489DA"/>
        </bottom>
        <vertical style="thin">
          <color rgb="FF6489DA"/>
        </vertical>
        <horizontal style="thin">
          <color rgb="FF6489DA"/>
        </horizontal>
      </border>
    </dxf>
    <dxf>
      <fill>
        <patternFill>
          <bgColor theme="0"/>
        </patternFill>
      </fill>
      <border>
        <left style="thin">
          <color rgb="FF6489DA"/>
        </left>
        <right style="thin">
          <color rgb="FF6489DA"/>
        </right>
        <top style="thin">
          <color rgb="FF6489DA"/>
        </top>
        <bottom style="thin">
          <color rgb="FF6489DA"/>
        </bottom>
        <vertical style="thin">
          <color rgb="FF6489DA"/>
        </vertical>
        <horizontal style="thin">
          <color rgb="FF6489DA"/>
        </horizontal>
      </border>
    </dxf>
    <dxf>
      <font>
        <color auto="1"/>
      </font>
      <fill>
        <patternFill>
          <bgColor rgb="FFC2D0F0"/>
        </patternFill>
      </fill>
    </dxf>
    <dxf>
      <font>
        <b/>
        <i val="0"/>
        <strike val="0"/>
        <outline val="0"/>
        <shadow val="0"/>
        <u val="none"/>
        <sz val="16"/>
        <color theme="0"/>
        <name val="Arial"/>
        <scheme val="none"/>
      </font>
      <fill>
        <patternFill>
          <bgColor rgb="FF1E3C7C"/>
        </patternFill>
      </fill>
      <alignment horizontal="general" vertical="center" textRotation="0" wrapText="1" indent="0" justifyLastLine="0" shrinkToFit="0" readingOrder="0"/>
      <border diagonalUp="0" diagonalDown="0">
        <left style="thin">
          <color rgb="FF1E3C7C"/>
        </left>
        <right style="thin">
          <color rgb="FF1E3C7C"/>
        </right>
        <top style="thin">
          <color rgb="FF1E3C7C"/>
        </top>
        <bottom style="thin">
          <color rgb="FF1E3C7C"/>
        </bottom>
      </border>
    </dxf>
  </dxfs>
  <tableStyles count="1" defaultTableStyle="TableStyleMedium2" defaultPivotStyle="PivotStyleLight16">
    <tableStyle name="FALC" pivot="0" count="3">
      <tableStyleElement type="headerRow" dxfId="31"/>
      <tableStyleElement type="firstRowStripe" dxfId="30"/>
      <tableStyleElement type="secondRowStripe" dxfId="29"/>
    </tableStyle>
  </tableStyles>
  <colors>
    <indexedColors>
      <rgbColor rgb="FF000000"/>
      <rgbColor rgb="FFFFFFFF"/>
      <rgbColor rgb="FFC5000B"/>
      <rgbColor rgb="FF00FF00"/>
      <rgbColor rgb="FF0000FF"/>
      <rgbColor rgb="FFFFFF00"/>
      <rgbColor rgb="FFFF00FF"/>
      <rgbColor rgb="FF00FFFF"/>
      <rgbColor rgb="FF800000"/>
      <rgbColor rgb="FF1A6922"/>
      <rgbColor rgb="FF000080"/>
      <rgbColor rgb="FF808000"/>
      <rgbColor rgb="FF800080"/>
      <rgbColor rgb="FF008080"/>
      <rgbColor rgb="FFCCCCCC"/>
      <rgbColor rgb="FF808080"/>
      <rgbColor rgb="FF9999FF"/>
      <rgbColor rgb="FF993366"/>
      <rgbColor rgb="FFEEEEEE"/>
      <rgbColor rgb="FFCCFFFF"/>
      <rgbColor rgb="FF660066"/>
      <rgbColor rgb="FFFF8080"/>
      <rgbColor rgb="FF0066CC"/>
      <rgbColor rgb="FFDDDDDD"/>
      <rgbColor rgb="FF000080"/>
      <rgbColor rgb="FFFF00FF"/>
      <rgbColor rgb="FFCCFF00"/>
      <rgbColor rgb="FF00FFFF"/>
      <rgbColor rgb="FF800080"/>
      <rgbColor rgb="FF800000"/>
      <rgbColor rgb="FF008080"/>
      <rgbColor rgb="FF0000FF"/>
      <rgbColor rgb="FF00CCFF"/>
      <rgbColor rgb="FFCCFFFF"/>
      <rgbColor rgb="FFCCFFCC"/>
      <rgbColor rgb="FFFFFF99"/>
      <rgbColor rgb="FFB3B3B3"/>
      <rgbColor rgb="FFFF99CC"/>
      <rgbColor rgb="FFCC99FF"/>
      <rgbColor rgb="FFFFCC99"/>
      <rgbColor rgb="FF3366FF"/>
      <rgbColor rgb="FF66FFFF"/>
      <rgbColor rgb="FF99CC00"/>
      <rgbColor rgb="FFFFC000"/>
      <rgbColor rgb="FFFF9900"/>
      <rgbColor rgb="FFFF3333"/>
      <rgbColor rgb="FF666666"/>
      <rgbColor rgb="FF999999"/>
      <rgbColor rgb="FF004586"/>
      <rgbColor rgb="FF3E852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66FF33"/>
      <color rgb="FFC2D0F0"/>
      <color rgb="FF1E3C7C"/>
      <color rgb="FF990099"/>
      <color rgb="FFD60093"/>
      <color rgb="FFFF3399"/>
      <color rgb="FF00FF00"/>
      <color rgb="FF1E3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rgbClr val="1E3C7C"/>
                </a:solidFill>
                <a:latin typeface="Arial" panose="020B0604020202020204" pitchFamily="34" charset="0"/>
                <a:ea typeface="+mn-ea"/>
                <a:cs typeface="Arial" panose="020B0604020202020204" pitchFamily="34" charset="0"/>
              </a:defRPr>
            </a:pPr>
            <a:r>
              <a:rPr lang="en-US" sz="3200">
                <a:solidFill>
                  <a:srgbClr val="1E3C7C"/>
                </a:solidFill>
                <a:latin typeface="Arial" panose="020B0604020202020204" pitchFamily="34" charset="0"/>
                <a:cs typeface="Arial" panose="020B0604020202020204" pitchFamily="34" charset="0"/>
              </a:rPr>
              <a:t>Pourcentage de réponse </a:t>
            </a:r>
          </a:p>
        </c:rich>
      </c:tx>
      <c:layout/>
      <c:overlay val="0"/>
      <c:spPr>
        <a:noFill/>
        <a:ln>
          <a:noFill/>
        </a:ln>
        <a:effectLst/>
      </c:spPr>
    </c:title>
    <c:autoTitleDeleted val="0"/>
    <c:plotArea>
      <c:layout/>
      <c:barChart>
        <c:barDir val="bar"/>
        <c:grouping val="clustered"/>
        <c:varyColors val="0"/>
        <c:ser>
          <c:idx val="2"/>
          <c:order val="0"/>
          <c:tx>
            <c:strRef>
              <c:f>'checklist FALC access num'!$B$68</c:f>
              <c:strCache>
                <c:ptCount val="1"/>
                <c:pt idx="0">
                  <c:v>Pour les critères de priorité basse</c:v>
                </c:pt>
              </c:strCache>
            </c:strRef>
          </c:tx>
          <c:spPr>
            <a:solidFill>
              <a:srgbClr val="66FF33"/>
            </a:solidFill>
            <a:ln>
              <a:noFill/>
            </a:ln>
            <a:effectLst/>
          </c:spPr>
          <c:invertIfNegative val="0"/>
          <c:cat>
            <c:strRef>
              <c:f>'checklist FALC access num'!$C$65</c:f>
              <c:strCache>
                <c:ptCount val="1"/>
                <c:pt idx="0">
                  <c:v>Pourcentage de réponse </c:v>
                </c:pt>
              </c:strCache>
            </c:strRef>
          </c:cat>
          <c:val>
            <c:numRef>
              <c:f>'checklist FALC access num'!$C$68</c:f>
              <c:numCache>
                <c:formatCode>0%</c:formatCode>
                <c:ptCount val="1"/>
                <c:pt idx="0">
                  <c:v>0</c:v>
                </c:pt>
              </c:numCache>
            </c:numRef>
          </c:val>
          <c:extLst xmlns:c16r2="http://schemas.microsoft.com/office/drawing/2015/06/chart">
            <c:ext xmlns:c16="http://schemas.microsoft.com/office/drawing/2014/chart" uri="{C3380CC4-5D6E-409C-BE32-E72D297353CC}">
              <c16:uniqueId val="{0000000C-71A5-4022-B4A1-66B64DBED849}"/>
            </c:ext>
          </c:extLst>
        </c:ser>
        <c:ser>
          <c:idx val="1"/>
          <c:order val="1"/>
          <c:tx>
            <c:strRef>
              <c:f>'checklist FALC access num'!$B$67</c:f>
              <c:strCache>
                <c:ptCount val="1"/>
                <c:pt idx="0">
                  <c:v>Pour les critères de priorité moyenne</c:v>
                </c:pt>
              </c:strCache>
            </c:strRef>
          </c:tx>
          <c:spPr>
            <a:solidFill>
              <a:srgbClr val="FFC000"/>
            </a:solidFill>
            <a:ln>
              <a:noFill/>
            </a:ln>
            <a:effectLst/>
          </c:spPr>
          <c:invertIfNegative val="0"/>
          <c:cat>
            <c:strRef>
              <c:f>'checklist FALC access num'!$C$65</c:f>
              <c:strCache>
                <c:ptCount val="1"/>
                <c:pt idx="0">
                  <c:v>Pourcentage de réponse </c:v>
                </c:pt>
              </c:strCache>
            </c:strRef>
          </c:cat>
          <c:val>
            <c:numRef>
              <c:f>'checklist FALC access num'!$C$67</c:f>
              <c:numCache>
                <c:formatCode>0%</c:formatCode>
                <c:ptCount val="1"/>
                <c:pt idx="0">
                  <c:v>0</c:v>
                </c:pt>
              </c:numCache>
            </c:numRef>
          </c:val>
          <c:extLst xmlns:c16r2="http://schemas.microsoft.com/office/drawing/2015/06/chart">
            <c:ext xmlns:c16="http://schemas.microsoft.com/office/drawing/2014/chart" uri="{C3380CC4-5D6E-409C-BE32-E72D297353CC}">
              <c16:uniqueId val="{0000000B-71A5-4022-B4A1-66B64DBED849}"/>
            </c:ext>
          </c:extLst>
        </c:ser>
        <c:ser>
          <c:idx val="0"/>
          <c:order val="2"/>
          <c:tx>
            <c:strRef>
              <c:f>'checklist FALC access num'!$B$66</c:f>
              <c:strCache>
                <c:ptCount val="1"/>
                <c:pt idx="0">
                  <c:v>Pour les critères de priorité haute</c:v>
                </c:pt>
              </c:strCache>
            </c:strRef>
          </c:tx>
          <c:spPr>
            <a:solidFill>
              <a:schemeClr val="accent1"/>
            </a:solidFill>
            <a:ln>
              <a:noFill/>
            </a:ln>
            <a:effectLst/>
          </c:spPr>
          <c:invertIfNegative val="0"/>
          <c:dPt>
            <c:idx val="0"/>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4-71A5-4022-B4A1-66B64DBED849}"/>
              </c:ext>
            </c:extLst>
          </c:dPt>
          <c:cat>
            <c:strRef>
              <c:f>'checklist FALC access num'!$C$65</c:f>
              <c:strCache>
                <c:ptCount val="1"/>
                <c:pt idx="0">
                  <c:v>Pourcentage de réponse </c:v>
                </c:pt>
              </c:strCache>
            </c:strRef>
          </c:cat>
          <c:val>
            <c:numRef>
              <c:f>'checklist FALC access num'!$C$66</c:f>
              <c:numCache>
                <c:formatCode>0%</c:formatCode>
                <c:ptCount val="1"/>
                <c:pt idx="0">
                  <c:v>0</c:v>
                </c:pt>
              </c:numCache>
            </c:numRef>
          </c:val>
          <c:extLst xmlns:c16r2="http://schemas.microsoft.com/office/drawing/2015/06/chart">
            <c:ext xmlns:c16="http://schemas.microsoft.com/office/drawing/2014/chart" uri="{C3380CC4-5D6E-409C-BE32-E72D297353CC}">
              <c16:uniqueId val="{00000000-71A5-4022-B4A1-66B64DBED849}"/>
            </c:ext>
          </c:extLst>
        </c:ser>
        <c:dLbls>
          <c:showLegendKey val="0"/>
          <c:showVal val="0"/>
          <c:showCatName val="0"/>
          <c:showSerName val="0"/>
          <c:showPercent val="0"/>
          <c:showBubbleSize val="0"/>
        </c:dLbls>
        <c:gapWidth val="182"/>
        <c:axId val="196504192"/>
        <c:axId val="196514176"/>
      </c:barChart>
      <c:catAx>
        <c:axId val="196504192"/>
        <c:scaling>
          <c:orientation val="minMax"/>
        </c:scaling>
        <c:delete val="1"/>
        <c:axPos val="l"/>
        <c:numFmt formatCode="General" sourceLinked="1"/>
        <c:majorTickMark val="none"/>
        <c:minorTickMark val="none"/>
        <c:tickLblPos val="nextTo"/>
        <c:crossAx val="196514176"/>
        <c:crosses val="autoZero"/>
        <c:auto val="1"/>
        <c:lblAlgn val="ctr"/>
        <c:lblOffset val="100"/>
        <c:noMultiLvlLbl val="0"/>
      </c:catAx>
      <c:valAx>
        <c:axId val="196514176"/>
        <c:scaling>
          <c:orientation val="minMax"/>
          <c:max val="1"/>
          <c:min val="0.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crossAx val="196504192"/>
        <c:crosses val="autoZero"/>
        <c:crossBetween val="between"/>
        <c:majorUnit val="0.1"/>
        <c:minorUnit val="2.0000000000000004E-2"/>
      </c:valAx>
      <c:spPr>
        <a:noFill/>
        <a:ln>
          <a:noFill/>
        </a:ln>
        <a:effectLst/>
      </c:spPr>
    </c:plotArea>
    <c:plotVisOnly val="1"/>
    <c:dispBlanksAs val="gap"/>
    <c:showDLblsOverMax val="0"/>
  </c:chart>
  <c:spPr>
    <a:solidFill>
      <a:schemeClr val="bg1"/>
    </a:solidFill>
    <a:ln w="9525" cap="flat" cmpd="sng" algn="ctr">
      <a:solidFill>
        <a:srgbClr val="1E3C7C"/>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124977</xdr:colOff>
      <xdr:row>0</xdr:row>
      <xdr:rowOff>169334</xdr:rowOff>
    </xdr:from>
    <xdr:to>
      <xdr:col>1</xdr:col>
      <xdr:colOff>822326</xdr:colOff>
      <xdr:row>1</xdr:row>
      <xdr:rowOff>170576</xdr:rowOff>
    </xdr:to>
    <xdr:pic>
      <xdr:nvPicPr>
        <xdr:cNvPr id="2" name="Imag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977" y="169334"/>
          <a:ext cx="2835182" cy="2985742"/>
        </a:xfrm>
        <a:prstGeom prst="rect">
          <a:avLst/>
        </a:prstGeom>
      </xdr:spPr>
    </xdr:pic>
    <xdr:clientData/>
  </xdr:twoCellAnchor>
  <xdr:twoCellAnchor>
    <xdr:from>
      <xdr:col>3</xdr:col>
      <xdr:colOff>313268</xdr:colOff>
      <xdr:row>60</xdr:row>
      <xdr:rowOff>302682</xdr:rowOff>
    </xdr:from>
    <xdr:to>
      <xdr:col>5</xdr:col>
      <xdr:colOff>5159376</xdr:colOff>
      <xdr:row>77</xdr:row>
      <xdr:rowOff>183619</xdr:rowOff>
    </xdr:to>
    <xdr:graphicFrame macro="">
      <xdr:nvGraphicFramePr>
        <xdr:cNvPr id="3" name="Graphique 2">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7323666</xdr:colOff>
      <xdr:row>0</xdr:row>
      <xdr:rowOff>740833</xdr:rowOff>
    </xdr:from>
    <xdr:to>
      <xdr:col>6</xdr:col>
      <xdr:colOff>4033024</xdr:colOff>
      <xdr:row>0</xdr:row>
      <xdr:rowOff>2130841</xdr:rowOff>
    </xdr:to>
    <xdr:pic>
      <xdr:nvPicPr>
        <xdr:cNvPr id="6" name="Image 5"/>
        <xdr:cNvPicPr>
          <a:picLocks noChangeAspect="1"/>
        </xdr:cNvPicPr>
      </xdr:nvPicPr>
      <xdr:blipFill>
        <a:blip xmlns:r="http://schemas.openxmlformats.org/officeDocument/2006/relationships" r:embed="rId3"/>
        <a:stretch>
          <a:fillRect/>
        </a:stretch>
      </xdr:blipFill>
      <xdr:spPr>
        <a:xfrm>
          <a:off x="19282833" y="740833"/>
          <a:ext cx="4054191" cy="1390008"/>
        </a:xfrm>
        <a:prstGeom prst="rect">
          <a:avLst/>
        </a:prstGeom>
      </xdr:spPr>
    </xdr:pic>
    <xdr:clientData/>
  </xdr:twoCellAnchor>
  <xdr:twoCellAnchor editAs="oneCell">
    <xdr:from>
      <xdr:col>0</xdr:col>
      <xdr:colOff>889000</xdr:colOff>
      <xdr:row>72</xdr:row>
      <xdr:rowOff>266700</xdr:rowOff>
    </xdr:from>
    <xdr:to>
      <xdr:col>2</xdr:col>
      <xdr:colOff>1393520</xdr:colOff>
      <xdr:row>81</xdr:row>
      <xdr:rowOff>139700</xdr:rowOff>
    </xdr:to>
    <xdr:pic>
      <xdr:nvPicPr>
        <xdr:cNvPr id="8" name="Image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9000" y="54292500"/>
          <a:ext cx="8657920" cy="273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au1" displayName="Tableau1" ref="A3:G60" totalsRowShown="0" headerRowDxfId="28" headerRowBorderDxfId="27" totalsRowBorderDxfId="26" headerRowCellStyle="Texte explicatif">
  <autoFilter ref="A3:G60"/>
  <tableColumns count="7">
    <tableColumn id="1" name="N°" dataDxfId="25"/>
    <tableColumn id="2" name="Critères" dataDxfId="24"/>
    <tableColumn id="3" name="Niveaux de priorité" dataDxfId="23"/>
    <tableColumn id="4" name="Réponses" dataDxfId="22"/>
    <tableColumn id="5" name="Résultats" dataDxfId="21">
      <calculatedColumnFormula>IF($D4="Oui",2,IF($D4="Non",0,IF($D4="","",IF($D4="Pas concerné","",""))))</calculatedColumnFormula>
    </tableColumn>
    <tableColumn id="6" name="Critères5" dataDxfId="20"/>
    <tableColumn id="7" name="Correspondances WCAG / RGAA" dataDxfId="19"/>
  </tableColumns>
  <tableStyleInfo name="TableStyleLight2" showFirstColumn="0" showLastColumn="0" showRowStripes="1" showColumnStripes="0"/>
</table>
</file>

<file path=xl/tables/table2.xml><?xml version="1.0" encoding="utf-8"?>
<table xmlns="http://schemas.openxmlformats.org/spreadsheetml/2006/main" id="2" name="Tableau35" displayName="Tableau35" ref="B65:C68" totalsRowShown="0" headerRowDxfId="18" dataDxfId="17">
  <autoFilter ref="B65:C68"/>
  <tableColumns count="2">
    <tableColumn id="1" name="Niveau de priorité des critère" dataDxfId="16"/>
    <tableColumn id="3" name="Pourcentage de réponse " dataDxfId="15" dataCellStyle="Pourcentage">
      <calculatedColumnFormula>'calculs ne pas toucher'!F6/(216+'calculs ne pas toucher'!F12)</calculatedColumnFormula>
    </tableColumn>
  </tableColumns>
  <tableStyleInfo name="FALC" showFirstColumn="0" showLastColumn="0" showRowStripes="1" showColumnStripes="0"/>
</table>
</file>

<file path=xl/tables/table3.xml><?xml version="1.0" encoding="utf-8"?>
<table xmlns="http://schemas.openxmlformats.org/spreadsheetml/2006/main" id="3" name="Tableau354" displayName="Tableau354" ref="E5:F8" totalsRowShown="0" headerRowDxfId="14" dataDxfId="13">
  <autoFilter ref="E5:F8"/>
  <tableColumns count="2">
    <tableColumn id="1" name="Niveau de priorité des critère" dataDxfId="12"/>
    <tableColumn id="3" name="Total des résultats par critère" dataDxfId="11" dataCellStyle="Pourcentage">
      <calculatedColumnFormula>SUMIF('calculs ne pas toucher'!B4:B60,"+++",Tableau1[Résultats])</calculatedColumnFormula>
    </tableColumn>
  </tableColumns>
  <tableStyleInfo name="FALC" showFirstColumn="0" showLastColumn="0" showRowStripes="1" showColumnStripes="0"/>
</table>
</file>

<file path=xl/tables/table4.xml><?xml version="1.0" encoding="utf-8"?>
<table xmlns="http://schemas.openxmlformats.org/spreadsheetml/2006/main" id="5" name="Tableau3546" displayName="Tableau3546" ref="E11:F14" totalsRowShown="0" headerRowDxfId="10" dataDxfId="9">
  <autoFilter ref="E11:F14"/>
  <tableColumns count="2">
    <tableColumn id="1" name="Niveau de priorité des critère" dataDxfId="8"/>
    <tableColumn id="3" name="Total des résultats de pondération &quot;Pas concerné&quot;" dataDxfId="7" dataCellStyle="Pourcentage">
      <calculatedColumnFormula>SUMIF($B$4:B$60,"+++",$C$4:$C$60)</calculatedColumnFormula>
    </tableColumn>
  </tableColumns>
  <tableStyleInfo name="FALC"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K88"/>
  <sheetViews>
    <sheetView tabSelected="1" topLeftCell="A61" zoomScale="50" zoomScaleNormal="50" workbookViewId="0">
      <selection activeCell="F80" sqref="F80"/>
    </sheetView>
  </sheetViews>
  <sheetFormatPr baseColWidth="10" defaultColWidth="15.625" defaultRowHeight="25" x14ac:dyDescent="0.45"/>
  <cols>
    <col min="1" max="1" width="21.0625" style="37" customWidth="1"/>
    <col min="2" max="2" width="59.125" style="15" customWidth="1"/>
    <col min="3" max="3" width="15.0625" style="9" customWidth="1"/>
    <col min="4" max="4" width="12.4375" customWidth="1"/>
    <col min="5" max="5" width="14.4375" customWidth="1"/>
    <col min="6" max="6" width="72.25" style="74" customWidth="1"/>
    <col min="7" max="7" width="48.0625" style="42" customWidth="1"/>
    <col min="8" max="8" width="8.75" style="40" customWidth="1"/>
    <col min="9" max="9" width="28" style="40" customWidth="1"/>
  </cols>
  <sheetData>
    <row r="1" spans="1:11" ht="234.75" customHeight="1" x14ac:dyDescent="0.35">
      <c r="B1" s="80" t="s">
        <v>145</v>
      </c>
      <c r="C1" s="80"/>
      <c r="D1" s="80"/>
      <c r="E1" s="80"/>
      <c r="F1" s="80"/>
      <c r="G1" s="78"/>
    </row>
    <row r="2" spans="1:11" x14ac:dyDescent="0.45">
      <c r="D2" s="10"/>
      <c r="F2" s="67"/>
      <c r="G2" s="66"/>
      <c r="H2" s="41"/>
      <c r="I2" s="41"/>
      <c r="J2" s="36"/>
      <c r="K2" s="35"/>
    </row>
    <row r="3" spans="1:11" s="21" customFormat="1" ht="46" x14ac:dyDescent="0.45">
      <c r="A3" s="20" t="s">
        <v>1</v>
      </c>
      <c r="B3" s="16" t="s">
        <v>2</v>
      </c>
      <c r="C3" s="16" t="s">
        <v>225</v>
      </c>
      <c r="D3" s="16" t="s">
        <v>223</v>
      </c>
      <c r="E3" s="16" t="s">
        <v>224</v>
      </c>
      <c r="F3" s="68" t="s">
        <v>206</v>
      </c>
      <c r="G3" s="16" t="s">
        <v>220</v>
      </c>
      <c r="H3" s="42"/>
      <c r="I3" s="42"/>
    </row>
    <row r="4" spans="1:11" ht="160" x14ac:dyDescent="0.35">
      <c r="A4" s="79" t="s">
        <v>226</v>
      </c>
      <c r="B4" s="17" t="s">
        <v>3</v>
      </c>
      <c r="C4" s="11" t="s">
        <v>76</v>
      </c>
      <c r="D4" s="12"/>
      <c r="E4" s="13" t="str">
        <f>IF($D4="Oui",6,IF($D4="Non",0,IF($D4="","",IF($D4="Pas concerné","",""))))</f>
        <v/>
      </c>
      <c r="F4" s="69" t="s">
        <v>185</v>
      </c>
      <c r="G4" s="63"/>
      <c r="H4" s="43"/>
    </row>
    <row r="5" spans="1:11" ht="80" x14ac:dyDescent="0.35">
      <c r="A5" s="38" t="s">
        <v>78</v>
      </c>
      <c r="B5" s="17" t="s">
        <v>4</v>
      </c>
      <c r="C5" s="11" t="s">
        <v>75</v>
      </c>
      <c r="D5" s="12"/>
      <c r="E5" s="13" t="str">
        <f>IF($D5="Oui",4,IF($D5="Non",0,IF($D5="","",IF($D5="Pas concerné","",""))))</f>
        <v/>
      </c>
      <c r="F5" s="69" t="s">
        <v>157</v>
      </c>
      <c r="G5" s="63"/>
      <c r="H5" s="43"/>
    </row>
    <row r="6" spans="1:11" ht="67.5" x14ac:dyDescent="0.35">
      <c r="A6" s="38" t="s">
        <v>79</v>
      </c>
      <c r="B6" s="17" t="s">
        <v>5</v>
      </c>
      <c r="C6" s="11" t="s">
        <v>74</v>
      </c>
      <c r="D6" s="12"/>
      <c r="E6" s="13" t="str">
        <f>IF($D6="Oui",2,IF($D6="Non",0,IF($D6="","",IF($D6="Pas concerné","",""))))</f>
        <v/>
      </c>
      <c r="F6" s="69" t="s">
        <v>158</v>
      </c>
      <c r="G6" s="63"/>
      <c r="H6" s="43"/>
    </row>
    <row r="7" spans="1:11" ht="45" x14ac:dyDescent="0.35">
      <c r="A7" s="38" t="s">
        <v>80</v>
      </c>
      <c r="B7" s="17" t="s">
        <v>6</v>
      </c>
      <c r="C7" s="11" t="s">
        <v>76</v>
      </c>
      <c r="D7" s="12"/>
      <c r="E7" s="13" t="str">
        <f>IF($D7="Oui",6,IF($D7="Non",0,IF($D7="","",IF($D7="Pas concerné","",""))))</f>
        <v/>
      </c>
      <c r="F7" s="69" t="s">
        <v>7</v>
      </c>
      <c r="G7" s="63"/>
      <c r="H7" s="43"/>
    </row>
    <row r="8" spans="1:11" ht="60" x14ac:dyDescent="0.35">
      <c r="A8" s="38" t="s">
        <v>81</v>
      </c>
      <c r="B8" s="17" t="s">
        <v>8</v>
      </c>
      <c r="C8" s="11" t="s">
        <v>74</v>
      </c>
      <c r="D8" s="12"/>
      <c r="E8" s="13" t="str">
        <f>IF($D8="Oui",2,IF($D8="Non",0,IF($D8="","",IF($D8="Pas concerné","",""))))</f>
        <v/>
      </c>
      <c r="F8" s="69" t="s">
        <v>186</v>
      </c>
      <c r="G8" s="63" t="s">
        <v>207</v>
      </c>
      <c r="H8" s="43"/>
    </row>
    <row r="9" spans="1:11" ht="60" x14ac:dyDescent="0.35">
      <c r="A9" s="38" t="s">
        <v>82</v>
      </c>
      <c r="B9" s="17" t="s">
        <v>9</v>
      </c>
      <c r="C9" s="11" t="s">
        <v>74</v>
      </c>
      <c r="D9" s="12"/>
      <c r="E9" s="13" t="str">
        <f t="shared" ref="E9:E13" si="0">IF($D9="Oui",2,IF($D9="Non",0,IF($D9="","",IF($D9="Pas concerné","",""))))</f>
        <v/>
      </c>
      <c r="F9" s="70" t="s">
        <v>187</v>
      </c>
      <c r="G9" s="63" t="s">
        <v>208</v>
      </c>
      <c r="H9" s="43"/>
    </row>
    <row r="10" spans="1:11" ht="40" x14ac:dyDescent="0.35">
      <c r="A10" s="38" t="s">
        <v>83</v>
      </c>
      <c r="B10" s="17" t="s">
        <v>10</v>
      </c>
      <c r="C10" s="11" t="s">
        <v>74</v>
      </c>
      <c r="D10" s="12"/>
      <c r="E10" s="13" t="str">
        <f t="shared" si="0"/>
        <v/>
      </c>
      <c r="F10" s="69" t="s">
        <v>159</v>
      </c>
      <c r="G10" s="63" t="s">
        <v>209</v>
      </c>
      <c r="H10" s="43"/>
    </row>
    <row r="11" spans="1:11" ht="40" x14ac:dyDescent="0.35">
      <c r="A11" s="38" t="s">
        <v>84</v>
      </c>
      <c r="B11" s="17" t="s">
        <v>11</v>
      </c>
      <c r="C11" s="11" t="s">
        <v>74</v>
      </c>
      <c r="D11" s="12"/>
      <c r="E11" s="13" t="str">
        <f t="shared" si="0"/>
        <v/>
      </c>
      <c r="F11" s="69" t="s">
        <v>160</v>
      </c>
      <c r="G11" s="63"/>
      <c r="H11" s="43"/>
    </row>
    <row r="12" spans="1:11" ht="67.5" x14ac:dyDescent="0.35">
      <c r="A12" s="38" t="s">
        <v>85</v>
      </c>
      <c r="B12" s="17" t="s">
        <v>134</v>
      </c>
      <c r="C12" s="11" t="s">
        <v>74</v>
      </c>
      <c r="D12" s="12"/>
      <c r="E12" s="13" t="str">
        <f t="shared" si="0"/>
        <v/>
      </c>
      <c r="F12" s="69" t="s">
        <v>188</v>
      </c>
      <c r="G12" s="63"/>
      <c r="H12" s="43"/>
    </row>
    <row r="13" spans="1:11" ht="67.5" x14ac:dyDescent="0.35">
      <c r="A13" s="38" t="s">
        <v>86</v>
      </c>
      <c r="B13" s="17" t="s">
        <v>12</v>
      </c>
      <c r="C13" s="11" t="s">
        <v>74</v>
      </c>
      <c r="D13" s="12"/>
      <c r="E13" s="13" t="str">
        <f t="shared" si="0"/>
        <v/>
      </c>
      <c r="F13" s="69" t="s">
        <v>161</v>
      </c>
      <c r="G13" s="63"/>
      <c r="H13" s="43"/>
    </row>
    <row r="14" spans="1:11" ht="100" x14ac:dyDescent="0.35">
      <c r="A14" s="79" t="s">
        <v>227</v>
      </c>
      <c r="B14" s="17" t="s">
        <v>13</v>
      </c>
      <c r="C14" s="11" t="s">
        <v>76</v>
      </c>
      <c r="D14" s="12"/>
      <c r="E14" s="13" t="str">
        <f>IF($D14="Oui",6,IF($D14="Non",0,IF($D14="","",IF($D14="Pas concerné","",""))))</f>
        <v/>
      </c>
      <c r="F14" s="69" t="s">
        <v>144</v>
      </c>
      <c r="G14" s="63"/>
      <c r="H14" s="43"/>
    </row>
    <row r="15" spans="1:11" ht="60" x14ac:dyDescent="0.35">
      <c r="A15" s="38" t="s">
        <v>88</v>
      </c>
      <c r="B15" s="17" t="s">
        <v>14</v>
      </c>
      <c r="C15" s="11" t="s">
        <v>76</v>
      </c>
      <c r="D15" s="12"/>
      <c r="E15" s="13" t="str">
        <f t="shared" ref="E15:E16" si="1">IF($D15="Oui",6,IF($D15="Non",0,IF($D15="","",IF($D15="Pas concerné","",""))))</f>
        <v/>
      </c>
      <c r="F15" s="69" t="s">
        <v>162</v>
      </c>
      <c r="G15" s="63" t="s">
        <v>210</v>
      </c>
      <c r="H15" s="43"/>
    </row>
    <row r="16" spans="1:11" ht="45" x14ac:dyDescent="0.35">
      <c r="A16" s="38" t="s">
        <v>89</v>
      </c>
      <c r="B16" s="17" t="s">
        <v>15</v>
      </c>
      <c r="C16" s="11" t="s">
        <v>76</v>
      </c>
      <c r="D16" s="12"/>
      <c r="E16" s="13" t="str">
        <f t="shared" si="1"/>
        <v/>
      </c>
      <c r="F16" s="69" t="s">
        <v>163</v>
      </c>
      <c r="G16" s="63" t="s">
        <v>211</v>
      </c>
      <c r="H16" s="43"/>
    </row>
    <row r="17" spans="1:8" ht="80" x14ac:dyDescent="0.35">
      <c r="A17" s="38" t="s">
        <v>90</v>
      </c>
      <c r="B17" s="17" t="s">
        <v>16</v>
      </c>
      <c r="C17" s="11" t="s">
        <v>74</v>
      </c>
      <c r="D17" s="12"/>
      <c r="E17" s="13" t="str">
        <f>IF($D17="Oui",2,IF($D17="Non",0,IF($D17="","",IF($D17="Pas concerné","",""))))</f>
        <v/>
      </c>
      <c r="F17" s="69" t="s">
        <v>164</v>
      </c>
      <c r="G17" s="63" t="s">
        <v>221</v>
      </c>
      <c r="H17" s="43"/>
    </row>
    <row r="18" spans="1:8" ht="45" x14ac:dyDescent="0.35">
      <c r="A18" s="38" t="s">
        <v>91</v>
      </c>
      <c r="B18" s="17" t="s">
        <v>17</v>
      </c>
      <c r="C18" s="11" t="s">
        <v>76</v>
      </c>
      <c r="D18" s="12"/>
      <c r="E18" s="13" t="str">
        <f>IF($D18="Oui",6,IF($D18="Non",0,IF($D18="","",IF($D18="Pas concerné","",""))))</f>
        <v/>
      </c>
      <c r="F18" s="69" t="s">
        <v>189</v>
      </c>
      <c r="G18" s="63"/>
      <c r="H18" s="43"/>
    </row>
    <row r="19" spans="1:8" ht="45" x14ac:dyDescent="0.35">
      <c r="A19" s="38" t="s">
        <v>92</v>
      </c>
      <c r="B19" s="17" t="s">
        <v>18</v>
      </c>
      <c r="C19" s="11" t="s">
        <v>75</v>
      </c>
      <c r="D19" s="12"/>
      <c r="E19" s="13" t="str">
        <f>IF($D19="Oui",4,IF($D19="Non",0,IF($D19="","",IF($D19="Pas concerné","",""))))</f>
        <v/>
      </c>
      <c r="F19" s="71" t="s">
        <v>19</v>
      </c>
      <c r="G19" s="63"/>
      <c r="H19" s="43"/>
    </row>
    <row r="20" spans="1:8" ht="67.5" x14ac:dyDescent="0.35">
      <c r="A20" s="38" t="s">
        <v>93</v>
      </c>
      <c r="B20" s="17" t="s">
        <v>135</v>
      </c>
      <c r="C20" s="11" t="s">
        <v>74</v>
      </c>
      <c r="D20" s="12"/>
      <c r="E20" s="13" t="str">
        <f>IF($D20="Oui",2,IF($D20="Non",0,IF($D20="","",IF($D20="Pas concerné","",""))))</f>
        <v/>
      </c>
      <c r="F20" s="69" t="s">
        <v>190</v>
      </c>
      <c r="G20" s="63" t="s">
        <v>210</v>
      </c>
      <c r="H20" s="43"/>
    </row>
    <row r="21" spans="1:8" ht="80" x14ac:dyDescent="0.35">
      <c r="A21" s="38" t="s">
        <v>94</v>
      </c>
      <c r="B21" s="17" t="s">
        <v>20</v>
      </c>
      <c r="C21" s="11" t="s">
        <v>74</v>
      </c>
      <c r="D21" s="12"/>
      <c r="E21" s="13" t="str">
        <f t="shared" ref="E21:E22" si="2">IF($D21="Oui",2,IF($D21="Non",0,IF($D21="","",IF($D21="Pas concerné","",""))))</f>
        <v/>
      </c>
      <c r="F21" s="69" t="s">
        <v>191</v>
      </c>
      <c r="G21" s="63" t="s">
        <v>212</v>
      </c>
      <c r="H21" s="43"/>
    </row>
    <row r="22" spans="1:8" ht="100" x14ac:dyDescent="0.35">
      <c r="A22" s="38" t="s">
        <v>95</v>
      </c>
      <c r="B22" s="17" t="s">
        <v>21</v>
      </c>
      <c r="C22" s="11" t="s">
        <v>74</v>
      </c>
      <c r="D22" s="12"/>
      <c r="E22" s="13" t="str">
        <f t="shared" si="2"/>
        <v/>
      </c>
      <c r="F22" s="69" t="s">
        <v>22</v>
      </c>
      <c r="G22" s="63" t="s">
        <v>153</v>
      </c>
      <c r="H22" s="43"/>
    </row>
    <row r="23" spans="1:8" ht="45" x14ac:dyDescent="0.35">
      <c r="A23" s="38" t="s">
        <v>96</v>
      </c>
      <c r="B23" s="17" t="s">
        <v>23</v>
      </c>
      <c r="C23" s="11" t="s">
        <v>75</v>
      </c>
      <c r="D23" s="12"/>
      <c r="E23" s="13" t="str">
        <f>IF($D23="Oui",4,IF($D23="Non",0,IF($D23="","",IF($D23="Pas concerné","",""))))</f>
        <v/>
      </c>
      <c r="F23" s="69" t="s">
        <v>192</v>
      </c>
      <c r="G23" s="63" t="s">
        <v>24</v>
      </c>
      <c r="H23" s="43"/>
    </row>
    <row r="24" spans="1:8" ht="60" x14ac:dyDescent="0.35">
      <c r="A24" s="38" t="s">
        <v>97</v>
      </c>
      <c r="B24" s="17" t="s">
        <v>25</v>
      </c>
      <c r="C24" s="11" t="s">
        <v>74</v>
      </c>
      <c r="D24" s="12"/>
      <c r="E24" s="13" t="str">
        <f>IF($D24="Oui",2,IF($D24="Non",0,IF($D24="","",IF($D24="Pas concerné","",""))))</f>
        <v/>
      </c>
      <c r="F24" s="69" t="s">
        <v>165</v>
      </c>
      <c r="G24" s="63" t="s">
        <v>210</v>
      </c>
      <c r="H24" s="43"/>
    </row>
    <row r="25" spans="1:8" ht="67.5" x14ac:dyDescent="0.35">
      <c r="A25" s="38" t="s">
        <v>98</v>
      </c>
      <c r="B25" s="17" t="s">
        <v>204</v>
      </c>
      <c r="C25" s="11" t="s">
        <v>75</v>
      </c>
      <c r="D25" s="12"/>
      <c r="E25" s="13" t="str">
        <f>IF($D25="Oui",4,IF($D25="Non",0,IF($D25="","",IF($D25="Pas concerné","",""))))</f>
        <v/>
      </c>
      <c r="F25" s="69" t="s">
        <v>193</v>
      </c>
      <c r="G25" s="63"/>
      <c r="H25" s="43"/>
    </row>
    <row r="26" spans="1:8" ht="100" x14ac:dyDescent="0.35">
      <c r="A26" s="38" t="s">
        <v>99</v>
      </c>
      <c r="B26" s="17" t="s">
        <v>26</v>
      </c>
      <c r="C26" s="11" t="s">
        <v>75</v>
      </c>
      <c r="D26" s="12"/>
      <c r="E26" s="13" t="str">
        <f>IF($D26="Oui",4,IF($D26="Non",0,IF($D26="","",IF($D26="Pas concerné","",""))))</f>
        <v/>
      </c>
      <c r="F26" s="69" t="s">
        <v>166</v>
      </c>
      <c r="G26" s="63"/>
      <c r="H26" s="43"/>
    </row>
    <row r="27" spans="1:8" ht="40" x14ac:dyDescent="0.35">
      <c r="A27" s="38" t="s">
        <v>100</v>
      </c>
      <c r="B27" s="17" t="s">
        <v>27</v>
      </c>
      <c r="C27" s="11" t="s">
        <v>75</v>
      </c>
      <c r="D27" s="12"/>
      <c r="E27" s="13" t="str">
        <f>IF($D27="Oui",4,IF($D27="Non",0,IF($D27="","",IF($D27="Pas concerné","",""))))</f>
        <v/>
      </c>
      <c r="F27" s="69" t="s">
        <v>167</v>
      </c>
      <c r="G27" s="63"/>
      <c r="H27" s="43"/>
    </row>
    <row r="28" spans="1:8" ht="120" x14ac:dyDescent="0.35">
      <c r="A28" s="38" t="s">
        <v>101</v>
      </c>
      <c r="B28" s="17" t="s">
        <v>28</v>
      </c>
      <c r="C28" s="11" t="s">
        <v>74</v>
      </c>
      <c r="D28" s="12"/>
      <c r="E28" s="13" t="str">
        <f>IF($D28="Oui",2,IF($D28="Non",0,IF($D28="","",IF($D28="Pas concerné","",""))))</f>
        <v/>
      </c>
      <c r="F28" s="69" t="s">
        <v>194</v>
      </c>
      <c r="G28" s="63" t="s">
        <v>213</v>
      </c>
      <c r="H28" s="43"/>
    </row>
    <row r="29" spans="1:8" ht="45" x14ac:dyDescent="0.35">
      <c r="A29" s="38" t="s">
        <v>102</v>
      </c>
      <c r="B29" s="17" t="s">
        <v>29</v>
      </c>
      <c r="C29" s="11" t="s">
        <v>74</v>
      </c>
      <c r="D29" s="12"/>
      <c r="E29" s="13" t="str">
        <f t="shared" ref="E29:E34" si="3">IF($D29="Oui",2,IF($D29="Non",0,IF($D29="","",IF($D29="Pas concerné","",""))))</f>
        <v/>
      </c>
      <c r="F29" s="71" t="s">
        <v>195</v>
      </c>
      <c r="G29" s="63"/>
      <c r="H29" s="43"/>
    </row>
    <row r="30" spans="1:8" ht="67.5" x14ac:dyDescent="0.35">
      <c r="A30" s="38" t="s">
        <v>103</v>
      </c>
      <c r="B30" s="17" t="s">
        <v>30</v>
      </c>
      <c r="C30" s="11" t="s">
        <v>74</v>
      </c>
      <c r="D30" s="12"/>
      <c r="E30" s="13" t="str">
        <f t="shared" si="3"/>
        <v/>
      </c>
      <c r="F30" s="69" t="s">
        <v>196</v>
      </c>
      <c r="G30" s="63" t="s">
        <v>214</v>
      </c>
      <c r="H30" s="43"/>
    </row>
    <row r="31" spans="1:8" ht="60" x14ac:dyDescent="0.35">
      <c r="A31" s="38" t="s">
        <v>104</v>
      </c>
      <c r="B31" s="17" t="s">
        <v>31</v>
      </c>
      <c r="C31" s="11" t="s">
        <v>74</v>
      </c>
      <c r="D31" s="12"/>
      <c r="E31" s="13" t="str">
        <f t="shared" si="3"/>
        <v/>
      </c>
      <c r="F31" s="69" t="s">
        <v>168</v>
      </c>
      <c r="G31" s="63"/>
      <c r="H31" s="43"/>
    </row>
    <row r="32" spans="1:8" ht="60" x14ac:dyDescent="0.35">
      <c r="A32" s="38" t="s">
        <v>105</v>
      </c>
      <c r="B32" s="17" t="s">
        <v>170</v>
      </c>
      <c r="C32" s="11" t="s">
        <v>74</v>
      </c>
      <c r="D32" s="12"/>
      <c r="E32" s="13" t="str">
        <f t="shared" si="3"/>
        <v/>
      </c>
      <c r="F32" s="69" t="s">
        <v>169</v>
      </c>
      <c r="G32" s="63"/>
      <c r="H32" s="43"/>
    </row>
    <row r="33" spans="1:8" ht="67.5" x14ac:dyDescent="0.35">
      <c r="A33" s="38" t="s">
        <v>106</v>
      </c>
      <c r="B33" s="18" t="s">
        <v>32</v>
      </c>
      <c r="C33" s="11" t="s">
        <v>74</v>
      </c>
      <c r="D33" s="12"/>
      <c r="E33" s="13" t="str">
        <f t="shared" si="3"/>
        <v/>
      </c>
      <c r="F33" s="69" t="s">
        <v>171</v>
      </c>
      <c r="G33" s="63"/>
      <c r="H33" s="43"/>
    </row>
    <row r="34" spans="1:8" ht="45" x14ac:dyDescent="0.35">
      <c r="A34" s="38" t="s">
        <v>107</v>
      </c>
      <c r="B34" s="17" t="s">
        <v>33</v>
      </c>
      <c r="C34" s="11" t="s">
        <v>74</v>
      </c>
      <c r="D34" s="12"/>
      <c r="E34" s="13" t="str">
        <f t="shared" si="3"/>
        <v/>
      </c>
      <c r="F34" s="69" t="s">
        <v>172</v>
      </c>
      <c r="G34" s="63"/>
      <c r="H34" s="43"/>
    </row>
    <row r="35" spans="1:8" ht="50" x14ac:dyDescent="0.35">
      <c r="A35" s="79" t="s">
        <v>228</v>
      </c>
      <c r="B35" s="17" t="s">
        <v>34</v>
      </c>
      <c r="C35" s="11" t="s">
        <v>75</v>
      </c>
      <c r="D35" s="12"/>
      <c r="E35" s="13" t="str">
        <f>IF($D35="Oui",4,IF($D35="Non",0,IF($D35="","",IF($D35="Pas concerné","",""))))</f>
        <v/>
      </c>
      <c r="F35" s="69" t="s">
        <v>173</v>
      </c>
      <c r="G35" s="63"/>
      <c r="H35" s="43"/>
    </row>
    <row r="36" spans="1:8" ht="80" x14ac:dyDescent="0.35">
      <c r="A36" s="38" t="s">
        <v>109</v>
      </c>
      <c r="B36" s="17" t="s">
        <v>35</v>
      </c>
      <c r="C36" s="11" t="s">
        <v>75</v>
      </c>
      <c r="D36" s="12"/>
      <c r="E36" s="13" t="str">
        <f>IF($D36="Oui",4,IF($D36="Non",0,IF($D36="","",IF($D36="Pas concerné","",""))))</f>
        <v/>
      </c>
      <c r="F36" s="69" t="s">
        <v>174</v>
      </c>
      <c r="G36" s="63"/>
      <c r="H36" s="43"/>
    </row>
    <row r="37" spans="1:8" ht="60" x14ac:dyDescent="0.35">
      <c r="A37" s="38" t="s">
        <v>110</v>
      </c>
      <c r="B37" s="17" t="s">
        <v>36</v>
      </c>
      <c r="C37" s="11" t="s">
        <v>76</v>
      </c>
      <c r="D37" s="12"/>
      <c r="E37" s="13" t="str">
        <f>IF($D37="Oui",6,IF($D37="Non",0,IF($D37="","",IF($D37="Pas concerné","",""))))</f>
        <v/>
      </c>
      <c r="F37" s="69" t="s">
        <v>175</v>
      </c>
      <c r="G37" s="63"/>
      <c r="H37" s="43"/>
    </row>
    <row r="38" spans="1:8" ht="45" x14ac:dyDescent="0.35">
      <c r="A38" s="38" t="s">
        <v>111</v>
      </c>
      <c r="B38" s="17" t="s">
        <v>37</v>
      </c>
      <c r="C38" s="11" t="s">
        <v>74</v>
      </c>
      <c r="D38" s="12"/>
      <c r="E38" s="13" t="str">
        <f>IF($D38="Oui",2,IF($D38="Non",0,IF($D38="","",IF($D38="Pas concerné","",""))))</f>
        <v/>
      </c>
      <c r="F38" s="69" t="s">
        <v>176</v>
      </c>
      <c r="G38" s="63"/>
      <c r="H38" s="43"/>
    </row>
    <row r="39" spans="1:8" ht="45" x14ac:dyDescent="0.35">
      <c r="A39" s="38" t="s">
        <v>112</v>
      </c>
      <c r="B39" s="17" t="s">
        <v>38</v>
      </c>
      <c r="C39" s="11" t="s">
        <v>74</v>
      </c>
      <c r="D39" s="12"/>
      <c r="E39" s="13" t="str">
        <f t="shared" ref="E39:E43" si="4">IF($D39="Oui",2,IF($D39="Non",0,IF($D39="","",IF($D39="Pas concerné","",""))))</f>
        <v/>
      </c>
      <c r="F39" s="69" t="s">
        <v>197</v>
      </c>
      <c r="G39" s="63"/>
      <c r="H39" s="43"/>
    </row>
    <row r="40" spans="1:8" ht="60" x14ac:dyDescent="0.35">
      <c r="A40" s="38" t="s">
        <v>113</v>
      </c>
      <c r="B40" s="17" t="s">
        <v>136</v>
      </c>
      <c r="C40" s="11" t="s">
        <v>74</v>
      </c>
      <c r="D40" s="12"/>
      <c r="E40" s="13" t="str">
        <f t="shared" si="4"/>
        <v/>
      </c>
      <c r="F40" s="71" t="s">
        <v>177</v>
      </c>
      <c r="G40" s="63"/>
      <c r="H40" s="43"/>
    </row>
    <row r="41" spans="1:8" ht="45" x14ac:dyDescent="0.35">
      <c r="A41" s="38" t="s">
        <v>114</v>
      </c>
      <c r="B41" s="17" t="s">
        <v>39</v>
      </c>
      <c r="C41" s="11" t="s">
        <v>74</v>
      </c>
      <c r="D41" s="12"/>
      <c r="E41" s="13" t="str">
        <f t="shared" si="4"/>
        <v/>
      </c>
      <c r="F41" s="69" t="s">
        <v>198</v>
      </c>
      <c r="G41" s="63"/>
      <c r="H41" s="43"/>
    </row>
    <row r="42" spans="1:8" ht="67.5" x14ac:dyDescent="0.35">
      <c r="A42" s="38" t="s">
        <v>115</v>
      </c>
      <c r="B42" s="17" t="s">
        <v>40</v>
      </c>
      <c r="C42" s="11" t="s">
        <v>74</v>
      </c>
      <c r="D42" s="12"/>
      <c r="E42" s="13" t="str">
        <f t="shared" si="4"/>
        <v/>
      </c>
      <c r="F42" s="69" t="s">
        <v>178</v>
      </c>
      <c r="G42" s="63"/>
      <c r="H42" s="43"/>
    </row>
    <row r="43" spans="1:8" ht="100" x14ac:dyDescent="0.35">
      <c r="A43" s="79" t="s">
        <v>229</v>
      </c>
      <c r="B43" s="17" t="s">
        <v>41</v>
      </c>
      <c r="C43" s="11" t="s">
        <v>74</v>
      </c>
      <c r="D43" s="12"/>
      <c r="E43" s="13" t="str">
        <f t="shared" si="4"/>
        <v/>
      </c>
      <c r="F43" s="69" t="s">
        <v>42</v>
      </c>
      <c r="G43" s="63" t="s">
        <v>215</v>
      </c>
      <c r="H43" s="43"/>
    </row>
    <row r="44" spans="1:8" ht="60" x14ac:dyDescent="0.35">
      <c r="A44" s="38" t="s">
        <v>117</v>
      </c>
      <c r="B44" s="17" t="s">
        <v>43</v>
      </c>
      <c r="C44" s="11" t="s">
        <v>76</v>
      </c>
      <c r="D44" s="12"/>
      <c r="E44" s="13" t="str">
        <f>IF($D44="Oui",6,IF($D44="Non",0,IF($D44="","",IF($D44="Pas concerné","",""))))</f>
        <v/>
      </c>
      <c r="F44" s="69" t="s">
        <v>199</v>
      </c>
      <c r="G44" s="63" t="s">
        <v>218</v>
      </c>
      <c r="H44" s="43"/>
    </row>
    <row r="45" spans="1:8" ht="60" x14ac:dyDescent="0.35">
      <c r="A45" s="38" t="s">
        <v>118</v>
      </c>
      <c r="B45" s="17" t="s">
        <v>44</v>
      </c>
      <c r="C45" s="11" t="s">
        <v>76</v>
      </c>
      <c r="D45" s="12"/>
      <c r="E45" s="13" t="str">
        <f>IF($D45="Oui",6,IF($D45="Non",0,IF($D45="","",IF($D45="Pas concerné","",""))))</f>
        <v/>
      </c>
      <c r="F45" s="69" t="s">
        <v>200</v>
      </c>
      <c r="G45" s="63" t="s">
        <v>219</v>
      </c>
      <c r="H45" s="43"/>
    </row>
    <row r="46" spans="1:8" ht="40" x14ac:dyDescent="0.35">
      <c r="A46" s="38" t="s">
        <v>119</v>
      </c>
      <c r="B46" s="17" t="s">
        <v>45</v>
      </c>
      <c r="C46" s="11" t="s">
        <v>74</v>
      </c>
      <c r="D46" s="12"/>
      <c r="E46" s="13" t="str">
        <f>IF($D46="Oui",2,IF($D46="Non",0,IF($D46="","",IF($D46="Pas concerné","",""))))</f>
        <v/>
      </c>
      <c r="F46" s="69" t="s">
        <v>179</v>
      </c>
      <c r="G46" s="63"/>
      <c r="H46" s="43"/>
    </row>
    <row r="47" spans="1:8" ht="67.5" x14ac:dyDescent="0.35">
      <c r="A47" s="38" t="s">
        <v>120</v>
      </c>
      <c r="B47" s="17" t="s">
        <v>46</v>
      </c>
      <c r="C47" s="11" t="s">
        <v>74</v>
      </c>
      <c r="D47" s="12"/>
      <c r="E47" s="13" t="str">
        <f t="shared" ref="E47:E49" si="5">IF($D47="Oui",2,IF($D47="Non",0,IF($D47="","",IF($D47="Pas concerné","",""))))</f>
        <v/>
      </c>
      <c r="F47" s="71" t="s">
        <v>47</v>
      </c>
      <c r="G47" s="63"/>
      <c r="H47" s="43"/>
    </row>
    <row r="48" spans="1:8" ht="67.5" x14ac:dyDescent="0.35">
      <c r="A48" s="38" t="s">
        <v>121</v>
      </c>
      <c r="B48" s="17" t="s">
        <v>137</v>
      </c>
      <c r="C48" s="11" t="s">
        <v>74</v>
      </c>
      <c r="D48" s="12"/>
      <c r="E48" s="13" t="str">
        <f t="shared" si="5"/>
        <v/>
      </c>
      <c r="F48" s="69" t="s">
        <v>180</v>
      </c>
      <c r="G48" s="63" t="s">
        <v>216</v>
      </c>
      <c r="H48" s="43"/>
    </row>
    <row r="49" spans="1:8" ht="45" x14ac:dyDescent="0.35">
      <c r="A49" s="38" t="s">
        <v>122</v>
      </c>
      <c r="B49" s="17" t="s">
        <v>48</v>
      </c>
      <c r="C49" s="11" t="s">
        <v>74</v>
      </c>
      <c r="D49" s="12"/>
      <c r="E49" s="13" t="str">
        <f t="shared" si="5"/>
        <v/>
      </c>
      <c r="F49" s="69" t="s">
        <v>181</v>
      </c>
      <c r="G49" s="63"/>
      <c r="H49" s="43"/>
    </row>
    <row r="50" spans="1:8" ht="45" x14ac:dyDescent="0.35">
      <c r="A50" s="38" t="s">
        <v>123</v>
      </c>
      <c r="B50" s="17" t="s">
        <v>138</v>
      </c>
      <c r="C50" s="11" t="s">
        <v>76</v>
      </c>
      <c r="D50" s="12"/>
      <c r="E50" s="13" t="str">
        <f>IF($D50="Oui",6,IF($D50="Non",0,IF($D50="","",IF($D50="Pas concerné","",""))))</f>
        <v/>
      </c>
      <c r="F50" s="69"/>
      <c r="G50" s="63"/>
      <c r="H50" s="43"/>
    </row>
    <row r="51" spans="1:8" ht="45" x14ac:dyDescent="0.35">
      <c r="A51" s="38" t="s">
        <v>124</v>
      </c>
      <c r="B51" s="17" t="s">
        <v>49</v>
      </c>
      <c r="C51" s="11" t="s">
        <v>76</v>
      </c>
      <c r="D51" s="12"/>
      <c r="E51" s="13" t="str">
        <f>IF($D51="Oui",6,IF($D51="Non",0,IF($D51="","",IF($D51="Pas concerné","",""))))</f>
        <v/>
      </c>
      <c r="F51" s="69" t="s">
        <v>201</v>
      </c>
      <c r="G51" s="63"/>
      <c r="H51" s="43"/>
    </row>
    <row r="52" spans="1:8" ht="45" x14ac:dyDescent="0.35">
      <c r="A52" s="38" t="s">
        <v>125</v>
      </c>
      <c r="B52" s="17" t="s">
        <v>139</v>
      </c>
      <c r="C52" s="11" t="s">
        <v>74</v>
      </c>
      <c r="D52" s="12"/>
      <c r="E52" s="13" t="str">
        <f>IF($D52="Oui",2,IF($D52="Non",0,IF($D52="","",IF($D52="Pas concerné","",""))))</f>
        <v/>
      </c>
      <c r="F52" s="72" t="s">
        <v>202</v>
      </c>
      <c r="G52" s="63"/>
      <c r="H52" s="43"/>
    </row>
    <row r="53" spans="1:8" ht="60" x14ac:dyDescent="0.35">
      <c r="A53" s="38" t="s">
        <v>126</v>
      </c>
      <c r="B53" s="17" t="s">
        <v>50</v>
      </c>
      <c r="C53" s="11" t="s">
        <v>75</v>
      </c>
      <c r="D53" s="12"/>
      <c r="E53" s="13" t="str">
        <f>IF($D53="Oui",4,IF($D53="Non",0,IF($D53="","",IF($D53="Pas concerné","",""))))</f>
        <v/>
      </c>
      <c r="F53" s="69" t="s">
        <v>203</v>
      </c>
      <c r="G53" s="63" t="s">
        <v>217</v>
      </c>
      <c r="H53" s="43"/>
    </row>
    <row r="54" spans="1:8" ht="67.5" x14ac:dyDescent="0.35">
      <c r="A54" s="38" t="s">
        <v>127</v>
      </c>
      <c r="B54" s="17" t="s">
        <v>140</v>
      </c>
      <c r="C54" s="11" t="s">
        <v>76</v>
      </c>
      <c r="D54" s="12"/>
      <c r="E54" s="13" t="str">
        <f>IF($D54="Oui",6,IF($D54="Non",0,IF($D54="","",IF($D54="Pas concerné","",""))))</f>
        <v/>
      </c>
      <c r="F54" s="69" t="s">
        <v>51</v>
      </c>
      <c r="G54" s="64"/>
      <c r="H54" s="43"/>
    </row>
    <row r="55" spans="1:8" ht="45" x14ac:dyDescent="0.35">
      <c r="A55" s="38" t="s">
        <v>128</v>
      </c>
      <c r="B55" s="17" t="s">
        <v>52</v>
      </c>
      <c r="C55" s="11" t="s">
        <v>74</v>
      </c>
      <c r="D55" s="12"/>
      <c r="E55" s="13" t="str">
        <f>IF($D55="Oui",2,IF($D55="Non",0,IF($D55="","",IF($D55="Pas concerné","",""))))</f>
        <v/>
      </c>
      <c r="F55" s="69" t="s">
        <v>182</v>
      </c>
      <c r="G55" s="63"/>
      <c r="H55" s="43"/>
    </row>
    <row r="56" spans="1:8" ht="40" x14ac:dyDescent="0.35">
      <c r="A56" s="38" t="s">
        <v>129</v>
      </c>
      <c r="B56" s="17" t="s">
        <v>53</v>
      </c>
      <c r="C56" s="11" t="s">
        <v>74</v>
      </c>
      <c r="D56" s="12"/>
      <c r="E56" s="13" t="str">
        <f t="shared" ref="E56:E60" si="6">IF($D56="Oui",2,IF($D56="Non",0,IF($D56="","",IF($D56="Pas concerné","",""))))</f>
        <v/>
      </c>
      <c r="F56" s="69" t="s">
        <v>54</v>
      </c>
      <c r="G56" s="63"/>
      <c r="H56" s="43"/>
    </row>
    <row r="57" spans="1:8" ht="60" x14ac:dyDescent="0.35">
      <c r="A57" s="38" t="s">
        <v>130</v>
      </c>
      <c r="B57" s="17" t="s">
        <v>141</v>
      </c>
      <c r="C57" s="11" t="s">
        <v>74</v>
      </c>
      <c r="D57" s="12"/>
      <c r="E57" s="13" t="str">
        <f t="shared" si="6"/>
        <v/>
      </c>
      <c r="F57" s="69" t="s">
        <v>183</v>
      </c>
      <c r="G57" s="63"/>
      <c r="H57" s="43"/>
    </row>
    <row r="58" spans="1:8" ht="45" x14ac:dyDescent="0.35">
      <c r="A58" s="38" t="s">
        <v>131</v>
      </c>
      <c r="B58" s="17" t="s">
        <v>142</v>
      </c>
      <c r="C58" s="11" t="s">
        <v>74</v>
      </c>
      <c r="D58" s="12"/>
      <c r="E58" s="13" t="str">
        <f t="shared" si="6"/>
        <v/>
      </c>
      <c r="F58" s="69"/>
      <c r="G58" s="63"/>
      <c r="H58" s="43"/>
    </row>
    <row r="59" spans="1:8" ht="45" x14ac:dyDescent="0.35">
      <c r="A59" s="38" t="s">
        <v>132</v>
      </c>
      <c r="B59" s="17" t="s">
        <v>205</v>
      </c>
      <c r="C59" s="11" t="s">
        <v>74</v>
      </c>
      <c r="D59" s="12"/>
      <c r="E59" s="13" t="str">
        <f t="shared" si="6"/>
        <v/>
      </c>
      <c r="F59" s="69" t="s">
        <v>184</v>
      </c>
      <c r="G59" s="63"/>
      <c r="H59" s="43"/>
    </row>
    <row r="60" spans="1:8" ht="60" x14ac:dyDescent="0.35">
      <c r="A60" s="39" t="s">
        <v>133</v>
      </c>
      <c r="B60" s="19" t="s">
        <v>143</v>
      </c>
      <c r="C60" s="14" t="s">
        <v>74</v>
      </c>
      <c r="D60" s="12"/>
      <c r="E60" s="13" t="str">
        <f t="shared" si="6"/>
        <v/>
      </c>
      <c r="F60" s="73"/>
      <c r="G60" s="65" t="s">
        <v>222</v>
      </c>
      <c r="H60" s="43"/>
    </row>
    <row r="61" spans="1:8" x14ac:dyDescent="0.45">
      <c r="E61" s="77">
        <f>SUM(E4:E60)</f>
        <v>0</v>
      </c>
    </row>
    <row r="62" spans="1:8" x14ac:dyDescent="0.45">
      <c r="B62" s="22" t="s">
        <v>146</v>
      </c>
      <c r="C62" s="23">
        <f>E61/(180+'calculs ne pas toucher'!C61)</f>
        <v>0</v>
      </c>
    </row>
    <row r="63" spans="1:8" x14ac:dyDescent="0.45">
      <c r="B63" s="22" t="s">
        <v>147</v>
      </c>
      <c r="C63" s="24">
        <f>C62*20</f>
        <v>0</v>
      </c>
    </row>
    <row r="64" spans="1:8" x14ac:dyDescent="0.45">
      <c r="B64" s="25"/>
      <c r="C64" s="26"/>
    </row>
    <row r="65" spans="1:9" ht="45" x14ac:dyDescent="0.45">
      <c r="B65" s="29" t="s">
        <v>148</v>
      </c>
      <c r="C65" s="30" t="s">
        <v>149</v>
      </c>
    </row>
    <row r="66" spans="1:9" x14ac:dyDescent="0.45">
      <c r="A66" s="31" t="s">
        <v>76</v>
      </c>
      <c r="B66" s="27" t="s">
        <v>150</v>
      </c>
      <c r="C66" s="28">
        <f>'calculs ne pas toucher'!F6/(72+'calculs ne pas toucher'!F12)</f>
        <v>0</v>
      </c>
    </row>
    <row r="67" spans="1:9" x14ac:dyDescent="0.45">
      <c r="A67" s="32" t="s">
        <v>75</v>
      </c>
      <c r="B67" s="27" t="s">
        <v>151</v>
      </c>
      <c r="C67" s="28">
        <f>'calculs ne pas toucher'!F7/(36+'calculs ne pas toucher'!F13)</f>
        <v>0</v>
      </c>
    </row>
    <row r="68" spans="1:9" x14ac:dyDescent="0.45">
      <c r="A68" s="34" t="s">
        <v>74</v>
      </c>
      <c r="B68" s="27" t="s">
        <v>152</v>
      </c>
      <c r="C68" s="28">
        <f>'calculs ne pas toucher'!F8/(72+'calculs ne pas toucher'!F14)</f>
        <v>0</v>
      </c>
    </row>
    <row r="69" spans="1:9" x14ac:dyDescent="0.45">
      <c r="C69" s="59"/>
      <c r="H69" s="52"/>
    </row>
    <row r="70" spans="1:9" x14ac:dyDescent="0.45">
      <c r="B70" s="76"/>
      <c r="C70" s="60"/>
      <c r="H70" s="53"/>
    </row>
    <row r="71" spans="1:9" ht="90" x14ac:dyDescent="0.45">
      <c r="B71" s="86" t="s">
        <v>230</v>
      </c>
      <c r="C71" s="60"/>
      <c r="H71" s="53"/>
    </row>
    <row r="72" spans="1:9" ht="45" x14ac:dyDescent="0.45">
      <c r="B72" s="86" t="s">
        <v>231</v>
      </c>
      <c r="C72" s="60"/>
      <c r="H72" s="53"/>
    </row>
    <row r="73" spans="1:9" x14ac:dyDescent="0.45">
      <c r="C73" s="59"/>
      <c r="H73" s="54"/>
    </row>
    <row r="80" spans="1:9" x14ac:dyDescent="0.45">
      <c r="C80"/>
      <c r="E80" s="74"/>
      <c r="F80" s="42"/>
      <c r="G80" s="40"/>
      <c r="I80"/>
    </row>
    <row r="81" spans="2:9" x14ac:dyDescent="0.45">
      <c r="C81"/>
      <c r="E81" s="74"/>
      <c r="F81" s="42"/>
      <c r="G81" s="40"/>
      <c r="I81"/>
    </row>
    <row r="82" spans="2:9" x14ac:dyDescent="0.45">
      <c r="B82" s="9"/>
      <c r="C82"/>
      <c r="E82" s="74"/>
      <c r="F82" s="42"/>
      <c r="G82" s="40"/>
      <c r="I82"/>
    </row>
    <row r="85" spans="2:9" x14ac:dyDescent="0.45">
      <c r="B85" s="85"/>
    </row>
    <row r="86" spans="2:9" x14ac:dyDescent="0.35">
      <c r="B86" s="9"/>
      <c r="C86"/>
      <c r="E86" s="74"/>
      <c r="G86" s="40"/>
      <c r="I86"/>
    </row>
    <row r="87" spans="2:9" x14ac:dyDescent="0.45">
      <c r="B87" s="9"/>
      <c r="C87"/>
      <c r="E87" s="74"/>
      <c r="F87" s="42"/>
      <c r="G87" s="40"/>
      <c r="I87"/>
    </row>
    <row r="88" spans="2:9" x14ac:dyDescent="0.45">
      <c r="B88" s="9"/>
      <c r="C88"/>
      <c r="E88" s="74"/>
      <c r="F88" s="42"/>
      <c r="G88" s="40"/>
      <c r="I88"/>
    </row>
  </sheetData>
  <mergeCells count="1">
    <mergeCell ref="B1:F1"/>
  </mergeCells>
  <conditionalFormatting sqref="C4:C60">
    <cfRule type="cellIs" dxfId="6" priority="34" operator="equal">
      <formula>"+++"</formula>
    </cfRule>
    <cfRule type="cellIs" dxfId="5" priority="35" operator="equal">
      <formula>"++"</formula>
    </cfRule>
    <cfRule type="cellIs" dxfId="4" priority="36" operator="equal">
      <formula>"+"</formula>
    </cfRule>
  </conditionalFormatting>
  <conditionalFormatting sqref="E4:E60">
    <cfRule type="cellIs" dxfId="3" priority="30" operator="equal">
      <formula>-3</formula>
    </cfRule>
  </conditionalFormatting>
  <dataValidations count="2">
    <dataValidation type="list" operator="equal" allowBlank="1" showErrorMessage="1" sqref="D28:D34 D37:D42">
      <formula1>"Oui,Non,Pas concerné"</formula1>
    </dataValidation>
    <dataValidation type="list" operator="equal" allowBlank="1" showErrorMessage="1" sqref="D4:D27 D35:D36 D43:D60">
      <formula1>"Oui,Non,"</formula1>
    </dataValidation>
  </dataValidations>
  <printOptions horizontalCentered="1"/>
  <pageMargins left="0.39370078740157483" right="0.39370078740157483" top="0.86614173228346458" bottom="0.86614173228346458" header="0.78740157480314965" footer="0.55118110236220474"/>
  <pageSetup paperSize="9" scale="37" firstPageNumber="0" fitToHeight="3" orientation="portrait" horizontalDpi="300" verticalDpi="300" r:id="rId1"/>
  <headerFooter>
    <oddFooter>&amp;L&amp;"Times New Roman,Normal"&amp;10© Unapei 2017 – Licence CC BY SA 4.0 International&amp;R&amp;"Times New Roman,Normal"&amp;10Page &amp;P sur &amp;N</oddFooter>
  </headerFooter>
  <ignoredErrors>
    <ignoredError sqref="E4:E60" calculatedColumn="1"/>
  </ignoredErrors>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MK16"/>
  <sheetViews>
    <sheetView zoomScale="91" zoomScaleNormal="91" workbookViewId="0"/>
  </sheetViews>
  <sheetFormatPr baseColWidth="10" defaultColWidth="8.75" defaultRowHeight="17.5" x14ac:dyDescent="0.35"/>
  <cols>
    <col min="1" max="1" width="8.375" style="1"/>
    <col min="2" max="2" width="16.5625" style="1"/>
    <col min="3" max="1023" width="8.375" style="1"/>
    <col min="1024" max="1025" width="16.125" style="1"/>
  </cols>
  <sheetData>
    <row r="1" spans="1:6" ht="17.899999999999999" customHeight="1" x14ac:dyDescent="0.45">
      <c r="A1" s="81" t="s">
        <v>55</v>
      </c>
      <c r="B1" s="81"/>
      <c r="C1"/>
      <c r="D1"/>
      <c r="E1"/>
      <c r="F1"/>
    </row>
    <row r="2" spans="1:6" ht="17.899999999999999" customHeight="1" x14ac:dyDescent="0.45">
      <c r="A2" s="82" t="s">
        <v>56</v>
      </c>
      <c r="B2" s="82"/>
      <c r="C2"/>
      <c r="D2"/>
      <c r="E2"/>
      <c r="F2"/>
    </row>
    <row r="3" spans="1:6" x14ac:dyDescent="0.35">
      <c r="A3"/>
      <c r="B3"/>
      <c r="C3"/>
      <c r="D3"/>
      <c r="E3"/>
      <c r="F3"/>
    </row>
    <row r="4" spans="1:6" x14ac:dyDescent="0.35">
      <c r="A4"/>
      <c r="B4"/>
      <c r="C4"/>
      <c r="D4"/>
      <c r="E4"/>
      <c r="F4"/>
    </row>
    <row r="5" spans="1:6" x14ac:dyDescent="0.35">
      <c r="A5"/>
      <c r="B5"/>
      <c r="C5"/>
      <c r="D5"/>
      <c r="E5"/>
      <c r="F5"/>
    </row>
    <row r="6" spans="1:6" x14ac:dyDescent="0.35">
      <c r="A6"/>
      <c r="B6"/>
      <c r="C6"/>
      <c r="D6"/>
      <c r="E6"/>
      <c r="F6"/>
    </row>
    <row r="7" spans="1:6" ht="17.899999999999999" customHeight="1" x14ac:dyDescent="0.45">
      <c r="A7" s="83" t="s">
        <v>55</v>
      </c>
      <c r="B7" s="83"/>
      <c r="C7" s="2"/>
      <c r="D7" s="2"/>
      <c r="E7" s="2"/>
      <c r="F7" s="2"/>
    </row>
    <row r="8" spans="1:6" ht="17.899999999999999" customHeight="1" x14ac:dyDescent="0.45">
      <c r="A8" s="84" t="s">
        <v>56</v>
      </c>
      <c r="B8" s="84"/>
      <c r="C8" s="2"/>
      <c r="D8" s="2"/>
      <c r="E8" s="2"/>
      <c r="F8" s="2"/>
    </row>
    <row r="9" spans="1:6" x14ac:dyDescent="0.35">
      <c r="A9" s="2"/>
      <c r="B9" s="2"/>
      <c r="C9" s="2"/>
      <c r="D9" s="2"/>
      <c r="E9" s="2"/>
      <c r="F9" s="2"/>
    </row>
    <row r="10" spans="1:6" x14ac:dyDescent="0.35">
      <c r="A10" s="2" t="s">
        <v>57</v>
      </c>
      <c r="B10" s="2"/>
      <c r="C10" s="2"/>
      <c r="D10" s="2"/>
      <c r="E10" s="2"/>
      <c r="F10" s="2"/>
    </row>
    <row r="11" spans="1:6" x14ac:dyDescent="0.35">
      <c r="A11" s="2"/>
      <c r="B11" s="2"/>
      <c r="C11" s="2"/>
      <c r="D11" s="2"/>
      <c r="E11" s="2"/>
      <c r="F11" s="2"/>
    </row>
    <row r="12" spans="1:6" ht="35" x14ac:dyDescent="0.35">
      <c r="A12" s="2" t="s">
        <v>58</v>
      </c>
      <c r="B12" s="2"/>
      <c r="C12" s="2"/>
      <c r="D12" s="2"/>
      <c r="E12" s="2"/>
      <c r="F12" s="2"/>
    </row>
    <row r="13" spans="1:6" x14ac:dyDescent="0.35">
      <c r="A13" s="2"/>
      <c r="B13" s="2"/>
      <c r="C13" s="2"/>
      <c r="D13" s="2"/>
      <c r="E13" s="2"/>
      <c r="F13" s="2"/>
    </row>
    <row r="14" spans="1:6" ht="35" x14ac:dyDescent="0.35">
      <c r="A14" s="2" t="s">
        <v>59</v>
      </c>
      <c r="B14" s="2"/>
      <c r="C14" s="2"/>
      <c r="D14" s="2"/>
      <c r="E14" s="2"/>
      <c r="F14" s="2"/>
    </row>
    <row r="15" spans="1:6" x14ac:dyDescent="0.35">
      <c r="A15" s="2"/>
      <c r="B15" s="2"/>
      <c r="C15" s="2"/>
      <c r="D15" s="2"/>
      <c r="E15" s="2"/>
      <c r="F15" s="2"/>
    </row>
    <row r="16" spans="1:6" ht="409.5" x14ac:dyDescent="0.45">
      <c r="A16" s="3" t="s">
        <v>60</v>
      </c>
      <c r="B16" s="2"/>
      <c r="C16" s="2"/>
      <c r="D16" s="2"/>
      <c r="E16" s="2"/>
      <c r="F16" s="2"/>
    </row>
  </sheetData>
  <mergeCells count="4">
    <mergeCell ref="A1:B1"/>
    <mergeCell ref="A2:B2"/>
    <mergeCell ref="A7:B7"/>
    <mergeCell ref="A8:B8"/>
  </mergeCells>
  <pageMargins left="0.78749999999999998" right="0.78749999999999998" top="1.1513888888888899" bottom="1.1513888888888899" header="0.78749999999999998" footer="0.78749999999999998"/>
  <pageSetup paperSize="0" scale="0" firstPageNumber="0" orientation="portrait" usePrinterDefaults="0" horizontalDpi="0" verticalDpi="0" copies="0"/>
  <headerFooter>
    <oddHeader>&amp;C&amp;12&amp;A</oddHeader>
    <oddFooter>&amp;C&amp;12Page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zoomScale="91" zoomScaleNormal="91" workbookViewId="0"/>
  </sheetViews>
  <sheetFormatPr baseColWidth="10" defaultColWidth="8.75" defaultRowHeight="17.5" x14ac:dyDescent="0.35"/>
  <cols>
    <col min="1" max="1023" width="8"/>
    <col min="1024" max="1025" width="16.125"/>
  </cols>
  <sheetData>
    <row r="1" spans="1:1" ht="35" x14ac:dyDescent="0.35">
      <c r="A1" s="1" t="s">
        <v>61</v>
      </c>
    </row>
  </sheetData>
  <pageMargins left="0.78749999999999998" right="0.78749999999999998" top="1.1513888888888899" bottom="1.1513888888888899" header="0.78749999999999998" footer="0.78749999999999998"/>
  <pageSetup paperSize="0" scale="0" firstPageNumber="0" orientation="portrait" usePrinterDefaults="0" horizontalDpi="0" verticalDpi="0" copies="0"/>
  <headerFooter>
    <oddHeader>&amp;C&amp;12&amp;A</oddHeader>
    <oddFooter>&amp;C&amp;12Page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B16"/>
  <sheetViews>
    <sheetView zoomScale="91" zoomScaleNormal="91" workbookViewId="0"/>
  </sheetViews>
  <sheetFormatPr baseColWidth="10" defaultColWidth="8.75" defaultRowHeight="17.5" x14ac:dyDescent="0.35"/>
  <cols>
    <col min="1" max="1" width="8.25"/>
    <col min="2" max="2" width="45.0625"/>
    <col min="3" max="1023" width="8.25"/>
    <col min="1024" max="1025" width="16.125"/>
  </cols>
  <sheetData>
    <row r="1" spans="1:2" ht="35" x14ac:dyDescent="0.35">
      <c r="A1" s="4"/>
      <c r="B1" t="s">
        <v>62</v>
      </c>
    </row>
    <row r="2" spans="1:2" x14ac:dyDescent="0.35">
      <c r="A2" s="5"/>
      <c r="B2" t="s">
        <v>63</v>
      </c>
    </row>
    <row r="3" spans="1:2" x14ac:dyDescent="0.35">
      <c r="A3" s="6"/>
      <c r="B3" t="s">
        <v>64</v>
      </c>
    </row>
    <row r="4" spans="1:2" x14ac:dyDescent="0.35">
      <c r="A4" s="7"/>
      <c r="B4" t="s">
        <v>65</v>
      </c>
    </row>
    <row r="6" spans="1:2" x14ac:dyDescent="0.35">
      <c r="A6" s="8" t="s">
        <v>66</v>
      </c>
      <c r="B6" s="8"/>
    </row>
    <row r="7" spans="1:2" x14ac:dyDescent="0.35">
      <c r="A7" s="8" t="s">
        <v>67</v>
      </c>
      <c r="B7" s="8"/>
    </row>
    <row r="8" spans="1:2" x14ac:dyDescent="0.35">
      <c r="A8" s="8" t="s">
        <v>68</v>
      </c>
      <c r="B8" s="8"/>
    </row>
    <row r="9" spans="1:2" x14ac:dyDescent="0.35">
      <c r="A9" s="8" t="s">
        <v>69</v>
      </c>
      <c r="B9" s="8"/>
    </row>
    <row r="10" spans="1:2" x14ac:dyDescent="0.35">
      <c r="A10" s="8" t="s">
        <v>70</v>
      </c>
      <c r="B10" s="8"/>
    </row>
    <row r="11" spans="1:2" x14ac:dyDescent="0.35">
      <c r="A11" s="8"/>
      <c r="B11" s="8"/>
    </row>
    <row r="12" spans="1:2" x14ac:dyDescent="0.35">
      <c r="A12" s="8"/>
      <c r="B12" s="8"/>
    </row>
    <row r="13" spans="1:2" x14ac:dyDescent="0.35">
      <c r="A13" s="8"/>
      <c r="B13" s="8"/>
    </row>
    <row r="14" spans="1:2" x14ac:dyDescent="0.35">
      <c r="A14" s="8" t="s">
        <v>71</v>
      </c>
      <c r="B14" s="8"/>
    </row>
    <row r="15" spans="1:2" x14ac:dyDescent="0.35">
      <c r="A15" s="8" t="s">
        <v>72</v>
      </c>
      <c r="B15" s="8"/>
    </row>
    <row r="16" spans="1:2" x14ac:dyDescent="0.35">
      <c r="A16" s="8" t="s">
        <v>73</v>
      </c>
      <c r="B16" s="8"/>
    </row>
  </sheetData>
  <pageMargins left="0.78749999999999998" right="0.78749999999999998" top="1.1513888888888899" bottom="1.1513888888888899" header="0.78749999999999998" footer="0.78749999999999998"/>
  <pageSetup paperSize="0" scale="0" firstPageNumber="0" orientation="portrait" usePrinterDefaults="0" horizontalDpi="0" verticalDpi="0" copies="0"/>
  <headerFooter>
    <oddHeader>&amp;C&amp;12&amp;A</oddHeader>
    <oddFooter>&amp;C&amp;12Page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F73"/>
  <sheetViews>
    <sheetView topLeftCell="A10" workbookViewId="0">
      <selection activeCell="B12" sqref="B12"/>
    </sheetView>
  </sheetViews>
  <sheetFormatPr baseColWidth="10" defaultRowHeight="25" x14ac:dyDescent="0.35"/>
  <cols>
    <col min="1" max="1" width="9.125" style="37" customWidth="1"/>
    <col min="2" max="2" width="17.0625" style="9" customWidth="1"/>
    <col min="3" max="3" width="17.125" style="44" bestFit="1" customWidth="1"/>
    <col min="5" max="5" width="25.875" customWidth="1"/>
    <col min="6" max="6" width="23.125" customWidth="1"/>
    <col min="7" max="7" width="33.25" customWidth="1"/>
  </cols>
  <sheetData>
    <row r="1" spans="1:6" x14ac:dyDescent="0.35">
      <c r="B1" s="37"/>
    </row>
    <row r="3" spans="1:6" ht="69" x14ac:dyDescent="0.35">
      <c r="A3" s="45" t="s">
        <v>1</v>
      </c>
      <c r="B3" s="33" t="s">
        <v>0</v>
      </c>
      <c r="C3" s="45" t="s">
        <v>154</v>
      </c>
    </row>
    <row r="4" spans="1:6" x14ac:dyDescent="0.5">
      <c r="A4" s="46" t="s">
        <v>77</v>
      </c>
      <c r="B4" s="11" t="s">
        <v>76</v>
      </c>
      <c r="C4" s="47">
        <f>IF('checklist FALC access num'!D4="Pas concerné",-6,0)</f>
        <v>0</v>
      </c>
    </row>
    <row r="5" spans="1:6" x14ac:dyDescent="0.5">
      <c r="A5" s="46" t="s">
        <v>78</v>
      </c>
      <c r="B5" s="11" t="s">
        <v>75</v>
      </c>
      <c r="C5" s="47">
        <f>IF('checklist FALC access num'!D5="Pas concerné",-4,0)</f>
        <v>0</v>
      </c>
      <c r="E5" s="61" t="s">
        <v>148</v>
      </c>
      <c r="F5" s="61" t="s">
        <v>155</v>
      </c>
    </row>
    <row r="6" spans="1:6" x14ac:dyDescent="0.5">
      <c r="A6" s="46" t="s">
        <v>79</v>
      </c>
      <c r="B6" s="11" t="s">
        <v>74</v>
      </c>
      <c r="C6" s="47">
        <f>IF('checklist FALC access num'!D6="Pas concerné",-2,0)</f>
        <v>0</v>
      </c>
      <c r="E6" s="62" t="s">
        <v>150</v>
      </c>
      <c r="F6" s="51">
        <f>SUMIF('calculs ne pas toucher'!B4:B60,"+++",Tableau1[Résultats])</f>
        <v>0</v>
      </c>
    </row>
    <row r="7" spans="1:6" x14ac:dyDescent="0.5">
      <c r="A7" s="46" t="s">
        <v>80</v>
      </c>
      <c r="B7" s="11" t="s">
        <v>76</v>
      </c>
      <c r="C7" s="47">
        <f>IF('checklist FALC access num'!D7="Pas concerné",-6,0)</f>
        <v>0</v>
      </c>
      <c r="E7" s="62" t="s">
        <v>151</v>
      </c>
      <c r="F7" s="51">
        <f>SUMIF('calculs ne pas toucher'!B4:B60,"++",Tableau1[Résultats])</f>
        <v>0</v>
      </c>
    </row>
    <row r="8" spans="1:6" x14ac:dyDescent="0.5">
      <c r="A8" s="46" t="s">
        <v>81</v>
      </c>
      <c r="B8" s="11" t="s">
        <v>74</v>
      </c>
      <c r="C8" s="47">
        <f>IF('checklist FALC access num'!D8="Pas concerné",-2,0)</f>
        <v>0</v>
      </c>
      <c r="E8" s="62" t="s">
        <v>152</v>
      </c>
      <c r="F8" s="51">
        <f>SUMIF('calculs ne pas toucher'!B4:B60,"+",Tableau1[Résultats])</f>
        <v>0</v>
      </c>
    </row>
    <row r="9" spans="1:6" x14ac:dyDescent="0.5">
      <c r="A9" s="46" t="s">
        <v>82</v>
      </c>
      <c r="B9" s="11" t="s">
        <v>74</v>
      </c>
      <c r="C9" s="47">
        <f>IF('checklist FALC access num'!D9="Pas concerné",-2,0)</f>
        <v>0</v>
      </c>
    </row>
    <row r="10" spans="1:6" x14ac:dyDescent="0.5">
      <c r="A10" s="46" t="s">
        <v>83</v>
      </c>
      <c r="B10" s="11" t="s">
        <v>74</v>
      </c>
      <c r="C10" s="47">
        <f>IF('checklist FALC access num'!D10="Pas concerné",-2,0)</f>
        <v>0</v>
      </c>
    </row>
    <row r="11" spans="1:6" ht="31" x14ac:dyDescent="0.5">
      <c r="A11" s="46" t="s">
        <v>84</v>
      </c>
      <c r="B11" s="11" t="s">
        <v>74</v>
      </c>
      <c r="C11" s="47">
        <f>IF('checklist FALC access num'!D11="Pas concerné",-2,0)</f>
        <v>0</v>
      </c>
      <c r="E11" s="61" t="s">
        <v>148</v>
      </c>
      <c r="F11" s="61" t="s">
        <v>156</v>
      </c>
    </row>
    <row r="12" spans="1:6" x14ac:dyDescent="0.5">
      <c r="A12" s="46" t="s">
        <v>85</v>
      </c>
      <c r="B12" s="11" t="s">
        <v>74</v>
      </c>
      <c r="C12" s="47">
        <f>IF('checklist FALC access num'!D12="Pas concerné",-2,0)</f>
        <v>0</v>
      </c>
      <c r="E12" s="62" t="s">
        <v>150</v>
      </c>
      <c r="F12" s="51">
        <f>SUMIF($B$4:B$60,"+++",$C$4:$C$60)</f>
        <v>0</v>
      </c>
    </row>
    <row r="13" spans="1:6" x14ac:dyDescent="0.5">
      <c r="A13" s="46" t="s">
        <v>86</v>
      </c>
      <c r="B13" s="11" t="s">
        <v>74</v>
      </c>
      <c r="C13" s="47">
        <f>IF('checklist FALC access num'!D13="Pas concerné",-2,0)</f>
        <v>0</v>
      </c>
      <c r="E13" s="62" t="s">
        <v>151</v>
      </c>
      <c r="F13" s="51">
        <f>SUMIF($B$4:B$60,"++",$C$4:$C$60)</f>
        <v>0</v>
      </c>
    </row>
    <row r="14" spans="1:6" x14ac:dyDescent="0.5">
      <c r="A14" s="46" t="s">
        <v>87</v>
      </c>
      <c r="B14" s="11" t="s">
        <v>76</v>
      </c>
      <c r="C14" s="47">
        <f>IF('checklist FALC access num'!D14="Pas concerné",-6,0)</f>
        <v>0</v>
      </c>
      <c r="E14" s="62" t="s">
        <v>152</v>
      </c>
      <c r="F14" s="51">
        <f>SUMIF($B$4:B$60,"+",$C$4:$C$60)</f>
        <v>0</v>
      </c>
    </row>
    <row r="15" spans="1:6" x14ac:dyDescent="0.5">
      <c r="A15" s="46" t="s">
        <v>88</v>
      </c>
      <c r="B15" s="11" t="s">
        <v>76</v>
      </c>
      <c r="C15" s="47">
        <f>IF('checklist FALC access num'!D15="Pas concerné",-6,0)</f>
        <v>0</v>
      </c>
    </row>
    <row r="16" spans="1:6" x14ac:dyDescent="0.5">
      <c r="A16" s="46" t="s">
        <v>89</v>
      </c>
      <c r="B16" s="11" t="s">
        <v>76</v>
      </c>
      <c r="C16" s="47">
        <f>IF('checklist FALC access num'!D16="Pas concerné",-6,0)</f>
        <v>0</v>
      </c>
    </row>
    <row r="17" spans="1:3" x14ac:dyDescent="0.5">
      <c r="A17" s="46" t="s">
        <v>90</v>
      </c>
      <c r="B17" s="11" t="s">
        <v>74</v>
      </c>
      <c r="C17" s="47">
        <f>IF('checklist FALC access num'!D17="Pas concerné",-2,0)</f>
        <v>0</v>
      </c>
    </row>
    <row r="18" spans="1:3" x14ac:dyDescent="0.5">
      <c r="A18" s="46" t="s">
        <v>91</v>
      </c>
      <c r="B18" s="11" t="s">
        <v>76</v>
      </c>
      <c r="C18" s="47">
        <f>IF('checklist FALC access num'!D18="Pas concerné",-6,0)</f>
        <v>0</v>
      </c>
    </row>
    <row r="19" spans="1:3" x14ac:dyDescent="0.5">
      <c r="A19" s="46" t="s">
        <v>92</v>
      </c>
      <c r="B19" s="11" t="s">
        <v>75</v>
      </c>
      <c r="C19" s="47">
        <f>IF('checklist FALC access num'!D19="Pas concerné",-4,0)</f>
        <v>0</v>
      </c>
    </row>
    <row r="20" spans="1:3" x14ac:dyDescent="0.5">
      <c r="A20" s="46" t="s">
        <v>93</v>
      </c>
      <c r="B20" s="11" t="s">
        <v>74</v>
      </c>
      <c r="C20" s="47">
        <f>IF('checklist FALC access num'!D20="Pas concerné",-2,0)</f>
        <v>0</v>
      </c>
    </row>
    <row r="21" spans="1:3" x14ac:dyDescent="0.5">
      <c r="A21" s="46" t="s">
        <v>94</v>
      </c>
      <c r="B21" s="11" t="s">
        <v>74</v>
      </c>
      <c r="C21" s="47">
        <f>IF('checklist FALC access num'!D21="Pas concerné",-2,0)</f>
        <v>0</v>
      </c>
    </row>
    <row r="22" spans="1:3" x14ac:dyDescent="0.5">
      <c r="A22" s="46" t="s">
        <v>95</v>
      </c>
      <c r="B22" s="11" t="s">
        <v>74</v>
      </c>
      <c r="C22" s="47">
        <f>IF('checklist FALC access num'!D22="Pas concerné",-2,0)</f>
        <v>0</v>
      </c>
    </row>
    <row r="23" spans="1:3" ht="50" x14ac:dyDescent="0.5">
      <c r="A23" s="46" t="s">
        <v>96</v>
      </c>
      <c r="B23" s="11" t="s">
        <v>75</v>
      </c>
      <c r="C23" s="47">
        <f>IF('checklist FALC access num'!D23="Pas concerné",-4,0)</f>
        <v>0</v>
      </c>
    </row>
    <row r="24" spans="1:3" ht="50" x14ac:dyDescent="0.5">
      <c r="A24" s="46" t="s">
        <v>97</v>
      </c>
      <c r="B24" s="11" t="s">
        <v>74</v>
      </c>
      <c r="C24" s="47">
        <f>IF('checklist FALC access num'!D24="Pas concerné",-2,0)</f>
        <v>0</v>
      </c>
    </row>
    <row r="25" spans="1:3" ht="50" x14ac:dyDescent="0.5">
      <c r="A25" s="46" t="s">
        <v>98</v>
      </c>
      <c r="B25" s="11" t="s">
        <v>75</v>
      </c>
      <c r="C25" s="47">
        <f>IF('checklist FALC access num'!D25="Pas concerné",-4,0)</f>
        <v>0</v>
      </c>
    </row>
    <row r="26" spans="1:3" ht="50" x14ac:dyDescent="0.5">
      <c r="A26" s="46" t="s">
        <v>99</v>
      </c>
      <c r="B26" s="11" t="s">
        <v>75</v>
      </c>
      <c r="C26" s="47">
        <f>IF('checklist FALC access num'!D26="Pas concerné",-4,0)</f>
        <v>0</v>
      </c>
    </row>
    <row r="27" spans="1:3" ht="50" x14ac:dyDescent="0.5">
      <c r="A27" s="46" t="s">
        <v>100</v>
      </c>
      <c r="B27" s="11" t="s">
        <v>75</v>
      </c>
      <c r="C27" s="47">
        <f>IF('checklist FALC access num'!D27="Pas concerné",-4,0)</f>
        <v>0</v>
      </c>
    </row>
    <row r="28" spans="1:3" ht="50" x14ac:dyDescent="0.5">
      <c r="A28" s="46" t="s">
        <v>101</v>
      </c>
      <c r="B28" s="11" t="s">
        <v>74</v>
      </c>
      <c r="C28" s="47">
        <f>IF('checklist FALC access num'!D28="Pas concerné",-2,0)</f>
        <v>0</v>
      </c>
    </row>
    <row r="29" spans="1:3" ht="50" x14ac:dyDescent="0.5">
      <c r="A29" s="46" t="s">
        <v>102</v>
      </c>
      <c r="B29" s="11" t="s">
        <v>74</v>
      </c>
      <c r="C29" s="47">
        <f>IF('checklist FALC access num'!D29="Pas concerné",-2,0)</f>
        <v>0</v>
      </c>
    </row>
    <row r="30" spans="1:3" ht="50" x14ac:dyDescent="0.5">
      <c r="A30" s="46" t="s">
        <v>103</v>
      </c>
      <c r="B30" s="11" t="s">
        <v>74</v>
      </c>
      <c r="C30" s="47">
        <f>IF('checklist FALC access num'!D30="Pas concerné",-2,0)</f>
        <v>0</v>
      </c>
    </row>
    <row r="31" spans="1:3" ht="50" x14ac:dyDescent="0.5">
      <c r="A31" s="46" t="s">
        <v>104</v>
      </c>
      <c r="B31" s="11" t="s">
        <v>74</v>
      </c>
      <c r="C31" s="47">
        <f>IF('checklist FALC access num'!D31="Pas concerné",-2,0)</f>
        <v>0</v>
      </c>
    </row>
    <row r="32" spans="1:3" ht="50" x14ac:dyDescent="0.5">
      <c r="A32" s="46" t="s">
        <v>105</v>
      </c>
      <c r="B32" s="11" t="s">
        <v>74</v>
      </c>
      <c r="C32" s="47">
        <f>IF('checklist FALC access num'!D32="Pas concerné",-2,0)</f>
        <v>0</v>
      </c>
    </row>
    <row r="33" spans="1:3" ht="50" x14ac:dyDescent="0.5">
      <c r="A33" s="46" t="s">
        <v>106</v>
      </c>
      <c r="B33" s="11" t="s">
        <v>74</v>
      </c>
      <c r="C33" s="47">
        <f>IF('checklist FALC access num'!D33="Pas concerné",-2,0)</f>
        <v>0</v>
      </c>
    </row>
    <row r="34" spans="1:3" ht="50" x14ac:dyDescent="0.5">
      <c r="A34" s="46" t="s">
        <v>107</v>
      </c>
      <c r="B34" s="11" t="s">
        <v>74</v>
      </c>
      <c r="C34" s="47">
        <f>IF('checklist FALC access num'!D34="Pas concerné",-2,0)</f>
        <v>0</v>
      </c>
    </row>
    <row r="35" spans="1:3" x14ac:dyDescent="0.5">
      <c r="A35" s="46" t="s">
        <v>108</v>
      </c>
      <c r="B35" s="11" t="s">
        <v>75</v>
      </c>
      <c r="C35" s="47">
        <f>IF('checklist FALC access num'!D35="Pas concerné",-4,0)</f>
        <v>0</v>
      </c>
    </row>
    <row r="36" spans="1:3" x14ac:dyDescent="0.5">
      <c r="A36" s="46" t="s">
        <v>109</v>
      </c>
      <c r="B36" s="11" t="s">
        <v>75</v>
      </c>
      <c r="C36" s="47">
        <f>IF('checklist FALC access num'!D36="Pas concerné",-4,0)</f>
        <v>0</v>
      </c>
    </row>
    <row r="37" spans="1:3" x14ac:dyDescent="0.5">
      <c r="A37" s="46" t="s">
        <v>110</v>
      </c>
      <c r="B37" s="11" t="s">
        <v>76</v>
      </c>
      <c r="C37" s="47">
        <f>IF('checklist FALC access num'!D37="Pas concerné",-6,0)</f>
        <v>0</v>
      </c>
    </row>
    <row r="38" spans="1:3" x14ac:dyDescent="0.5">
      <c r="A38" s="46" t="s">
        <v>111</v>
      </c>
      <c r="B38" s="11" t="s">
        <v>74</v>
      </c>
      <c r="C38" s="47">
        <f>IF('checklist FALC access num'!D38="Pas concerné",-2,0)</f>
        <v>0</v>
      </c>
    </row>
    <row r="39" spans="1:3" x14ac:dyDescent="0.5">
      <c r="A39" s="46" t="s">
        <v>112</v>
      </c>
      <c r="B39" s="11" t="s">
        <v>74</v>
      </c>
      <c r="C39" s="47">
        <f>IF('checklist FALC access num'!D39="Pas concerné",-2,0)</f>
        <v>0</v>
      </c>
    </row>
    <row r="40" spans="1:3" x14ac:dyDescent="0.5">
      <c r="A40" s="46" t="s">
        <v>113</v>
      </c>
      <c r="B40" s="11" t="s">
        <v>74</v>
      </c>
      <c r="C40" s="47">
        <f>IF('checklist FALC access num'!D40="Pas concerné",-2,0)</f>
        <v>0</v>
      </c>
    </row>
    <row r="41" spans="1:3" x14ac:dyDescent="0.5">
      <c r="A41" s="46" t="s">
        <v>114</v>
      </c>
      <c r="B41" s="11" t="s">
        <v>74</v>
      </c>
      <c r="C41" s="47">
        <f>IF('checklist FALC access num'!D41="Pas concerné",-2,0)</f>
        <v>0</v>
      </c>
    </row>
    <row r="42" spans="1:3" x14ac:dyDescent="0.5">
      <c r="A42" s="46" t="s">
        <v>115</v>
      </c>
      <c r="B42" s="11" t="s">
        <v>74</v>
      </c>
      <c r="C42" s="47">
        <f>IF('checklist FALC access num'!D42="Pas concerné",-2,0)</f>
        <v>0</v>
      </c>
    </row>
    <row r="43" spans="1:3" x14ac:dyDescent="0.5">
      <c r="A43" s="46" t="s">
        <v>116</v>
      </c>
      <c r="B43" s="11" t="s">
        <v>74</v>
      </c>
      <c r="C43" s="47">
        <f>IF('checklist FALC access num'!D43="Pas concerné",-2,0)</f>
        <v>0</v>
      </c>
    </row>
    <row r="44" spans="1:3" x14ac:dyDescent="0.5">
      <c r="A44" s="46" t="s">
        <v>117</v>
      </c>
      <c r="B44" s="11" t="s">
        <v>76</v>
      </c>
      <c r="C44" s="47">
        <f>IF('checklist FALC access num'!D44="Pas concerné",-6,0)</f>
        <v>0</v>
      </c>
    </row>
    <row r="45" spans="1:3" x14ac:dyDescent="0.5">
      <c r="A45" s="46" t="s">
        <v>118</v>
      </c>
      <c r="B45" s="11" t="s">
        <v>76</v>
      </c>
      <c r="C45" s="47">
        <f>IF('checklist FALC access num'!D45="Pas concerné",-6,0)</f>
        <v>0</v>
      </c>
    </row>
    <row r="46" spans="1:3" x14ac:dyDescent="0.5">
      <c r="A46" s="46" t="s">
        <v>119</v>
      </c>
      <c r="B46" s="11" t="s">
        <v>74</v>
      </c>
      <c r="C46" s="47">
        <f>IF('checklist FALC access num'!D46="Pas concerné",-2,0)</f>
        <v>0</v>
      </c>
    </row>
    <row r="47" spans="1:3" x14ac:dyDescent="0.5">
      <c r="A47" s="46" t="s">
        <v>120</v>
      </c>
      <c r="B47" s="11" t="s">
        <v>74</v>
      </c>
      <c r="C47" s="47">
        <f>IF('checklist FALC access num'!D47="Pas concerné",-2,0)</f>
        <v>0</v>
      </c>
    </row>
    <row r="48" spans="1:3" x14ac:dyDescent="0.5">
      <c r="A48" s="46" t="s">
        <v>121</v>
      </c>
      <c r="B48" s="11" t="s">
        <v>74</v>
      </c>
      <c r="C48" s="47">
        <f>IF('checklist FALC access num'!D48="Pas concerné",-2,0)</f>
        <v>0</v>
      </c>
    </row>
    <row r="49" spans="1:3" x14ac:dyDescent="0.5">
      <c r="A49" s="46" t="s">
        <v>122</v>
      </c>
      <c r="B49" s="11" t="s">
        <v>74</v>
      </c>
      <c r="C49" s="47">
        <f>IF('checklist FALC access num'!D49="Pas concerné",-2,0)</f>
        <v>0</v>
      </c>
    </row>
    <row r="50" spans="1:3" x14ac:dyDescent="0.5">
      <c r="A50" s="46" t="s">
        <v>123</v>
      </c>
      <c r="B50" s="11" t="s">
        <v>76</v>
      </c>
      <c r="C50" s="47">
        <f>IF('checklist FALC access num'!D50="Pas concerné",-6,0)</f>
        <v>0</v>
      </c>
    </row>
    <row r="51" spans="1:3" x14ac:dyDescent="0.5">
      <c r="A51" s="46" t="s">
        <v>124</v>
      </c>
      <c r="B51" s="11" t="s">
        <v>76</v>
      </c>
      <c r="C51" s="47">
        <f>IF('checklist FALC access num'!D51="Pas concerné",-6,0)</f>
        <v>0</v>
      </c>
    </row>
    <row r="52" spans="1:3" x14ac:dyDescent="0.5">
      <c r="A52" s="46" t="s">
        <v>125</v>
      </c>
      <c r="B52" s="11" t="s">
        <v>74</v>
      </c>
      <c r="C52" s="47">
        <f>IF('checklist FALC access num'!D52="Pas concerné",-2,0)</f>
        <v>0</v>
      </c>
    </row>
    <row r="53" spans="1:3" x14ac:dyDescent="0.5">
      <c r="A53" s="46" t="s">
        <v>126</v>
      </c>
      <c r="B53" s="11" t="s">
        <v>75</v>
      </c>
      <c r="C53" s="47">
        <f>IF('checklist FALC access num'!D53="Pas concerné",-4,0)</f>
        <v>0</v>
      </c>
    </row>
    <row r="54" spans="1:3" x14ac:dyDescent="0.5">
      <c r="A54" s="46" t="s">
        <v>127</v>
      </c>
      <c r="B54" s="11" t="s">
        <v>76</v>
      </c>
      <c r="C54" s="47">
        <f>IF('checklist FALC access num'!D54="Pas concerné",-6,0)</f>
        <v>0</v>
      </c>
    </row>
    <row r="55" spans="1:3" x14ac:dyDescent="0.5">
      <c r="A55" s="46" t="s">
        <v>128</v>
      </c>
      <c r="B55" s="11" t="s">
        <v>74</v>
      </c>
      <c r="C55" s="47">
        <f>IF('checklist FALC access num'!D55="Pas concerné",-2,0)</f>
        <v>0</v>
      </c>
    </row>
    <row r="56" spans="1:3" x14ac:dyDescent="0.5">
      <c r="A56" s="46" t="s">
        <v>129</v>
      </c>
      <c r="B56" s="11" t="s">
        <v>74</v>
      </c>
      <c r="C56" s="47">
        <f>IF('checklist FALC access num'!D56="Pas concerné",-2,0)</f>
        <v>0</v>
      </c>
    </row>
    <row r="57" spans="1:3" x14ac:dyDescent="0.5">
      <c r="A57" s="46" t="s">
        <v>130</v>
      </c>
      <c r="B57" s="11" t="s">
        <v>74</v>
      </c>
      <c r="C57" s="47">
        <f>IF('checklist FALC access num'!D57="Pas concerné",-2,0)</f>
        <v>0</v>
      </c>
    </row>
    <row r="58" spans="1:3" x14ac:dyDescent="0.5">
      <c r="A58" s="46" t="s">
        <v>131</v>
      </c>
      <c r="B58" s="11" t="s">
        <v>74</v>
      </c>
      <c r="C58" s="47">
        <f>IF('checklist FALC access num'!D58="Pas concerné",-2,0)</f>
        <v>0</v>
      </c>
    </row>
    <row r="59" spans="1:3" x14ac:dyDescent="0.5">
      <c r="A59" s="46" t="s">
        <v>132</v>
      </c>
      <c r="B59" s="11" t="s">
        <v>74</v>
      </c>
      <c r="C59" s="47">
        <f>IF('checklist FALC access num'!D59="Pas concerné",-2,0)</f>
        <v>0</v>
      </c>
    </row>
    <row r="60" spans="1:3" x14ac:dyDescent="0.5">
      <c r="A60" s="46" t="s">
        <v>133</v>
      </c>
      <c r="B60" s="75" t="s">
        <v>74</v>
      </c>
      <c r="C60" s="47">
        <f>IF('checklist FALC access num'!D60="Pas concerné",-2,0)</f>
        <v>0</v>
      </c>
    </row>
    <row r="61" spans="1:3" x14ac:dyDescent="0.5">
      <c r="C61" s="50">
        <f>SUM(C4:C60)</f>
        <v>0</v>
      </c>
    </row>
    <row r="62" spans="1:3" x14ac:dyDescent="0.35">
      <c r="B62" s="55"/>
    </row>
    <row r="63" spans="1:3" x14ac:dyDescent="0.35">
      <c r="B63" s="56"/>
    </row>
    <row r="64" spans="1:3" x14ac:dyDescent="0.35">
      <c r="B64" s="57"/>
    </row>
    <row r="65" spans="1:2" ht="31.5" customHeight="1" x14ac:dyDescent="0.35">
      <c r="B65" s="58"/>
    </row>
    <row r="66" spans="1:2" x14ac:dyDescent="0.35">
      <c r="A66" s="48"/>
      <c r="B66" s="28"/>
    </row>
    <row r="67" spans="1:2" x14ac:dyDescent="0.35">
      <c r="A67" s="49"/>
      <c r="B67" s="28"/>
    </row>
    <row r="68" spans="1:2" x14ac:dyDescent="0.35">
      <c r="A68" s="49"/>
      <c r="B68" s="28"/>
    </row>
    <row r="69" spans="1:2" x14ac:dyDescent="0.35">
      <c r="B69" s="59"/>
    </row>
    <row r="70" spans="1:2" x14ac:dyDescent="0.35">
      <c r="B70" s="60"/>
    </row>
    <row r="71" spans="1:2" x14ac:dyDescent="0.35">
      <c r="B71" s="60"/>
    </row>
    <row r="72" spans="1:2" x14ac:dyDescent="0.35">
      <c r="B72" s="60"/>
    </row>
    <row r="73" spans="1:2" x14ac:dyDescent="0.35">
      <c r="B73" s="59"/>
    </row>
  </sheetData>
  <conditionalFormatting sqref="B4:B60">
    <cfRule type="cellIs" dxfId="2" priority="1" operator="equal">
      <formula>"+++"</formula>
    </cfRule>
    <cfRule type="cellIs" dxfId="1" priority="2" operator="equal">
      <formula>"++"</formula>
    </cfRule>
    <cfRule type="cellIs" dxfId="0" priority="3" operator="equal">
      <formula>"+"</formula>
    </cfRule>
  </conditionalFormatting>
  <pageMargins left="0.7" right="0.7" top="0.75" bottom="0.75" header="0.3" footer="0.3"/>
  <ignoredErrors>
    <ignoredError sqref="F13:F14" calculatedColumn="1"/>
  </ignoredErrors>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checklist FALC access num</vt:lpstr>
      <vt:lpstr>Intro</vt:lpstr>
      <vt:lpstr>Conditions_d'utilisation</vt:lpstr>
      <vt:lpstr>repérage</vt:lpstr>
      <vt:lpstr>calculs ne pas toucher</vt:lpstr>
      <vt:lpstr>'checklist FALC access num'!Impression_des_titres</vt:lpstr>
      <vt:lpstr>'checklist FALC access num'!Zone_d_impression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ClogiQ;P. Duytsche</dc:creator>
  <cp:lastModifiedBy>Claire Grisard</cp:lastModifiedBy>
  <cp:revision>245</cp:revision>
  <cp:lastPrinted>2018-08-03T07:40:30Z</cp:lastPrinted>
  <dcterms:created xsi:type="dcterms:W3CDTF">2010-10-30T05:44:12Z</dcterms:created>
  <dcterms:modified xsi:type="dcterms:W3CDTF">2020-01-14T13:58:13Z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