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iqueKhan\Code Repositories\demo_portfolio\"/>
    </mc:Choice>
  </mc:AlternateContent>
  <xr:revisionPtr revIDLastSave="0" documentId="13_ncr:1_{3B27E5D6-AC20-4F49-A509-B450F4FBC68F}" xr6:coauthVersionLast="36" xr6:coauthVersionMax="36" xr10:uidLastSave="{00000000-0000-0000-0000-000000000000}"/>
  <bookViews>
    <workbookView xWindow="0" yWindow="0" windowWidth="14380" windowHeight="4070" firstSheet="1" activeTab="9" xr2:uid="{AEF8CCA4-55DF-47C9-998A-0C95064B493A}"/>
  </bookViews>
  <sheets>
    <sheet name="8 Dec" sheetId="1" r:id="rId1"/>
    <sheet name="11 Dec" sheetId="2" r:id="rId2"/>
    <sheet name="12 Dec" sheetId="3" r:id="rId3"/>
    <sheet name="13 Dec" sheetId="4" r:id="rId4"/>
    <sheet name="14 Dec" sheetId="5" r:id="rId5"/>
    <sheet name="15 Dec" sheetId="6" r:id="rId6"/>
    <sheet name="18 Dec" sheetId="7" r:id="rId7"/>
    <sheet name="19 Dec" sheetId="8" r:id="rId8"/>
    <sheet name="20 Dec" sheetId="9" r:id="rId9"/>
    <sheet name="21 Dec" sheetId="10" r:id="rId10"/>
    <sheet name="22 Dec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G11" i="10"/>
  <c r="H11" i="10" s="1"/>
  <c r="H10" i="10"/>
  <c r="G10" i="10"/>
  <c r="G9" i="10"/>
  <c r="H9" i="10" s="1"/>
  <c r="G8" i="10"/>
  <c r="H8" i="10" s="1"/>
  <c r="G7" i="10"/>
  <c r="H7" i="10" s="1"/>
  <c r="G6" i="10"/>
  <c r="H6" i="10" s="1"/>
  <c r="G5" i="10"/>
  <c r="H5" i="10" s="1"/>
  <c r="G4" i="10"/>
  <c r="H4" i="10" s="1"/>
  <c r="G3" i="10"/>
  <c r="H3" i="10" s="1"/>
  <c r="G2" i="10"/>
  <c r="F13" i="9"/>
  <c r="G11" i="9"/>
  <c r="H11" i="9" s="1"/>
  <c r="G10" i="9"/>
  <c r="H10" i="9" s="1"/>
  <c r="G9" i="9"/>
  <c r="H9" i="9" s="1"/>
  <c r="G8" i="9"/>
  <c r="H8" i="9" s="1"/>
  <c r="G7" i="9"/>
  <c r="H7" i="9" s="1"/>
  <c r="G6" i="9"/>
  <c r="H6" i="9" s="1"/>
  <c r="G5" i="9"/>
  <c r="H5" i="9" s="1"/>
  <c r="G4" i="9"/>
  <c r="H4" i="9" s="1"/>
  <c r="G3" i="9"/>
  <c r="H3" i="9" s="1"/>
  <c r="G2" i="9"/>
  <c r="H2" i="9" s="1"/>
  <c r="G15" i="8"/>
  <c r="F13" i="8"/>
  <c r="G2" i="8"/>
  <c r="G13" i="8" s="1"/>
  <c r="G11" i="8"/>
  <c r="H11" i="8" s="1"/>
  <c r="G10" i="8"/>
  <c r="H10" i="8" s="1"/>
  <c r="G9" i="8"/>
  <c r="H9" i="8" s="1"/>
  <c r="G8" i="8"/>
  <c r="H8" i="8" s="1"/>
  <c r="G7" i="8"/>
  <c r="H7" i="8" s="1"/>
  <c r="G6" i="8"/>
  <c r="H6" i="8" s="1"/>
  <c r="G5" i="8"/>
  <c r="H5" i="8" s="1"/>
  <c r="G4" i="8"/>
  <c r="H4" i="8" s="1"/>
  <c r="G3" i="8"/>
  <c r="H3" i="8" s="1"/>
  <c r="G13" i="10" l="1"/>
  <c r="G15" i="10" s="1"/>
  <c r="H2" i="10"/>
  <c r="G13" i="9"/>
  <c r="G15" i="9" s="1"/>
  <c r="H2" i="8"/>
  <c r="H2" i="5"/>
  <c r="H11" i="6"/>
  <c r="H10" i="6"/>
  <c r="H9" i="6"/>
  <c r="H8" i="6"/>
  <c r="H7" i="6"/>
  <c r="H6" i="6"/>
  <c r="H5" i="6"/>
  <c r="H4" i="6"/>
  <c r="H3" i="6"/>
  <c r="H2" i="6"/>
  <c r="G15" i="7"/>
  <c r="G13" i="7"/>
  <c r="F13" i="7"/>
  <c r="G15" i="6"/>
  <c r="G13" i="6"/>
  <c r="F13" i="6"/>
  <c r="G15" i="5"/>
  <c r="F13" i="5"/>
  <c r="G15" i="4"/>
  <c r="F13" i="4"/>
  <c r="G15" i="3"/>
  <c r="F13" i="3"/>
  <c r="H3" i="7"/>
  <c r="H4" i="7"/>
  <c r="H5" i="7"/>
  <c r="H6" i="7"/>
  <c r="H7" i="7"/>
  <c r="H8" i="7"/>
  <c r="H9" i="7"/>
  <c r="H10" i="7"/>
  <c r="H11" i="7"/>
  <c r="H2" i="7"/>
  <c r="H3" i="5"/>
  <c r="H4" i="5"/>
  <c r="H5" i="5"/>
  <c r="H6" i="5"/>
  <c r="H7" i="5"/>
  <c r="H8" i="5"/>
  <c r="H9" i="5"/>
  <c r="H10" i="5"/>
  <c r="H11" i="5"/>
  <c r="H3" i="4"/>
  <c r="H4" i="4"/>
  <c r="H5" i="4"/>
  <c r="H6" i="4"/>
  <c r="H7" i="4"/>
  <c r="H8" i="4"/>
  <c r="H9" i="4"/>
  <c r="H10" i="4"/>
  <c r="H11" i="4"/>
  <c r="H2" i="4"/>
  <c r="H3" i="3"/>
  <c r="H4" i="3"/>
  <c r="H5" i="3"/>
  <c r="H6" i="3"/>
  <c r="H7" i="3"/>
  <c r="H8" i="3"/>
  <c r="H9" i="3"/>
  <c r="H10" i="3"/>
  <c r="H11" i="3"/>
  <c r="H2" i="3"/>
  <c r="H3" i="2"/>
  <c r="H4" i="2"/>
  <c r="H5" i="2"/>
  <c r="H6" i="2"/>
  <c r="H7" i="2"/>
  <c r="H8" i="2"/>
  <c r="H9" i="2"/>
  <c r="H10" i="2"/>
  <c r="H11" i="2"/>
  <c r="H2" i="2"/>
  <c r="G17" i="2"/>
  <c r="F13" i="2"/>
  <c r="G13" i="2"/>
  <c r="G11" i="7"/>
  <c r="G10" i="7"/>
  <c r="G9" i="7"/>
  <c r="G8" i="7"/>
  <c r="G7" i="7"/>
  <c r="G6" i="7"/>
  <c r="G5" i="7"/>
  <c r="G4" i="7"/>
  <c r="G3" i="7"/>
  <c r="G2" i="7"/>
  <c r="G11" i="6"/>
  <c r="G10" i="6"/>
  <c r="G9" i="6"/>
  <c r="G8" i="6"/>
  <c r="G7" i="6"/>
  <c r="G6" i="6"/>
  <c r="G5" i="6"/>
  <c r="G4" i="6"/>
  <c r="G3" i="6"/>
  <c r="G2" i="6"/>
  <c r="G13" i="5" l="1"/>
  <c r="G3" i="5"/>
  <c r="G4" i="5"/>
  <c r="G5" i="5"/>
  <c r="G6" i="5"/>
  <c r="G7" i="5"/>
  <c r="G8" i="5"/>
  <c r="G9" i="5"/>
  <c r="G10" i="5"/>
  <c r="G11" i="5"/>
  <c r="G2" i="5"/>
  <c r="G3" i="4" l="1"/>
  <c r="G4" i="4"/>
  <c r="G5" i="4"/>
  <c r="G6" i="4"/>
  <c r="G7" i="4"/>
  <c r="G8" i="4"/>
  <c r="G9" i="4"/>
  <c r="G10" i="4"/>
  <c r="G11" i="4"/>
  <c r="G2" i="4"/>
  <c r="G3" i="3"/>
  <c r="G4" i="3"/>
  <c r="G5" i="3"/>
  <c r="G6" i="3"/>
  <c r="G7" i="3"/>
  <c r="G8" i="3"/>
  <c r="G9" i="3"/>
  <c r="G10" i="3"/>
  <c r="G11" i="3"/>
  <c r="G2" i="3"/>
  <c r="G11" i="2"/>
  <c r="G10" i="2"/>
  <c r="G9" i="2"/>
  <c r="G8" i="2"/>
  <c r="G7" i="2"/>
  <c r="G6" i="2"/>
  <c r="G5" i="2"/>
  <c r="G4" i="2"/>
  <c r="G3" i="2"/>
  <c r="G2" i="2"/>
  <c r="F3" i="1"/>
  <c r="F4" i="1"/>
  <c r="F5" i="1"/>
  <c r="F6" i="1"/>
  <c r="F7" i="1"/>
  <c r="F8" i="1"/>
  <c r="F9" i="1"/>
  <c r="F10" i="1"/>
  <c r="F11" i="1"/>
  <c r="F2" i="1"/>
  <c r="G13" i="4" l="1"/>
  <c r="G13" i="3"/>
  <c r="F13" i="1"/>
</calcChain>
</file>

<file path=xl/sharedStrings.xml><?xml version="1.0" encoding="utf-8"?>
<sst xmlns="http://schemas.openxmlformats.org/spreadsheetml/2006/main" count="367" uniqueCount="63">
  <si>
    <t>Symbol</t>
  </si>
  <si>
    <t>Name</t>
  </si>
  <si>
    <t>LDCP</t>
  </si>
  <si>
    <t>Current</t>
  </si>
  <si>
    <t>Change</t>
  </si>
  <si>
    <t>Change (%)</t>
  </si>
  <si>
    <t>Volume</t>
  </si>
  <si>
    <t>Freefloat (M)</t>
  </si>
  <si>
    <t>Market Cap (M)</t>
  </si>
  <si>
    <t>OGDC</t>
  </si>
  <si>
    <t>Oil &amp; Gas Development Company Limited</t>
  </si>
  <si>
    <t> 3.53</t>
  </si>
  <si>
    <t> 2.90%</t>
  </si>
  <si>
    <t>PAEL</t>
  </si>
  <si>
    <t>Pak Elektron Limited</t>
  </si>
  <si>
    <t> 1.21</t>
  </si>
  <si>
    <t> 6.01%</t>
  </si>
  <si>
    <t>HUBC</t>
  </si>
  <si>
    <t>KEL</t>
  </si>
  <si>
    <t>K-Electric Limited</t>
  </si>
  <si>
    <t> 0.46</t>
  </si>
  <si>
    <t> 11.59%</t>
  </si>
  <si>
    <t>ASC</t>
  </si>
  <si>
    <t>BOP</t>
  </si>
  <si>
    <t>The Bank of Punjab</t>
  </si>
  <si>
    <t> 0.24</t>
  </si>
  <si>
    <t> 4.42%</t>
  </si>
  <si>
    <t>astl</t>
  </si>
  <si>
    <t>Amreli Steels Limited</t>
  </si>
  <si>
    <t>ENGRO</t>
  </si>
  <si>
    <t>Engro Corporation Limited</t>
  </si>
  <si>
    <t> 1.13%</t>
  </si>
  <si>
    <t>Jubilee Life Insurance Company Limited</t>
  </si>
  <si>
    <t>JLICL</t>
  </si>
  <si>
    <t>PPL</t>
  </si>
  <si>
    <t>Pakistan Petroleum Limited</t>
  </si>
  <si>
    <t> 3.14</t>
  </si>
  <si>
    <t> 2.84%</t>
  </si>
  <si>
    <t> -.28</t>
  </si>
  <si>
    <t>The Hub Power Company Limited</t>
  </si>
  <si>
    <t>Al Shaheer Corporation Limited</t>
  </si>
  <si>
    <t>Purchased</t>
  </si>
  <si>
    <t>Price Of Stocks Purchased</t>
  </si>
  <si>
    <t>Original Price Of Stocks Purchased</t>
  </si>
  <si>
    <t>Profit/Loss</t>
  </si>
  <si>
    <t>Total Profit</t>
  </si>
  <si>
    <t>Total Profit/Loss</t>
  </si>
  <si>
    <t> -2.21%</t>
  </si>
  <si>
    <t> -0.86</t>
  </si>
  <si>
    <t> -6.54%</t>
  </si>
  <si>
    <t> -1.95%</t>
  </si>
  <si>
    <t> -4.43</t>
  </si>
  <si>
    <t> -3.60%</t>
  </si>
  <si>
    <t> 1.53</t>
  </si>
  <si>
    <t> 0.41</t>
  </si>
  <si>
    <t> -0.18</t>
  </si>
  <si>
    <t> -0.39</t>
  </si>
  <si>
    <t> -6.93</t>
  </si>
  <si>
    <t> -7.44%</t>
  </si>
  <si>
    <t> 1.46%</t>
  </si>
  <si>
    <t> 6.27%</t>
  </si>
  <si>
    <t> 2.07%</t>
  </si>
  <si>
    <t> 2.44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</si>
</sst>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ps.psx.com.pk/company/BOP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ps.psx.com.pk/company/PPL" TargetMode="External"/><Relationship Id="rId4" Type="http://schemas.openxmlformats.org/officeDocument/2006/relationships/hyperlink" Target="https://dps.psx.com.pk/company/ENGRO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dps.psx.com.pk/company/BOP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5" Type="http://schemas.openxmlformats.org/officeDocument/2006/relationships/hyperlink" Target="https://dps.psx.com.pk/company/PPL" TargetMode="External"/><Relationship Id="rId4" Type="http://schemas.openxmlformats.org/officeDocument/2006/relationships/hyperlink" Target="https://dps.psx.com.pk/company/ENGR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ps.psx.com.pk/company/BOP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dps.psx.com.pk/company/PPL" TargetMode="External"/><Relationship Id="rId4" Type="http://schemas.openxmlformats.org/officeDocument/2006/relationships/hyperlink" Target="https://dps.psx.com.pk/company/ENGR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ps.psx.com.pk/company/BOP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dps.psx.com.pk/company/PPL" TargetMode="External"/><Relationship Id="rId4" Type="http://schemas.openxmlformats.org/officeDocument/2006/relationships/hyperlink" Target="https://dps.psx.com.pk/company/ENGR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ps.psx.com.pk/company/BOP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dps.psx.com.pk/company/PPL" TargetMode="External"/><Relationship Id="rId4" Type="http://schemas.openxmlformats.org/officeDocument/2006/relationships/hyperlink" Target="https://dps.psx.com.pk/company/ENGR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ps.psx.com.pk/company/BOP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dps.psx.com.pk/company/PPL" TargetMode="External"/><Relationship Id="rId4" Type="http://schemas.openxmlformats.org/officeDocument/2006/relationships/hyperlink" Target="https://dps.psx.com.pk/company/ENGR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ps.psx.com.pk/company/BOP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5" Type="http://schemas.openxmlformats.org/officeDocument/2006/relationships/hyperlink" Target="https://dps.psx.com.pk/company/PPL" TargetMode="External"/><Relationship Id="rId4" Type="http://schemas.openxmlformats.org/officeDocument/2006/relationships/hyperlink" Target="https://dps.psx.com.pk/company/ENGR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ps.psx.com.pk/company/BOP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dps.psx.com.pk/company/PPL" TargetMode="External"/><Relationship Id="rId4" Type="http://schemas.openxmlformats.org/officeDocument/2006/relationships/hyperlink" Target="https://dps.psx.com.pk/company/ENGR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ps.psx.com.pk/company/BOP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dps.psx.com.pk/company/PPL" TargetMode="External"/><Relationship Id="rId4" Type="http://schemas.openxmlformats.org/officeDocument/2006/relationships/hyperlink" Target="https://dps.psx.com.pk/company/ENGRO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dps.psx.com.pk/company/BOP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5" Type="http://schemas.openxmlformats.org/officeDocument/2006/relationships/hyperlink" Target="https://dps.psx.com.pk/company/PPL" TargetMode="External"/><Relationship Id="rId4" Type="http://schemas.openxmlformats.org/officeDocument/2006/relationships/hyperlink" Target="https://dps.psx.com.pk/company/ENG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7CD1-CDE9-4457-9A18-DC5DB3E3DB07}">
  <dimension ref="A1:K13"/>
  <sheetViews>
    <sheetView workbookViewId="0">
      <selection activeCell="G1" sqref="G1:G1048576"/>
    </sheetView>
  </sheetViews>
  <sheetFormatPr defaultRowHeight="14.5" x14ac:dyDescent="0.35"/>
  <cols>
    <col min="1" max="1" width="6.9062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2.26953125" bestFit="1" customWidth="1"/>
    <col min="7" max="7" width="7" bestFit="1" customWidth="1"/>
    <col min="8" max="8" width="10.1796875" style="1" bestFit="1" customWidth="1"/>
    <col min="9" max="9" width="9.81640625" bestFit="1" customWidth="1"/>
    <col min="10" max="10" width="11.7265625" bestFit="1" customWidth="1"/>
    <col min="11" max="11" width="14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42</v>
      </c>
      <c r="G1" t="s">
        <v>4</v>
      </c>
      <c r="H1" s="1" t="s">
        <v>5</v>
      </c>
      <c r="I1" t="s">
        <v>6</v>
      </c>
      <c r="J1" t="s">
        <v>7</v>
      </c>
      <c r="K1" t="s">
        <v>8</v>
      </c>
    </row>
    <row r="2" spans="1:11" x14ac:dyDescent="0.35">
      <c r="A2" t="s">
        <v>9</v>
      </c>
      <c r="B2" t="s">
        <v>10</v>
      </c>
      <c r="C2">
        <v>121.85</v>
      </c>
      <c r="D2">
        <v>90</v>
      </c>
      <c r="E2">
        <v>125.38</v>
      </c>
      <c r="F2">
        <f>PRODUCT(D2,E2)</f>
        <v>11284.199999999999</v>
      </c>
      <c r="G2" t="s">
        <v>11</v>
      </c>
      <c r="H2" s="1" t="s">
        <v>12</v>
      </c>
      <c r="I2">
        <v>17924383</v>
      </c>
      <c r="J2">
        <v>645</v>
      </c>
      <c r="K2">
        <v>80888</v>
      </c>
    </row>
    <row r="3" spans="1:11" x14ac:dyDescent="0.35">
      <c r="A3" t="s">
        <v>13</v>
      </c>
      <c r="B3" t="s">
        <v>14</v>
      </c>
      <c r="C3">
        <v>20.12</v>
      </c>
      <c r="D3">
        <v>54</v>
      </c>
      <c r="E3">
        <v>21.33</v>
      </c>
      <c r="F3">
        <f t="shared" ref="F3:F11" si="0">PRODUCT(D3,E3)</f>
        <v>1151.82</v>
      </c>
      <c r="G3" t="s">
        <v>15</v>
      </c>
      <c r="H3" s="1" t="s">
        <v>16</v>
      </c>
      <c r="I3">
        <v>29819540</v>
      </c>
      <c r="J3">
        <v>428</v>
      </c>
      <c r="K3">
        <v>9129</v>
      </c>
    </row>
    <row r="4" spans="1:11" x14ac:dyDescent="0.35">
      <c r="A4" t="s">
        <v>17</v>
      </c>
      <c r="B4" t="s">
        <v>39</v>
      </c>
      <c r="C4">
        <v>122.34</v>
      </c>
      <c r="D4">
        <v>70</v>
      </c>
      <c r="E4">
        <v>123.38</v>
      </c>
      <c r="F4">
        <f t="shared" si="0"/>
        <v>8636.6</v>
      </c>
      <c r="G4">
        <v>1.04</v>
      </c>
      <c r="H4" s="1">
        <v>0.85</v>
      </c>
      <c r="I4">
        <v>3948341</v>
      </c>
      <c r="J4">
        <v>972865790</v>
      </c>
      <c r="K4">
        <v>160042909.87</v>
      </c>
    </row>
    <row r="5" spans="1:11" x14ac:dyDescent="0.35">
      <c r="A5" t="s">
        <v>18</v>
      </c>
      <c r="B5" t="s">
        <v>19</v>
      </c>
      <c r="C5">
        <v>3.97</v>
      </c>
      <c r="D5">
        <v>202</v>
      </c>
      <c r="E5">
        <v>4.43</v>
      </c>
      <c r="F5">
        <f t="shared" si="0"/>
        <v>894.8599999999999</v>
      </c>
      <c r="G5" t="s">
        <v>20</v>
      </c>
      <c r="H5" s="1" t="s">
        <v>21</v>
      </c>
      <c r="I5">
        <v>342535258</v>
      </c>
      <c r="J5">
        <v>2762</v>
      </c>
      <c r="K5">
        <v>12234</v>
      </c>
    </row>
    <row r="6" spans="1:11" x14ac:dyDescent="0.35">
      <c r="A6" t="s">
        <v>22</v>
      </c>
      <c r="B6" t="s">
        <v>40</v>
      </c>
      <c r="C6">
        <v>11.52</v>
      </c>
      <c r="D6">
        <v>120</v>
      </c>
      <c r="E6">
        <v>12.35</v>
      </c>
      <c r="F6">
        <f t="shared" si="0"/>
        <v>1482</v>
      </c>
      <c r="G6">
        <v>0.83</v>
      </c>
      <c r="H6" s="1">
        <v>7.21</v>
      </c>
      <c r="I6">
        <v>22775848</v>
      </c>
      <c r="J6">
        <v>337431183</v>
      </c>
      <c r="K6">
        <v>4630305.68</v>
      </c>
    </row>
    <row r="7" spans="1:11" x14ac:dyDescent="0.35">
      <c r="A7" t="s">
        <v>23</v>
      </c>
      <c r="B7" t="s">
        <v>24</v>
      </c>
      <c r="C7">
        <v>5.43</v>
      </c>
      <c r="D7">
        <v>300</v>
      </c>
      <c r="E7">
        <v>5.67</v>
      </c>
      <c r="F7">
        <f t="shared" si="0"/>
        <v>1701</v>
      </c>
      <c r="G7" t="s">
        <v>25</v>
      </c>
      <c r="H7" s="1" t="s">
        <v>26</v>
      </c>
      <c r="I7">
        <v>32876325</v>
      </c>
      <c r="J7">
        <v>1382</v>
      </c>
      <c r="K7">
        <v>7833</v>
      </c>
    </row>
    <row r="8" spans="1:11" x14ac:dyDescent="0.35">
      <c r="A8" t="s">
        <v>27</v>
      </c>
      <c r="B8" t="s">
        <v>28</v>
      </c>
      <c r="C8">
        <v>26.83</v>
      </c>
      <c r="D8">
        <v>50</v>
      </c>
      <c r="E8">
        <v>27.02</v>
      </c>
      <c r="F8">
        <f t="shared" si="0"/>
        <v>1351</v>
      </c>
      <c r="G8">
        <v>0.19</v>
      </c>
      <c r="H8" s="1">
        <v>0.71</v>
      </c>
      <c r="I8">
        <v>1860550</v>
      </c>
      <c r="J8">
        <v>74252857</v>
      </c>
      <c r="K8">
        <v>8025248.7599999998</v>
      </c>
    </row>
    <row r="9" spans="1:11" x14ac:dyDescent="0.35">
      <c r="A9" t="s">
        <v>29</v>
      </c>
      <c r="B9" t="s">
        <v>30</v>
      </c>
      <c r="C9">
        <v>311.39</v>
      </c>
      <c r="D9">
        <v>100</v>
      </c>
      <c r="E9">
        <v>314.92</v>
      </c>
      <c r="F9">
        <f t="shared" si="0"/>
        <v>31492</v>
      </c>
      <c r="G9" t="s">
        <v>11</v>
      </c>
      <c r="H9" s="1" t="s">
        <v>31</v>
      </c>
      <c r="I9">
        <v>891132</v>
      </c>
      <c r="J9">
        <v>268</v>
      </c>
      <c r="K9">
        <v>84497</v>
      </c>
    </row>
    <row r="10" spans="1:11" x14ac:dyDescent="0.35">
      <c r="A10" t="s">
        <v>33</v>
      </c>
      <c r="B10" t="s">
        <v>32</v>
      </c>
      <c r="C10">
        <v>151.49</v>
      </c>
      <c r="D10">
        <v>190</v>
      </c>
      <c r="E10">
        <v>161.16</v>
      </c>
      <c r="F10">
        <f t="shared" si="0"/>
        <v>30620.399999999998</v>
      </c>
      <c r="G10">
        <v>9.67</v>
      </c>
      <c r="H10" s="1">
        <v>6.38</v>
      </c>
      <c r="I10">
        <v>77200</v>
      </c>
      <c r="J10">
        <v>20070662</v>
      </c>
      <c r="K10">
        <v>16172939.439999999</v>
      </c>
    </row>
    <row r="11" spans="1:11" x14ac:dyDescent="0.35">
      <c r="A11" t="s">
        <v>34</v>
      </c>
      <c r="B11" t="s">
        <v>35</v>
      </c>
      <c r="C11">
        <v>110.71</v>
      </c>
      <c r="D11">
        <v>100</v>
      </c>
      <c r="E11">
        <v>113.85</v>
      </c>
      <c r="F11">
        <f t="shared" si="0"/>
        <v>11385</v>
      </c>
      <c r="G11" t="s">
        <v>36</v>
      </c>
      <c r="H11" s="1" t="s">
        <v>37</v>
      </c>
      <c r="I11">
        <v>16604019</v>
      </c>
      <c r="J11">
        <v>668</v>
      </c>
      <c r="K11">
        <v>76042</v>
      </c>
    </row>
    <row r="13" spans="1:11" x14ac:dyDescent="0.35">
      <c r="F13">
        <f>SUM(F2:F11)</f>
        <v>99998.87999999999</v>
      </c>
    </row>
  </sheetData>
  <hyperlinks>
    <hyperlink ref="A3" r:id="rId1" display="https://dps.psx.com.pk/company/PAEL" xr:uid="{5BE77CF7-DD3A-4229-B4DD-51B880AC572B}"/>
    <hyperlink ref="A5" r:id="rId2" display="https://dps.psx.com.pk/company/KEL" xr:uid="{EB8995B1-96AD-494A-BA40-E7B56E4C842E}"/>
    <hyperlink ref="A7" r:id="rId3" display="https://dps.psx.com.pk/company/BOP" xr:uid="{E5D464CA-8CE0-48E3-8230-54D270BEA125}"/>
    <hyperlink ref="A9" r:id="rId4" display="https://dps.psx.com.pk/company/ENGRO" xr:uid="{3F3057C2-230E-4ED0-BE92-C4F52C9B9457}"/>
    <hyperlink ref="A11" r:id="rId5" display="https://dps.psx.com.pk/company/PPL" xr:uid="{B0BD4F64-1A78-42EB-B4DF-4005F76269C7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EDC6-B80B-469C-A8B2-D8EB4A293DAE}">
  <dimension ref="A1:M15"/>
  <sheetViews>
    <sheetView tabSelected="1" workbookViewId="0">
      <selection activeCell="F10" sqref="F10"/>
    </sheetView>
  </sheetViews>
  <sheetFormatPr defaultRowHeight="14.5" x14ac:dyDescent="0.35"/>
  <cols>
    <col min="1" max="1" width="6.9062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9.7265625" bestFit="1" customWidth="1"/>
    <col min="9" max="9" width="7" bestFit="1" customWidth="1"/>
    <col min="10" max="10" width="10.1796875" bestFit="1" customWidth="1"/>
    <col min="11" max="11" width="9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117.52</v>
      </c>
      <c r="D2">
        <v>90</v>
      </c>
      <c r="E2">
        <v>114.72</v>
      </c>
      <c r="F2">
        <v>11284.199999999999</v>
      </c>
      <c r="G2">
        <f>PRODUCT(D2,E2)</f>
        <v>10324.799999999999</v>
      </c>
      <c r="H2">
        <f>G2-F2</f>
        <v>-959.39999999999964</v>
      </c>
      <c r="I2">
        <v>1.91</v>
      </c>
      <c r="J2">
        <v>1.66E-2</v>
      </c>
      <c r="K2">
        <v>9371700</v>
      </c>
      <c r="L2">
        <v>645139260</v>
      </c>
      <c r="M2">
        <v>533788223.72000003</v>
      </c>
    </row>
    <row r="3" spans="1:13" x14ac:dyDescent="0.35">
      <c r="A3" t="s">
        <v>13</v>
      </c>
      <c r="B3" t="s">
        <v>14</v>
      </c>
      <c r="C3">
        <v>22.51</v>
      </c>
      <c r="D3">
        <v>54</v>
      </c>
      <c r="E3">
        <v>21.46</v>
      </c>
      <c r="F3">
        <v>1151.82</v>
      </c>
      <c r="G3">
        <f t="shared" ref="G3:G11" si="0">PRODUCT(D3,E3)</f>
        <v>1158.8400000000001</v>
      </c>
      <c r="H3">
        <f t="shared" ref="H3:H11" si="1">G3-F3</f>
        <v>7.0200000000002092</v>
      </c>
      <c r="I3">
        <v>1.54</v>
      </c>
      <c r="J3">
        <v>7.1800000000000003E-2</v>
      </c>
      <c r="K3">
        <v>23138986</v>
      </c>
      <c r="L3">
        <v>428006078</v>
      </c>
      <c r="M3">
        <v>21485905.09</v>
      </c>
    </row>
    <row r="4" spans="1:13" x14ac:dyDescent="0.35">
      <c r="A4" t="s">
        <v>17</v>
      </c>
      <c r="B4" t="s">
        <v>39</v>
      </c>
      <c r="C4">
        <v>117.18</v>
      </c>
      <c r="D4">
        <v>70</v>
      </c>
      <c r="E4">
        <v>118.71</v>
      </c>
      <c r="F4">
        <v>8636.6</v>
      </c>
      <c r="G4">
        <f t="shared" si="0"/>
        <v>8309.6999999999989</v>
      </c>
      <c r="H4">
        <f t="shared" si="1"/>
        <v>-326.90000000000146</v>
      </c>
      <c r="I4">
        <v>-0.81</v>
      </c>
      <c r="J4">
        <v>-6.7999999999999996E-3</v>
      </c>
      <c r="K4">
        <v>2843174</v>
      </c>
      <c r="L4">
        <v>972865790</v>
      </c>
      <c r="M4">
        <v>156916767.77000001</v>
      </c>
    </row>
    <row r="5" spans="1:13" x14ac:dyDescent="0.35">
      <c r="A5" t="s">
        <v>18</v>
      </c>
      <c r="B5" t="s">
        <v>19</v>
      </c>
      <c r="C5">
        <v>5.3</v>
      </c>
      <c r="D5">
        <v>202</v>
      </c>
      <c r="E5">
        <v>5.77</v>
      </c>
      <c r="F5">
        <v>894.8599999999999</v>
      </c>
      <c r="G5">
        <f t="shared" si="0"/>
        <v>1165.54</v>
      </c>
      <c r="H5">
        <f t="shared" si="1"/>
        <v>270.68000000000006</v>
      </c>
      <c r="I5">
        <v>-0.17</v>
      </c>
      <c r="J5">
        <v>-0.17</v>
      </c>
      <c r="K5">
        <v>209399163</v>
      </c>
      <c r="L5">
        <v>2761519425</v>
      </c>
      <c r="M5">
        <v>149950504.75</v>
      </c>
    </row>
    <row r="6" spans="1:13" x14ac:dyDescent="0.35">
      <c r="A6" t="s">
        <v>22</v>
      </c>
      <c r="B6" t="s">
        <v>40</v>
      </c>
      <c r="C6">
        <v>11.13</v>
      </c>
      <c r="D6">
        <v>120</v>
      </c>
      <c r="E6">
        <v>11.54</v>
      </c>
      <c r="F6">
        <v>1482</v>
      </c>
      <c r="G6">
        <f t="shared" si="0"/>
        <v>1384.8</v>
      </c>
      <c r="H6">
        <f t="shared" si="1"/>
        <v>-97.200000000000045</v>
      </c>
      <c r="I6">
        <v>0.68</v>
      </c>
      <c r="J6">
        <v>5.8900000000000001E-2</v>
      </c>
      <c r="K6">
        <v>967253</v>
      </c>
      <c r="L6">
        <v>8623425</v>
      </c>
      <c r="M6">
        <v>4555320.97</v>
      </c>
    </row>
    <row r="7" spans="1:13" x14ac:dyDescent="0.35">
      <c r="A7" t="s">
        <v>23</v>
      </c>
      <c r="B7" t="s">
        <v>24</v>
      </c>
      <c r="C7">
        <v>6.72</v>
      </c>
      <c r="D7">
        <v>300</v>
      </c>
      <c r="E7">
        <v>6.54</v>
      </c>
      <c r="F7">
        <v>1701</v>
      </c>
      <c r="G7">
        <f t="shared" si="0"/>
        <v>1962</v>
      </c>
      <c r="H7">
        <f t="shared" si="1"/>
        <v>261</v>
      </c>
      <c r="I7">
        <v>0.41</v>
      </c>
      <c r="J7" t="s">
        <v>60</v>
      </c>
      <c r="K7">
        <v>32840152</v>
      </c>
      <c r="L7">
        <v>1381554339</v>
      </c>
      <c r="M7">
        <v>24929358.23</v>
      </c>
    </row>
    <row r="8" spans="1:13" x14ac:dyDescent="0.35">
      <c r="A8" t="s">
        <v>27</v>
      </c>
      <c r="B8" t="s">
        <v>28</v>
      </c>
      <c r="C8">
        <v>24.56</v>
      </c>
      <c r="D8">
        <v>50</v>
      </c>
      <c r="E8">
        <v>24.17</v>
      </c>
      <c r="F8">
        <v>1351</v>
      </c>
      <c r="G8">
        <f t="shared" si="0"/>
        <v>1208.5</v>
      </c>
      <c r="H8">
        <f t="shared" si="1"/>
        <v>-142.5</v>
      </c>
      <c r="I8">
        <v>0.5</v>
      </c>
      <c r="J8" t="s">
        <v>61</v>
      </c>
      <c r="K8">
        <v>222597</v>
      </c>
      <c r="L8">
        <v>74252857</v>
      </c>
      <c r="M8">
        <v>7885653.3899999997</v>
      </c>
    </row>
    <row r="9" spans="1:13" x14ac:dyDescent="0.35">
      <c r="A9" t="s">
        <v>29</v>
      </c>
      <c r="B9" t="s">
        <v>30</v>
      </c>
      <c r="C9">
        <v>307.14</v>
      </c>
      <c r="D9">
        <v>100</v>
      </c>
      <c r="E9">
        <v>300.20999999999998</v>
      </c>
      <c r="F9">
        <v>31492</v>
      </c>
      <c r="G9">
        <f t="shared" si="0"/>
        <v>30020.999999999996</v>
      </c>
      <c r="H9">
        <f t="shared" si="1"/>
        <v>-1471.0000000000036</v>
      </c>
      <c r="I9">
        <v>-3.52</v>
      </c>
      <c r="J9">
        <v>-1.17E-2</v>
      </c>
      <c r="K9">
        <v>754517</v>
      </c>
      <c r="L9">
        <v>268313234</v>
      </c>
      <c r="M9">
        <v>171715103.5</v>
      </c>
    </row>
    <row r="10" spans="1:13" x14ac:dyDescent="0.35">
      <c r="A10" t="s">
        <v>33</v>
      </c>
      <c r="B10" t="s">
        <v>32</v>
      </c>
      <c r="C10">
        <v>145.47</v>
      </c>
      <c r="D10">
        <v>190</v>
      </c>
      <c r="E10">
        <v>145.47</v>
      </c>
      <c r="F10">
        <v>30620.399999999998</v>
      </c>
      <c r="G10">
        <f t="shared" si="0"/>
        <v>27639.3</v>
      </c>
      <c r="H10">
        <f t="shared" si="1"/>
        <v>-2981.0999999999985</v>
      </c>
      <c r="I10">
        <v>-10.82</v>
      </c>
      <c r="J10" t="s">
        <v>58</v>
      </c>
      <c r="K10">
        <v>17000</v>
      </c>
      <c r="L10">
        <v>20070662</v>
      </c>
      <c r="M10">
        <v>15032925.84</v>
      </c>
    </row>
    <row r="11" spans="1:13" x14ac:dyDescent="0.35">
      <c r="A11" t="s">
        <v>34</v>
      </c>
      <c r="B11" t="s">
        <v>35</v>
      </c>
      <c r="C11">
        <v>118.64</v>
      </c>
      <c r="D11">
        <v>100</v>
      </c>
      <c r="E11">
        <v>120.37</v>
      </c>
      <c r="F11">
        <v>11385</v>
      </c>
      <c r="G11">
        <f t="shared" si="0"/>
        <v>12037</v>
      </c>
      <c r="H11">
        <f t="shared" si="1"/>
        <v>652</v>
      </c>
      <c r="I11" t="s">
        <v>62</v>
      </c>
      <c r="J11">
        <v>2.0299999999999999E-2</v>
      </c>
      <c r="K11">
        <v>14079720</v>
      </c>
      <c r="L11">
        <v>667914508</v>
      </c>
      <c r="M11">
        <v>333155266.57999998</v>
      </c>
    </row>
    <row r="13" spans="1:13" x14ac:dyDescent="0.35">
      <c r="F13">
        <f>SUM(F2:F11)</f>
        <v>99998.87999999999</v>
      </c>
      <c r="G13">
        <f>SUM(G2:G11)</f>
        <v>95211.48</v>
      </c>
    </row>
    <row r="15" spans="1:13" x14ac:dyDescent="0.35">
      <c r="F15" t="s">
        <v>46</v>
      </c>
      <c r="G15">
        <f>G13-F13</f>
        <v>-4787.3999999999942</v>
      </c>
    </row>
  </sheetData>
  <conditionalFormatting sqref="H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B041C0FA-B310-4A36-AB7B-B7B1664D760A}"/>
    <hyperlink ref="A5" r:id="rId2" display="https://dps.psx.com.pk/company/KEL" xr:uid="{7F44882D-9542-4D11-A501-8527A476B0EA}"/>
    <hyperlink ref="A7" r:id="rId3" display="https://dps.psx.com.pk/company/BOP" xr:uid="{E229ECDC-7D8A-400E-B362-185EC4DDE9D5}"/>
    <hyperlink ref="A9" r:id="rId4" display="https://dps.psx.com.pk/company/ENGRO" xr:uid="{BD875024-6FFE-4CDA-87F9-BA4DBCA0994E}"/>
    <hyperlink ref="A11" r:id="rId5" display="https://dps.psx.com.pk/company/PPL" xr:uid="{EFF022A1-78DB-4F69-B25F-14031F6BEA6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092FF-DFD5-41B4-9189-A1F30FA86964}">
  <dimension ref="A1"/>
  <sheetViews>
    <sheetView topLeftCell="A5"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A0E02-F313-4D09-A4E8-B30C83EA59BE}">
  <dimension ref="A1:M17"/>
  <sheetViews>
    <sheetView workbookViewId="0">
      <selection activeCell="H15" sqref="H15"/>
    </sheetView>
  </sheetViews>
  <sheetFormatPr defaultRowHeight="14.5" x14ac:dyDescent="0.35"/>
  <cols>
    <col min="1" max="1" width="6.9062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22.26953125" customWidth="1"/>
    <col min="9" max="9" width="7" bestFit="1" customWidth="1"/>
    <col min="10" max="10" width="10.1796875" bestFit="1" customWidth="1"/>
    <col min="11" max="11" width="9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125.38</v>
      </c>
      <c r="D2">
        <v>90</v>
      </c>
      <c r="E2">
        <v>125.1</v>
      </c>
      <c r="F2">
        <v>11284.199999999999</v>
      </c>
      <c r="G2">
        <f t="shared" ref="G2:G10" si="0">PRODUCT(D2,E2)</f>
        <v>11259</v>
      </c>
      <c r="H2">
        <f>G2-F2</f>
        <v>-25.199999999998909</v>
      </c>
      <c r="I2" t="s">
        <v>38</v>
      </c>
      <c r="J2">
        <v>-2.2000000000000001E-3</v>
      </c>
      <c r="K2">
        <v>11187090</v>
      </c>
      <c r="L2">
        <v>645139260</v>
      </c>
      <c r="M2">
        <v>538046142.84000003</v>
      </c>
    </row>
    <row r="3" spans="1:13" x14ac:dyDescent="0.35">
      <c r="A3" t="s">
        <v>13</v>
      </c>
      <c r="B3" t="s">
        <v>14</v>
      </c>
      <c r="C3">
        <v>21.33</v>
      </c>
      <c r="D3">
        <v>54</v>
      </c>
      <c r="E3">
        <v>21.95</v>
      </c>
      <c r="F3">
        <v>1151.82</v>
      </c>
      <c r="G3">
        <f t="shared" si="0"/>
        <v>1185.3</v>
      </c>
      <c r="H3">
        <f t="shared" ref="H3:H11" si="1">G3-F3</f>
        <v>33.480000000000018</v>
      </c>
      <c r="I3">
        <v>0.71</v>
      </c>
      <c r="J3">
        <v>3.3300000000000003E-2</v>
      </c>
      <c r="K3">
        <v>25675830</v>
      </c>
      <c r="L3">
        <v>428006078</v>
      </c>
      <c r="M3">
        <v>18866507.899999999</v>
      </c>
    </row>
    <row r="4" spans="1:13" x14ac:dyDescent="0.35">
      <c r="A4" t="s">
        <v>17</v>
      </c>
      <c r="B4" t="s">
        <v>39</v>
      </c>
      <c r="C4">
        <v>123.38</v>
      </c>
      <c r="D4">
        <v>70</v>
      </c>
      <c r="E4">
        <v>119.55</v>
      </c>
      <c r="F4">
        <v>8636.6</v>
      </c>
      <c r="G4">
        <f t="shared" si="0"/>
        <v>8368.5</v>
      </c>
      <c r="H4">
        <f t="shared" si="1"/>
        <v>-268.10000000000036</v>
      </c>
      <c r="I4">
        <v>-3.83</v>
      </c>
      <c r="J4">
        <v>-3.1E-2</v>
      </c>
      <c r="K4">
        <v>6637805</v>
      </c>
      <c r="L4">
        <v>972865790</v>
      </c>
      <c r="M4">
        <v>155074808.52000001</v>
      </c>
    </row>
    <row r="5" spans="1:13" x14ac:dyDescent="0.35">
      <c r="A5" t="s">
        <v>18</v>
      </c>
      <c r="B5" t="s">
        <v>19</v>
      </c>
      <c r="C5">
        <v>4.43</v>
      </c>
      <c r="D5">
        <v>202</v>
      </c>
      <c r="E5">
        <v>4.49</v>
      </c>
      <c r="F5">
        <v>894.8599999999999</v>
      </c>
      <c r="G5">
        <f t="shared" si="0"/>
        <v>906.98</v>
      </c>
      <c r="H5">
        <f t="shared" si="1"/>
        <v>12.120000000000118</v>
      </c>
      <c r="I5">
        <v>0.06</v>
      </c>
      <c r="J5">
        <v>1.35E-2</v>
      </c>
      <c r="K5">
        <v>164643140</v>
      </c>
      <c r="L5">
        <v>2761519425</v>
      </c>
      <c r="M5">
        <v>123992222.16</v>
      </c>
    </row>
    <row r="6" spans="1:13" x14ac:dyDescent="0.35">
      <c r="A6" t="s">
        <v>22</v>
      </c>
      <c r="B6" t="s">
        <v>40</v>
      </c>
      <c r="C6">
        <v>12.35</v>
      </c>
      <c r="D6">
        <v>120</v>
      </c>
      <c r="E6">
        <v>13.35</v>
      </c>
      <c r="F6">
        <v>1482</v>
      </c>
      <c r="G6">
        <f t="shared" si="0"/>
        <v>1602</v>
      </c>
      <c r="H6">
        <f t="shared" si="1"/>
        <v>120</v>
      </c>
      <c r="I6">
        <v>1</v>
      </c>
      <c r="J6">
        <v>8.1000000000000003E-2</v>
      </c>
      <c r="K6">
        <v>7475754</v>
      </c>
      <c r="L6">
        <v>337431183</v>
      </c>
      <c r="M6">
        <v>5005229.22</v>
      </c>
    </row>
    <row r="7" spans="1:13" x14ac:dyDescent="0.35">
      <c r="A7" t="s">
        <v>23</v>
      </c>
      <c r="B7" t="s">
        <v>24</v>
      </c>
      <c r="C7">
        <v>5.67</v>
      </c>
      <c r="D7">
        <v>300</v>
      </c>
      <c r="E7">
        <v>5.63</v>
      </c>
      <c r="F7">
        <v>1701</v>
      </c>
      <c r="G7">
        <f t="shared" si="0"/>
        <v>1689</v>
      </c>
      <c r="H7">
        <f t="shared" si="1"/>
        <v>-12</v>
      </c>
      <c r="I7">
        <v>-0.04</v>
      </c>
      <c r="J7">
        <v>-7.0000000000000001E-3</v>
      </c>
      <c r="K7">
        <v>16095264</v>
      </c>
      <c r="L7">
        <v>1381554339</v>
      </c>
      <c r="M7">
        <v>18418935.280000001</v>
      </c>
    </row>
    <row r="8" spans="1:13" x14ac:dyDescent="0.35">
      <c r="A8" t="s">
        <v>27</v>
      </c>
      <c r="B8" t="s">
        <v>28</v>
      </c>
      <c r="C8">
        <v>27.02</v>
      </c>
      <c r="D8">
        <v>50</v>
      </c>
      <c r="E8">
        <v>26.64</v>
      </c>
      <c r="F8">
        <v>1351</v>
      </c>
      <c r="G8">
        <f t="shared" si="0"/>
        <v>1332</v>
      </c>
      <c r="H8">
        <f t="shared" si="1"/>
        <v>-19</v>
      </c>
      <c r="I8">
        <v>-0.78</v>
      </c>
      <c r="J8">
        <v>-2.8899999999999999E-2</v>
      </c>
      <c r="K8">
        <v>1112296</v>
      </c>
      <c r="L8">
        <v>74252857</v>
      </c>
      <c r="M8">
        <v>7793579.8399999999</v>
      </c>
    </row>
    <row r="9" spans="1:13" x14ac:dyDescent="0.35">
      <c r="A9" t="s">
        <v>29</v>
      </c>
      <c r="B9" t="s">
        <v>30</v>
      </c>
      <c r="C9">
        <v>314.92</v>
      </c>
      <c r="D9">
        <v>100</v>
      </c>
      <c r="E9">
        <v>320.79000000000002</v>
      </c>
      <c r="F9">
        <v>31492</v>
      </c>
      <c r="G9">
        <f t="shared" si="0"/>
        <v>32079.000000000004</v>
      </c>
      <c r="H9">
        <f t="shared" si="1"/>
        <v>587.00000000000364</v>
      </c>
      <c r="I9">
        <v>5.87</v>
      </c>
      <c r="J9">
        <v>1.8599999999999998E-2</v>
      </c>
      <c r="K9">
        <v>2260292</v>
      </c>
      <c r="L9">
        <v>268313234</v>
      </c>
      <c r="M9">
        <v>172144404.66999999</v>
      </c>
    </row>
    <row r="10" spans="1:13" x14ac:dyDescent="0.35">
      <c r="A10" t="s">
        <v>33</v>
      </c>
      <c r="B10" t="s">
        <v>32</v>
      </c>
      <c r="C10">
        <v>161.16</v>
      </c>
      <c r="D10">
        <v>190</v>
      </c>
      <c r="E10">
        <v>163.25</v>
      </c>
      <c r="F10">
        <v>30620.399999999998</v>
      </c>
      <c r="G10">
        <f t="shared" si="0"/>
        <v>31017.5</v>
      </c>
      <c r="H10">
        <f t="shared" si="1"/>
        <v>397.10000000000218</v>
      </c>
      <c r="I10">
        <v>2.09</v>
      </c>
      <c r="J10">
        <v>1.2999999999999999E-2</v>
      </c>
      <c r="K10">
        <v>11300</v>
      </c>
      <c r="L10">
        <v>20070662</v>
      </c>
      <c r="M10">
        <v>16382677.859999999</v>
      </c>
    </row>
    <row r="11" spans="1:13" x14ac:dyDescent="0.35">
      <c r="A11" t="s">
        <v>34</v>
      </c>
      <c r="B11" t="s">
        <v>35</v>
      </c>
      <c r="C11">
        <v>113.85</v>
      </c>
      <c r="D11">
        <v>100</v>
      </c>
      <c r="E11">
        <v>113.96</v>
      </c>
      <c r="F11">
        <v>11385</v>
      </c>
      <c r="G11">
        <f t="shared" ref="G11" si="2">PRODUCT(D11,E11)</f>
        <v>11396</v>
      </c>
      <c r="H11">
        <f t="shared" si="1"/>
        <v>11</v>
      </c>
      <c r="I11">
        <v>0.11</v>
      </c>
      <c r="J11">
        <v>1E-3</v>
      </c>
      <c r="K11">
        <v>8672394</v>
      </c>
      <c r="L11">
        <v>667914508</v>
      </c>
      <c r="M11">
        <v>310081461.76999998</v>
      </c>
    </row>
    <row r="13" spans="1:13" x14ac:dyDescent="0.35">
      <c r="F13">
        <f>SUM(F2:F11)</f>
        <v>99998.87999999999</v>
      </c>
      <c r="G13">
        <f>SUM(G2:G11)</f>
        <v>100835.28</v>
      </c>
    </row>
    <row r="17" spans="6:7" x14ac:dyDescent="0.35">
      <c r="F17" t="s">
        <v>46</v>
      </c>
      <c r="G17">
        <f>G13-F13</f>
        <v>836.40000000000873</v>
      </c>
    </row>
  </sheetData>
  <conditionalFormatting sqref="H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DDEF8CC5-32CE-4548-9582-D1091B9E7DD8}"/>
    <hyperlink ref="A5" r:id="rId2" display="https://dps.psx.com.pk/company/KEL" xr:uid="{86609F66-F910-41B5-8AC3-B5C8948D191B}"/>
    <hyperlink ref="A7" r:id="rId3" display="https://dps.psx.com.pk/company/BOP" xr:uid="{6476C15B-A3EF-4E00-9F0D-1F8646B7C5B1}"/>
    <hyperlink ref="A9" r:id="rId4" display="https://dps.psx.com.pk/company/ENGRO" xr:uid="{8A72887C-1040-4BE0-9FA9-4D858D05341D}"/>
    <hyperlink ref="A11" r:id="rId5" display="https://dps.psx.com.pk/company/PPL" xr:uid="{A1528D1D-A308-489C-92EE-DA21687C1DD3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E300-22A5-41B8-AAAC-A3E7762EA500}">
  <dimension ref="A1:M15"/>
  <sheetViews>
    <sheetView workbookViewId="0">
      <selection activeCell="G14" sqref="G14"/>
    </sheetView>
  </sheetViews>
  <sheetFormatPr defaultRowHeight="14.5" x14ac:dyDescent="0.35"/>
  <cols>
    <col min="1" max="1" width="6.90625" bestFit="1" customWidth="1"/>
    <col min="2" max="2" width="35.54296875" bestFit="1" customWidth="1"/>
    <col min="3" max="3" width="7.1796875" customWidth="1"/>
    <col min="4" max="4" width="9.453125" bestFit="1" customWidth="1"/>
    <col min="5" max="5" width="8.6328125" bestFit="1" customWidth="1"/>
    <col min="6" max="6" width="29.36328125" bestFit="1" customWidth="1"/>
    <col min="7" max="7" width="22.26953125" bestFit="1" customWidth="1"/>
    <col min="8" max="8" width="22.26953125" customWidth="1"/>
    <col min="9" max="9" width="7" bestFit="1" customWidth="1"/>
    <col min="10" max="10" width="10.1796875" bestFit="1" customWidth="1"/>
    <col min="11" max="11" width="9.7265625" bestFit="1" customWidth="1"/>
    <col min="12" max="12" width="13.453125" bestFit="1" customWidth="1"/>
    <col min="13" max="13" width="14.542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125.1</v>
      </c>
      <c r="D2">
        <v>90</v>
      </c>
      <c r="E2">
        <v>125.21</v>
      </c>
      <c r="F2">
        <v>11284.199999999999</v>
      </c>
      <c r="G2">
        <f t="shared" ref="G2:G11" si="0">PRODUCT(D2,E2)</f>
        <v>11268.9</v>
      </c>
      <c r="H2">
        <f>G2-F2</f>
        <v>-15.299999999999272</v>
      </c>
      <c r="I2">
        <v>-0.03</v>
      </c>
      <c r="J2">
        <v>-2.0000000000000001E-4</v>
      </c>
      <c r="K2">
        <v>9144317</v>
      </c>
      <c r="L2">
        <v>645139260</v>
      </c>
      <c r="M2">
        <v>538519244.96000004</v>
      </c>
    </row>
    <row r="3" spans="1:13" x14ac:dyDescent="0.35">
      <c r="A3" t="s">
        <v>13</v>
      </c>
      <c r="B3" t="s">
        <v>14</v>
      </c>
      <c r="C3">
        <v>21.95</v>
      </c>
      <c r="D3">
        <v>54</v>
      </c>
      <c r="E3">
        <v>21.82</v>
      </c>
      <c r="F3">
        <v>1151.82</v>
      </c>
      <c r="G3">
        <f t="shared" si="0"/>
        <v>1178.28</v>
      </c>
      <c r="H3">
        <f t="shared" ref="H3:H11" si="1">G3-F3</f>
        <v>26.460000000000036</v>
      </c>
      <c r="I3">
        <v>-0.21</v>
      </c>
      <c r="J3">
        <v>-0.91</v>
      </c>
      <c r="K3">
        <v>9038725</v>
      </c>
      <c r="L3">
        <v>428006078</v>
      </c>
      <c r="M3">
        <v>18695305.469999999</v>
      </c>
    </row>
    <row r="4" spans="1:13" x14ac:dyDescent="0.35">
      <c r="A4" t="s">
        <v>17</v>
      </c>
      <c r="B4" t="s">
        <v>39</v>
      </c>
      <c r="C4">
        <v>119.55</v>
      </c>
      <c r="D4">
        <v>70</v>
      </c>
      <c r="E4">
        <v>120.98</v>
      </c>
      <c r="F4">
        <v>8636.6</v>
      </c>
      <c r="G4">
        <f t="shared" si="0"/>
        <v>8468.6</v>
      </c>
      <c r="H4">
        <f t="shared" si="1"/>
        <v>-168</v>
      </c>
      <c r="I4">
        <v>1.43</v>
      </c>
      <c r="J4">
        <v>1.2</v>
      </c>
      <c r="K4">
        <v>7301760</v>
      </c>
      <c r="L4">
        <v>972865790</v>
      </c>
      <c r="M4">
        <v>156929739.31</v>
      </c>
    </row>
    <row r="5" spans="1:13" x14ac:dyDescent="0.35">
      <c r="A5" t="s">
        <v>18</v>
      </c>
      <c r="B5" t="s">
        <v>19</v>
      </c>
      <c r="C5">
        <v>4.49</v>
      </c>
      <c r="D5">
        <v>202</v>
      </c>
      <c r="E5">
        <v>4.54</v>
      </c>
      <c r="F5">
        <v>894.8599999999999</v>
      </c>
      <c r="G5">
        <f t="shared" si="0"/>
        <v>917.08</v>
      </c>
      <c r="H5">
        <f t="shared" si="1"/>
        <v>22.220000000000141</v>
      </c>
      <c r="I5">
        <v>0.05</v>
      </c>
      <c r="J5">
        <v>1.1100000000000001</v>
      </c>
      <c r="K5">
        <v>66712445</v>
      </c>
      <c r="L5">
        <v>2761519425</v>
      </c>
      <c r="M5">
        <v>125372981.87</v>
      </c>
    </row>
    <row r="6" spans="1:13" x14ac:dyDescent="0.35">
      <c r="A6" t="s">
        <v>22</v>
      </c>
      <c r="B6" t="s">
        <v>40</v>
      </c>
      <c r="C6">
        <v>13.35</v>
      </c>
      <c r="D6">
        <v>120</v>
      </c>
      <c r="E6">
        <v>12.99</v>
      </c>
      <c r="F6">
        <v>1482</v>
      </c>
      <c r="G6">
        <f t="shared" si="0"/>
        <v>1558.8</v>
      </c>
      <c r="H6">
        <f t="shared" si="1"/>
        <v>76.799999999999955</v>
      </c>
      <c r="I6">
        <v>-0.36</v>
      </c>
      <c r="J6">
        <v>-2.7</v>
      </c>
      <c r="K6">
        <v>7475754</v>
      </c>
      <c r="L6">
        <v>8623425</v>
      </c>
      <c r="M6">
        <v>4870256.75</v>
      </c>
    </row>
    <row r="7" spans="1:13" x14ac:dyDescent="0.35">
      <c r="A7" t="s">
        <v>23</v>
      </c>
      <c r="B7" t="s">
        <v>24</v>
      </c>
      <c r="C7">
        <v>5.63</v>
      </c>
      <c r="D7">
        <v>300</v>
      </c>
      <c r="E7">
        <v>6.05</v>
      </c>
      <c r="F7">
        <v>1701</v>
      </c>
      <c r="G7">
        <f t="shared" si="0"/>
        <v>1815</v>
      </c>
      <c r="H7">
        <f t="shared" si="1"/>
        <v>114</v>
      </c>
      <c r="I7">
        <v>0.42</v>
      </c>
      <c r="J7">
        <v>7.46E-2</v>
      </c>
      <c r="K7">
        <v>55376434</v>
      </c>
      <c r="L7">
        <v>1381554339</v>
      </c>
      <c r="M7">
        <v>19792994.390000001</v>
      </c>
    </row>
    <row r="8" spans="1:13" x14ac:dyDescent="0.35">
      <c r="A8" t="s">
        <v>27</v>
      </c>
      <c r="B8" t="s">
        <v>28</v>
      </c>
      <c r="C8">
        <v>26.64</v>
      </c>
      <c r="D8">
        <v>50</v>
      </c>
      <c r="E8">
        <v>26.78</v>
      </c>
      <c r="F8">
        <v>1351</v>
      </c>
      <c r="G8">
        <f t="shared" si="0"/>
        <v>1339</v>
      </c>
      <c r="H8">
        <f t="shared" si="1"/>
        <v>-12</v>
      </c>
      <c r="I8">
        <v>0.54</v>
      </c>
      <c r="J8">
        <v>2.06E-2</v>
      </c>
      <c r="K8">
        <v>900798</v>
      </c>
      <c r="L8">
        <v>74252857</v>
      </c>
      <c r="M8">
        <v>7953966.0199999996</v>
      </c>
    </row>
    <row r="9" spans="1:13" x14ac:dyDescent="0.35">
      <c r="A9" t="s">
        <v>29</v>
      </c>
      <c r="B9" t="s">
        <v>30</v>
      </c>
      <c r="C9">
        <v>320.79000000000002</v>
      </c>
      <c r="D9">
        <v>100</v>
      </c>
      <c r="E9">
        <v>325.10000000000002</v>
      </c>
      <c r="F9">
        <v>31492</v>
      </c>
      <c r="G9">
        <f t="shared" si="0"/>
        <v>32510.000000000004</v>
      </c>
      <c r="H9">
        <f t="shared" si="1"/>
        <v>1018.0000000000036</v>
      </c>
      <c r="I9">
        <v>4.3099999999999996</v>
      </c>
      <c r="J9">
        <v>1.34E-2</v>
      </c>
      <c r="K9">
        <v>1567036</v>
      </c>
      <c r="L9">
        <v>268313234</v>
      </c>
      <c r="M9">
        <v>174457264.75</v>
      </c>
    </row>
    <row r="10" spans="1:13" x14ac:dyDescent="0.35">
      <c r="A10" t="s">
        <v>33</v>
      </c>
      <c r="B10" t="s">
        <v>32</v>
      </c>
      <c r="C10">
        <v>163.25</v>
      </c>
      <c r="D10">
        <v>190</v>
      </c>
      <c r="E10">
        <v>168.25</v>
      </c>
      <c r="F10">
        <v>30620.399999999998</v>
      </c>
      <c r="G10">
        <f t="shared" si="0"/>
        <v>31967.5</v>
      </c>
      <c r="H10">
        <f t="shared" si="1"/>
        <v>1347.1000000000022</v>
      </c>
      <c r="I10">
        <v>5</v>
      </c>
      <c r="J10">
        <v>3.06</v>
      </c>
      <c r="K10">
        <v>18700</v>
      </c>
      <c r="L10">
        <v>20070662</v>
      </c>
      <c r="M10">
        <v>16884444.41</v>
      </c>
    </row>
    <row r="11" spans="1:13" x14ac:dyDescent="0.35">
      <c r="A11" t="s">
        <v>34</v>
      </c>
      <c r="B11" t="s">
        <v>35</v>
      </c>
      <c r="C11">
        <v>113.96</v>
      </c>
      <c r="D11">
        <v>100</v>
      </c>
      <c r="E11">
        <v>115.04</v>
      </c>
      <c r="F11">
        <v>11385</v>
      </c>
      <c r="G11">
        <f t="shared" si="0"/>
        <v>11504</v>
      </c>
      <c r="H11">
        <f t="shared" si="1"/>
        <v>119</v>
      </c>
      <c r="I11">
        <v>1.08</v>
      </c>
      <c r="J11">
        <v>0.95</v>
      </c>
      <c r="K11">
        <v>6735735</v>
      </c>
      <c r="L11">
        <v>667914508</v>
      </c>
      <c r="M11">
        <v>313020106.72000003</v>
      </c>
    </row>
    <row r="13" spans="1:13" x14ac:dyDescent="0.35">
      <c r="F13">
        <f>SUM(F2:F11)</f>
        <v>99998.87999999999</v>
      </c>
      <c r="G13">
        <f>SUM(G2:G11)</f>
        <v>102527.16</v>
      </c>
    </row>
    <row r="15" spans="1:13" x14ac:dyDescent="0.35">
      <c r="F15" t="s">
        <v>46</v>
      </c>
      <c r="G15">
        <f>G13-F13</f>
        <v>2528.2800000000134</v>
      </c>
    </row>
  </sheetData>
  <conditionalFormatting sqref="H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5B9C1804-07E9-40C6-BF50-0D78E8BC6885}"/>
    <hyperlink ref="A5" r:id="rId2" display="https://dps.psx.com.pk/company/KEL" xr:uid="{E0A34847-5A7D-4233-8047-ECFE27903963}"/>
    <hyperlink ref="A7" r:id="rId3" display="https://dps.psx.com.pk/company/BOP" xr:uid="{13F534E1-A224-4F0F-8066-B4D0D2AEE864}"/>
    <hyperlink ref="A9" r:id="rId4" display="https://dps.psx.com.pk/company/ENGRO" xr:uid="{60845294-F91B-4FA3-A76A-57E5A50B0754}"/>
    <hyperlink ref="A11" r:id="rId5" display="https://dps.psx.com.pk/company/PPL" xr:uid="{91E621A2-01F9-43F2-8812-63F9E4F7F462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198DF-03C2-487A-9A0A-57EB780C2CDC}">
  <dimension ref="A1:M15"/>
  <sheetViews>
    <sheetView workbookViewId="0">
      <selection activeCell="H13" sqref="H13"/>
    </sheetView>
  </sheetViews>
  <sheetFormatPr defaultRowHeight="14.5" x14ac:dyDescent="0.35"/>
  <cols>
    <col min="1" max="1" width="6.9062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22.26953125" customWidth="1"/>
    <col min="9" max="9" width="7" bestFit="1" customWidth="1"/>
    <col min="10" max="10" width="10.1796875" bestFit="1" customWidth="1"/>
    <col min="11" max="11" width="8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125.21</v>
      </c>
      <c r="D2">
        <v>90</v>
      </c>
      <c r="E2">
        <v>126.3</v>
      </c>
      <c r="F2">
        <v>11284.199999999999</v>
      </c>
      <c r="G2">
        <f>PRODUCT(D2,E2)</f>
        <v>11367</v>
      </c>
      <c r="H2">
        <f>G2-F2</f>
        <v>82.800000000001091</v>
      </c>
      <c r="I2">
        <v>1.0900000000000001</v>
      </c>
      <c r="J2">
        <v>8.6999999999999994E-3</v>
      </c>
      <c r="K2">
        <v>10971586</v>
      </c>
      <c r="L2">
        <v>645139260</v>
      </c>
      <c r="M2">
        <v>543207256.91999996</v>
      </c>
    </row>
    <row r="3" spans="1:13" x14ac:dyDescent="0.35">
      <c r="A3" t="s">
        <v>13</v>
      </c>
      <c r="B3" t="s">
        <v>14</v>
      </c>
      <c r="C3">
        <v>21.82</v>
      </c>
      <c r="D3">
        <v>54</v>
      </c>
      <c r="E3">
        <v>22.36</v>
      </c>
      <c r="F3">
        <v>1151.82</v>
      </c>
      <c r="G3">
        <f t="shared" ref="G3:G11" si="0">PRODUCT(D3,E3)</f>
        <v>1207.44</v>
      </c>
      <c r="H3">
        <f t="shared" ref="H3:H11" si="1">G3-F3</f>
        <v>55.620000000000118</v>
      </c>
      <c r="I3">
        <v>0.52</v>
      </c>
      <c r="J3">
        <v>2.3800000000000002E-2</v>
      </c>
      <c r="K3">
        <v>25314943</v>
      </c>
      <c r="L3">
        <v>428006078</v>
      </c>
      <c r="M3">
        <v>19140431.789999999</v>
      </c>
    </row>
    <row r="4" spans="1:13" x14ac:dyDescent="0.35">
      <c r="A4" t="s">
        <v>17</v>
      </c>
      <c r="B4" t="s">
        <v>39</v>
      </c>
      <c r="C4">
        <v>120.98</v>
      </c>
      <c r="D4">
        <v>70</v>
      </c>
      <c r="E4">
        <v>121.98</v>
      </c>
      <c r="F4">
        <v>8636.6</v>
      </c>
      <c r="G4">
        <f t="shared" si="0"/>
        <v>8538.6</v>
      </c>
      <c r="H4">
        <f t="shared" si="1"/>
        <v>-98</v>
      </c>
      <c r="I4">
        <v>1</v>
      </c>
      <c r="J4">
        <v>0.83</v>
      </c>
      <c r="K4">
        <v>8087334</v>
      </c>
      <c r="L4">
        <v>972865790</v>
      </c>
      <c r="M4">
        <v>158226893.71000001</v>
      </c>
    </row>
    <row r="5" spans="1:13" x14ac:dyDescent="0.35">
      <c r="A5" t="s">
        <v>18</v>
      </c>
      <c r="B5" t="s">
        <v>19</v>
      </c>
      <c r="C5">
        <v>4.54</v>
      </c>
      <c r="D5">
        <v>202</v>
      </c>
      <c r="E5">
        <v>4.57</v>
      </c>
      <c r="F5">
        <v>894.8599999999999</v>
      </c>
      <c r="G5">
        <f t="shared" si="0"/>
        <v>923.1400000000001</v>
      </c>
      <c r="H5">
        <f t="shared" si="1"/>
        <v>28.2800000000002</v>
      </c>
      <c r="I5">
        <v>0.03</v>
      </c>
      <c r="J5">
        <v>6.6E-3</v>
      </c>
      <c r="K5">
        <v>62276399</v>
      </c>
      <c r="L5">
        <v>2761519425</v>
      </c>
      <c r="M5">
        <v>126201437.7</v>
      </c>
    </row>
    <row r="6" spans="1:13" x14ac:dyDescent="0.35">
      <c r="A6" t="s">
        <v>22</v>
      </c>
      <c r="B6" t="s">
        <v>40</v>
      </c>
      <c r="C6">
        <v>12.99</v>
      </c>
      <c r="D6">
        <v>120</v>
      </c>
      <c r="E6">
        <v>12.8</v>
      </c>
      <c r="F6">
        <v>1482</v>
      </c>
      <c r="G6">
        <f t="shared" si="0"/>
        <v>1536</v>
      </c>
      <c r="H6">
        <f t="shared" si="1"/>
        <v>54</v>
      </c>
      <c r="I6">
        <v>-0.19</v>
      </c>
      <c r="J6">
        <v>-1.46E-2</v>
      </c>
      <c r="K6">
        <v>1774443</v>
      </c>
      <c r="L6">
        <v>8623425</v>
      </c>
      <c r="M6">
        <v>4799021.2699999996</v>
      </c>
    </row>
    <row r="7" spans="1:13" x14ac:dyDescent="0.35">
      <c r="A7" t="s">
        <v>23</v>
      </c>
      <c r="B7" t="s">
        <v>24</v>
      </c>
      <c r="C7">
        <v>6.05</v>
      </c>
      <c r="D7">
        <v>300</v>
      </c>
      <c r="E7">
        <v>6.34</v>
      </c>
      <c r="F7">
        <v>1701</v>
      </c>
      <c r="G7">
        <f t="shared" si="0"/>
        <v>1902</v>
      </c>
      <c r="H7">
        <f t="shared" si="1"/>
        <v>201</v>
      </c>
      <c r="I7">
        <v>0.28999999999999998</v>
      </c>
      <c r="J7">
        <v>4.7899999999999998E-2</v>
      </c>
      <c r="K7">
        <v>86601496</v>
      </c>
      <c r="L7">
        <v>1381554339</v>
      </c>
      <c r="M7">
        <v>20741749.5</v>
      </c>
    </row>
    <row r="8" spans="1:13" x14ac:dyDescent="0.35">
      <c r="A8" t="s">
        <v>27</v>
      </c>
      <c r="B8" t="s">
        <v>28</v>
      </c>
      <c r="C8">
        <v>26.78</v>
      </c>
      <c r="D8">
        <v>50</v>
      </c>
      <c r="E8">
        <v>26.2</v>
      </c>
      <c r="F8">
        <v>1351</v>
      </c>
      <c r="G8">
        <f t="shared" si="0"/>
        <v>1310</v>
      </c>
      <c r="H8">
        <f t="shared" si="1"/>
        <v>-41</v>
      </c>
      <c r="I8">
        <v>-0.57999999999999996</v>
      </c>
      <c r="J8">
        <v>-2.1700000000000001E-2</v>
      </c>
      <c r="K8">
        <v>511298</v>
      </c>
      <c r="L8">
        <v>74252857</v>
      </c>
      <c r="M8">
        <v>7781699.3899999997</v>
      </c>
    </row>
    <row r="9" spans="1:13" x14ac:dyDescent="0.35">
      <c r="A9" t="s">
        <v>29</v>
      </c>
      <c r="B9" t="s">
        <v>30</v>
      </c>
      <c r="C9">
        <v>325.10000000000002</v>
      </c>
      <c r="D9">
        <v>100</v>
      </c>
      <c r="E9">
        <v>315.60000000000002</v>
      </c>
      <c r="F9">
        <v>31492</v>
      </c>
      <c r="G9">
        <f t="shared" si="0"/>
        <v>31560.000000000004</v>
      </c>
      <c r="H9">
        <f t="shared" si="1"/>
        <v>68.000000000003638</v>
      </c>
      <c r="I9">
        <v>-9.5</v>
      </c>
      <c r="J9">
        <v>-2.92E-2</v>
      </c>
      <c r="K9">
        <v>878424</v>
      </c>
      <c r="L9">
        <v>268313234</v>
      </c>
      <c r="M9">
        <v>169359313.30000001</v>
      </c>
    </row>
    <row r="10" spans="1:13" x14ac:dyDescent="0.35">
      <c r="A10" t="s">
        <v>33</v>
      </c>
      <c r="B10" t="s">
        <v>32</v>
      </c>
      <c r="C10">
        <v>168.25</v>
      </c>
      <c r="D10">
        <v>190</v>
      </c>
      <c r="E10">
        <v>160</v>
      </c>
      <c r="F10">
        <v>30620.399999999998</v>
      </c>
      <c r="G10">
        <f t="shared" si="0"/>
        <v>30400</v>
      </c>
      <c r="H10">
        <f t="shared" si="1"/>
        <v>-220.39999999999782</v>
      </c>
      <c r="I10">
        <v>8.25</v>
      </c>
      <c r="J10">
        <v>-4.9000000000000002E-2</v>
      </c>
      <c r="K10">
        <v>5300</v>
      </c>
      <c r="L10">
        <v>20070662</v>
      </c>
      <c r="M10">
        <v>16056529.6</v>
      </c>
    </row>
    <row r="11" spans="1:13" x14ac:dyDescent="0.35">
      <c r="A11" t="s">
        <v>34</v>
      </c>
      <c r="B11" t="s">
        <v>35</v>
      </c>
      <c r="C11">
        <v>115.04</v>
      </c>
      <c r="D11">
        <v>100</v>
      </c>
      <c r="E11">
        <v>116.6</v>
      </c>
      <c r="F11">
        <v>11385</v>
      </c>
      <c r="G11">
        <f t="shared" si="0"/>
        <v>11660</v>
      </c>
      <c r="H11">
        <f t="shared" si="1"/>
        <v>275</v>
      </c>
      <c r="I11">
        <v>1.56</v>
      </c>
      <c r="J11">
        <v>1.3599999999999999E-2</v>
      </c>
      <c r="K11">
        <v>12877975</v>
      </c>
      <c r="L11">
        <v>667914508</v>
      </c>
      <c r="M11">
        <v>317264816.10000002</v>
      </c>
    </row>
    <row r="13" spans="1:13" x14ac:dyDescent="0.35">
      <c r="F13">
        <f>SUM(F2:F11)</f>
        <v>99998.87999999999</v>
      </c>
      <c r="G13">
        <f>SUM(G2:G11)</f>
        <v>100404.18000000001</v>
      </c>
    </row>
    <row r="15" spans="1:13" x14ac:dyDescent="0.35">
      <c r="F15" t="s">
        <v>46</v>
      </c>
      <c r="G15">
        <f>G13-F13</f>
        <v>405.30000000001746</v>
      </c>
    </row>
  </sheetData>
  <conditionalFormatting sqref="H2:H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A0A7534D-9238-4818-B286-AB3C6403BA83}"/>
    <hyperlink ref="A5" r:id="rId2" display="https://dps.psx.com.pk/company/KEL" xr:uid="{E845FF76-8425-4B16-A2EF-97EE3317AD75}"/>
    <hyperlink ref="A7" r:id="rId3" display="https://dps.psx.com.pk/company/BOP" xr:uid="{02812EE9-CF80-4A8C-A0DC-61138361782F}"/>
    <hyperlink ref="A9" r:id="rId4" display="https://dps.psx.com.pk/company/ENGRO" xr:uid="{B8BBDCB6-9E68-470B-B8D2-E653DD95B70B}"/>
    <hyperlink ref="A11" r:id="rId5" display="https://dps.psx.com.pk/company/PPL" xr:uid="{088138C9-5A75-4E96-972F-42E49D9ED3E9}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5ED0-E26D-4A63-9987-DB945288EF38}">
  <dimension ref="A1:M15"/>
  <sheetViews>
    <sheetView topLeftCell="AD1" workbookViewId="0">
      <selection activeCell="AK13" sqref="AK13"/>
    </sheetView>
  </sheetViews>
  <sheetFormatPr defaultRowHeight="14.5" x14ac:dyDescent="0.35"/>
  <cols>
    <col min="1" max="1" width="6.9062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22.26953125" customWidth="1"/>
    <col min="9" max="9" width="7" bestFit="1" customWidth="1"/>
    <col min="10" max="10" width="10.1796875" bestFit="1" customWidth="1"/>
    <col min="11" max="11" width="8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126.3</v>
      </c>
      <c r="D2">
        <v>90</v>
      </c>
      <c r="E2">
        <v>123</v>
      </c>
      <c r="F2">
        <v>11284.199999999999</v>
      </c>
      <c r="G2">
        <f>PRODUCT(D2,E2)</f>
        <v>11070</v>
      </c>
      <c r="H2">
        <f>G2-F2</f>
        <v>-214.19999999999891</v>
      </c>
      <c r="I2">
        <v>0.5</v>
      </c>
      <c r="J2">
        <v>4.1000000000000003E-3</v>
      </c>
      <c r="K2">
        <v>7101491</v>
      </c>
      <c r="L2">
        <v>645139260</v>
      </c>
      <c r="M2">
        <v>529014193.19999999</v>
      </c>
    </row>
    <row r="3" spans="1:13" x14ac:dyDescent="0.35">
      <c r="A3" t="s">
        <v>13</v>
      </c>
      <c r="B3" t="s">
        <v>14</v>
      </c>
      <c r="C3">
        <v>22.36</v>
      </c>
      <c r="D3">
        <v>54</v>
      </c>
      <c r="E3">
        <v>24.4</v>
      </c>
      <c r="F3">
        <v>1151.82</v>
      </c>
      <c r="G3">
        <f t="shared" ref="G3:G11" si="0">PRODUCT(D3,E3)</f>
        <v>1317.6</v>
      </c>
      <c r="H3">
        <f t="shared" ref="H3:H11" si="1">G3-F3</f>
        <v>165.77999999999997</v>
      </c>
      <c r="I3">
        <v>1.7</v>
      </c>
      <c r="J3">
        <v>7.4899999999999994E-2</v>
      </c>
      <c r="K3">
        <v>30108719</v>
      </c>
      <c r="L3">
        <v>428006078</v>
      </c>
      <c r="M3">
        <v>20886696.579999998</v>
      </c>
    </row>
    <row r="4" spans="1:13" x14ac:dyDescent="0.35">
      <c r="A4" t="s">
        <v>17</v>
      </c>
      <c r="B4" t="s">
        <v>39</v>
      </c>
      <c r="C4">
        <v>121.98</v>
      </c>
      <c r="D4">
        <v>70</v>
      </c>
      <c r="E4">
        <v>120.75</v>
      </c>
      <c r="F4">
        <v>8636.6</v>
      </c>
      <c r="G4">
        <f t="shared" si="0"/>
        <v>8452.5</v>
      </c>
      <c r="H4">
        <f t="shared" si="1"/>
        <v>-184.10000000000036</v>
      </c>
      <c r="I4">
        <v>-0.88</v>
      </c>
      <c r="J4">
        <v>-7.1999999999999998E-3</v>
      </c>
      <c r="K4">
        <v>3348106</v>
      </c>
      <c r="L4">
        <v>972865790</v>
      </c>
      <c r="M4">
        <v>156631393.80000001</v>
      </c>
    </row>
    <row r="5" spans="1:13" x14ac:dyDescent="0.35">
      <c r="A5" t="s">
        <v>18</v>
      </c>
      <c r="B5" t="s">
        <v>19</v>
      </c>
      <c r="C5">
        <v>4.57</v>
      </c>
      <c r="D5">
        <v>202</v>
      </c>
      <c r="E5">
        <v>4.5</v>
      </c>
      <c r="F5">
        <v>894.8599999999999</v>
      </c>
      <c r="G5">
        <f t="shared" si="0"/>
        <v>909</v>
      </c>
      <c r="H5">
        <f t="shared" si="1"/>
        <v>14.1400000000001</v>
      </c>
      <c r="I5">
        <v>-0.02</v>
      </c>
      <c r="J5">
        <v>-4.4000000000000003E-3</v>
      </c>
      <c r="K5">
        <v>35741651</v>
      </c>
      <c r="L5">
        <v>2761519425</v>
      </c>
      <c r="M5">
        <v>124268374.09999999</v>
      </c>
    </row>
    <row r="6" spans="1:13" x14ac:dyDescent="0.35">
      <c r="A6" t="s">
        <v>22</v>
      </c>
      <c r="B6" t="s">
        <v>40</v>
      </c>
      <c r="C6">
        <v>12.8</v>
      </c>
      <c r="D6">
        <v>120</v>
      </c>
      <c r="E6">
        <v>12.11</v>
      </c>
      <c r="F6">
        <v>1482</v>
      </c>
      <c r="G6">
        <f t="shared" si="0"/>
        <v>1453.1999999999998</v>
      </c>
      <c r="H6">
        <f t="shared" si="1"/>
        <v>-28.800000000000182</v>
      </c>
      <c r="I6">
        <v>-0.06</v>
      </c>
      <c r="J6">
        <v>-4.8999999999999998E-3</v>
      </c>
      <c r="K6">
        <v>821145</v>
      </c>
      <c r="L6">
        <v>8623425</v>
      </c>
      <c r="M6">
        <v>4540324.03</v>
      </c>
    </row>
    <row r="7" spans="1:13" x14ac:dyDescent="0.35">
      <c r="A7" t="s">
        <v>23</v>
      </c>
      <c r="B7" t="s">
        <v>24</v>
      </c>
      <c r="C7">
        <v>6.34</v>
      </c>
      <c r="D7">
        <v>300</v>
      </c>
      <c r="E7">
        <v>6.86</v>
      </c>
      <c r="F7">
        <v>1701</v>
      </c>
      <c r="G7">
        <f t="shared" si="0"/>
        <v>2058</v>
      </c>
      <c r="H7">
        <f t="shared" si="1"/>
        <v>357</v>
      </c>
      <c r="I7">
        <v>0.56999999999999995</v>
      </c>
      <c r="J7">
        <v>9.06E-2</v>
      </c>
      <c r="K7">
        <v>54403778</v>
      </c>
      <c r="L7">
        <v>1381554339</v>
      </c>
      <c r="M7">
        <v>22442965.539999999</v>
      </c>
    </row>
    <row r="8" spans="1:13" x14ac:dyDescent="0.35">
      <c r="A8" t="s">
        <v>27</v>
      </c>
      <c r="B8" t="s">
        <v>28</v>
      </c>
      <c r="C8">
        <v>26.2</v>
      </c>
      <c r="D8">
        <v>50</v>
      </c>
      <c r="E8">
        <v>26.99</v>
      </c>
      <c r="F8">
        <v>1351</v>
      </c>
      <c r="G8">
        <f t="shared" si="0"/>
        <v>1349.5</v>
      </c>
      <c r="H8">
        <f t="shared" si="1"/>
        <v>-1.5</v>
      </c>
      <c r="I8">
        <v>-0.54</v>
      </c>
      <c r="J8">
        <v>-1.9599999999999999E-2</v>
      </c>
      <c r="K8">
        <v>798509</v>
      </c>
      <c r="L8">
        <v>74252857</v>
      </c>
      <c r="M8">
        <v>8016338.4100000001</v>
      </c>
    </row>
    <row r="9" spans="1:13" x14ac:dyDescent="0.35">
      <c r="A9" t="s">
        <v>29</v>
      </c>
      <c r="B9" t="s">
        <v>30</v>
      </c>
      <c r="C9">
        <v>315.60000000000002</v>
      </c>
      <c r="D9">
        <v>100</v>
      </c>
      <c r="E9">
        <v>321.20999999999998</v>
      </c>
      <c r="F9">
        <v>31492</v>
      </c>
      <c r="G9">
        <f t="shared" si="0"/>
        <v>32120.999999999996</v>
      </c>
      <c r="H9">
        <f t="shared" si="1"/>
        <v>628.99999999999636</v>
      </c>
      <c r="I9">
        <v>0.5</v>
      </c>
      <c r="J9">
        <v>1.6000000000000001E-3</v>
      </c>
      <c r="K9">
        <v>728302</v>
      </c>
      <c r="L9">
        <v>268313234</v>
      </c>
      <c r="M9">
        <v>172369787.78999999</v>
      </c>
    </row>
    <row r="10" spans="1:13" x14ac:dyDescent="0.35">
      <c r="A10" t="s">
        <v>33</v>
      </c>
      <c r="B10" t="s">
        <v>32</v>
      </c>
      <c r="C10">
        <v>160</v>
      </c>
      <c r="D10">
        <v>190</v>
      </c>
      <c r="E10">
        <v>160</v>
      </c>
      <c r="F10">
        <v>30620.399999999998</v>
      </c>
      <c r="G10">
        <f t="shared" si="0"/>
        <v>30400</v>
      </c>
      <c r="H10">
        <f t="shared" si="1"/>
        <v>-220.39999999999782</v>
      </c>
      <c r="I10">
        <v>-0.63</v>
      </c>
      <c r="J10">
        <v>-3.8999999999999998E-3</v>
      </c>
      <c r="K10">
        <v>6900</v>
      </c>
      <c r="L10">
        <v>20070662</v>
      </c>
      <c r="M10">
        <v>16056529.6</v>
      </c>
    </row>
    <row r="11" spans="1:13" x14ac:dyDescent="0.35">
      <c r="A11" t="s">
        <v>34</v>
      </c>
      <c r="B11" t="s">
        <v>35</v>
      </c>
      <c r="C11">
        <v>116.6</v>
      </c>
      <c r="D11">
        <v>100</v>
      </c>
      <c r="E11">
        <v>117.3</v>
      </c>
      <c r="F11">
        <v>11385</v>
      </c>
      <c r="G11">
        <f t="shared" si="0"/>
        <v>11730</v>
      </c>
      <c r="H11">
        <f t="shared" si="1"/>
        <v>345</v>
      </c>
      <c r="I11">
        <v>2.16</v>
      </c>
      <c r="J11">
        <v>1.8800000000000001E-2</v>
      </c>
      <c r="K11">
        <v>9265930</v>
      </c>
      <c r="L11">
        <v>667914508</v>
      </c>
      <c r="M11">
        <v>319169493.38</v>
      </c>
    </row>
    <row r="13" spans="1:13" x14ac:dyDescent="0.35">
      <c r="F13">
        <f>SUM(F2:F11)</f>
        <v>99998.87999999999</v>
      </c>
      <c r="G13">
        <f>SUM(G2:G11)</f>
        <v>100860.79999999999</v>
      </c>
    </row>
    <row r="15" spans="1:13" x14ac:dyDescent="0.35">
      <c r="F15" t="s">
        <v>45</v>
      </c>
      <c r="G15">
        <f>G13-F13</f>
        <v>861.91999999999825</v>
      </c>
    </row>
  </sheetData>
  <conditionalFormatting sqref="H2:H11 H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CF9E4854-B949-4727-9BC8-D0A3A7D9C7E6}"/>
    <hyperlink ref="A5" r:id="rId2" display="https://dps.psx.com.pk/company/KEL" xr:uid="{196AE57B-93FA-45B2-A61E-54D20607B226}"/>
    <hyperlink ref="A7" r:id="rId3" display="https://dps.psx.com.pk/company/BOP" xr:uid="{CA052B90-5D0F-441A-9A02-7B12C4EC7B5C}"/>
    <hyperlink ref="A9" r:id="rId4" display="https://dps.psx.com.pk/company/ENGRO" xr:uid="{2C837D25-8C77-4E80-9F29-9213FD8D09C3}"/>
    <hyperlink ref="A11" r:id="rId5" display="https://dps.psx.com.pk/company/PPL" xr:uid="{92A17BA3-6481-416D-9E11-222AABC58BBF}"/>
  </hyperlinks>
  <pageMargins left="0.7" right="0.7" top="0.75" bottom="0.75" header="0.3" footer="0.3"/>
  <pageSetup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B874-C030-46BE-B492-E1BD863FDAD6}">
  <dimension ref="A1:M15"/>
  <sheetViews>
    <sheetView workbookViewId="0">
      <selection activeCell="F21" sqref="F21"/>
    </sheetView>
  </sheetViews>
  <sheetFormatPr defaultRowHeight="14.5" x14ac:dyDescent="0.35"/>
  <cols>
    <col min="1" max="1" width="6.9062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22.26953125" customWidth="1"/>
    <col min="9" max="9" width="7" bestFit="1" customWidth="1"/>
    <col min="10" max="10" width="10.1796875" bestFit="1" customWidth="1"/>
    <col min="11" max="11" width="8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123</v>
      </c>
      <c r="D2">
        <v>90</v>
      </c>
      <c r="E2">
        <v>126.75</v>
      </c>
      <c r="F2">
        <v>11284.199999999999</v>
      </c>
      <c r="G2">
        <f>PRODUCT(D2,E2)</f>
        <v>11407.5</v>
      </c>
      <c r="H2">
        <f>G2-F2</f>
        <v>123.30000000000109</v>
      </c>
      <c r="I2">
        <v>0.5</v>
      </c>
      <c r="J2">
        <v>4.1000000000000003E-3</v>
      </c>
      <c r="K2">
        <v>7101491</v>
      </c>
      <c r="L2">
        <v>645139260</v>
      </c>
      <c r="M2">
        <v>529014193.19999999</v>
      </c>
    </row>
    <row r="3" spans="1:13" x14ac:dyDescent="0.35">
      <c r="A3" t="s">
        <v>13</v>
      </c>
      <c r="B3" t="s">
        <v>14</v>
      </c>
      <c r="C3">
        <v>24.4</v>
      </c>
      <c r="D3">
        <v>54</v>
      </c>
      <c r="E3">
        <v>26.07</v>
      </c>
      <c r="F3">
        <v>1151.82</v>
      </c>
      <c r="G3">
        <f t="shared" ref="G3:G11" si="0">PRODUCT(D3,E3)</f>
        <v>1407.78</v>
      </c>
      <c r="H3">
        <f t="shared" ref="H3:H11" si="1">G3-F3</f>
        <v>255.96000000000004</v>
      </c>
      <c r="I3">
        <v>1.7</v>
      </c>
      <c r="J3">
        <v>7.4899999999999994E-2</v>
      </c>
      <c r="K3">
        <v>30108719</v>
      </c>
      <c r="L3">
        <v>428006078</v>
      </c>
      <c r="M3">
        <v>20886696.579999998</v>
      </c>
    </row>
    <row r="4" spans="1:13" x14ac:dyDescent="0.35">
      <c r="A4" t="s">
        <v>17</v>
      </c>
      <c r="B4" t="s">
        <v>39</v>
      </c>
      <c r="C4">
        <v>120.75</v>
      </c>
      <c r="D4">
        <v>70</v>
      </c>
      <c r="E4">
        <v>120.29</v>
      </c>
      <c r="F4">
        <v>8636.6</v>
      </c>
      <c r="G4">
        <f t="shared" si="0"/>
        <v>8420.3000000000011</v>
      </c>
      <c r="H4">
        <f t="shared" si="1"/>
        <v>-216.29999999999927</v>
      </c>
      <c r="I4">
        <v>-0.88</v>
      </c>
      <c r="J4">
        <v>-7.1999999999999998E-3</v>
      </c>
      <c r="K4">
        <v>3348106</v>
      </c>
      <c r="L4">
        <v>972865790</v>
      </c>
      <c r="M4">
        <v>156631393.80000001</v>
      </c>
    </row>
    <row r="5" spans="1:13" x14ac:dyDescent="0.35">
      <c r="A5" t="s">
        <v>18</v>
      </c>
      <c r="B5" t="s">
        <v>19</v>
      </c>
      <c r="C5">
        <v>4.5</v>
      </c>
      <c r="D5">
        <v>202</v>
      </c>
      <c r="E5">
        <v>5.24</v>
      </c>
      <c r="F5">
        <v>894.8599999999999</v>
      </c>
      <c r="G5">
        <f t="shared" si="0"/>
        <v>1058.48</v>
      </c>
      <c r="H5">
        <f t="shared" si="1"/>
        <v>163.62000000000012</v>
      </c>
      <c r="I5">
        <v>-0.02</v>
      </c>
      <c r="J5">
        <v>-4.4000000000000003E-3</v>
      </c>
      <c r="K5">
        <v>35741651</v>
      </c>
      <c r="L5">
        <v>2761519425</v>
      </c>
      <c r="M5">
        <v>124268374.09999999</v>
      </c>
    </row>
    <row r="6" spans="1:13" x14ac:dyDescent="0.35">
      <c r="A6" t="s">
        <v>22</v>
      </c>
      <c r="B6" t="s">
        <v>40</v>
      </c>
      <c r="C6">
        <v>12.11</v>
      </c>
      <c r="D6">
        <v>120</v>
      </c>
      <c r="E6">
        <v>12.33</v>
      </c>
      <c r="F6">
        <v>1482</v>
      </c>
      <c r="G6">
        <f t="shared" si="0"/>
        <v>1479.6</v>
      </c>
      <c r="H6">
        <f t="shared" si="1"/>
        <v>-2.4000000000000909</v>
      </c>
      <c r="I6">
        <v>-0.06</v>
      </c>
      <c r="J6">
        <v>-4.8999999999999998E-3</v>
      </c>
      <c r="K6">
        <v>821145</v>
      </c>
      <c r="L6">
        <v>8623425</v>
      </c>
      <c r="M6">
        <v>4540324.03</v>
      </c>
    </row>
    <row r="7" spans="1:13" x14ac:dyDescent="0.35">
      <c r="A7" t="s">
        <v>23</v>
      </c>
      <c r="B7" t="s">
        <v>24</v>
      </c>
      <c r="C7">
        <v>6.86</v>
      </c>
      <c r="D7">
        <v>300</v>
      </c>
      <c r="E7">
        <v>7.52</v>
      </c>
      <c r="F7">
        <v>1701</v>
      </c>
      <c r="G7">
        <f t="shared" si="0"/>
        <v>2256</v>
      </c>
      <c r="H7">
        <f t="shared" si="1"/>
        <v>555</v>
      </c>
      <c r="I7">
        <v>0.56999999999999995</v>
      </c>
      <c r="J7">
        <v>9.06E-2</v>
      </c>
      <c r="K7">
        <v>54403778</v>
      </c>
      <c r="L7">
        <v>1381554339</v>
      </c>
      <c r="M7">
        <v>22442965.539999999</v>
      </c>
    </row>
    <row r="8" spans="1:13" x14ac:dyDescent="0.35">
      <c r="A8" t="s">
        <v>27</v>
      </c>
      <c r="B8" t="s">
        <v>28</v>
      </c>
      <c r="C8">
        <v>26.99</v>
      </c>
      <c r="D8">
        <v>50</v>
      </c>
      <c r="E8">
        <v>26.98</v>
      </c>
      <c r="F8">
        <v>1351</v>
      </c>
      <c r="G8">
        <f t="shared" si="0"/>
        <v>1349</v>
      </c>
      <c r="H8">
        <f t="shared" si="1"/>
        <v>-2</v>
      </c>
      <c r="I8">
        <v>-0.54</v>
      </c>
      <c r="J8">
        <v>-1.9599999999999999E-2</v>
      </c>
      <c r="K8">
        <v>798509</v>
      </c>
      <c r="L8">
        <v>74252857</v>
      </c>
      <c r="M8">
        <v>8016338.4100000001</v>
      </c>
    </row>
    <row r="9" spans="1:13" x14ac:dyDescent="0.35">
      <c r="A9" t="s">
        <v>29</v>
      </c>
      <c r="B9" t="s">
        <v>30</v>
      </c>
      <c r="C9">
        <v>321.20999999999998</v>
      </c>
      <c r="D9">
        <v>100</v>
      </c>
      <c r="E9">
        <v>323.69</v>
      </c>
      <c r="F9">
        <v>31492</v>
      </c>
      <c r="G9">
        <f t="shared" si="0"/>
        <v>32369</v>
      </c>
      <c r="H9">
        <f t="shared" si="1"/>
        <v>877</v>
      </c>
      <c r="I9">
        <v>0.5</v>
      </c>
      <c r="J9">
        <v>1.6000000000000001E-3</v>
      </c>
      <c r="K9">
        <v>728302</v>
      </c>
      <c r="L9">
        <v>268313234</v>
      </c>
      <c r="M9">
        <v>172369787.78999999</v>
      </c>
    </row>
    <row r="10" spans="1:13" x14ac:dyDescent="0.35">
      <c r="A10" t="s">
        <v>33</v>
      </c>
      <c r="B10" t="s">
        <v>32</v>
      </c>
      <c r="C10">
        <v>160</v>
      </c>
      <c r="D10">
        <v>190</v>
      </c>
      <c r="E10">
        <v>155.72999999999999</v>
      </c>
      <c r="F10">
        <v>30620.399999999998</v>
      </c>
      <c r="G10">
        <f t="shared" si="0"/>
        <v>29588.699999999997</v>
      </c>
      <c r="H10">
        <f t="shared" si="1"/>
        <v>-1031.7000000000007</v>
      </c>
      <c r="I10">
        <v>-0.63</v>
      </c>
      <c r="J10">
        <v>-3.8999999999999998E-3</v>
      </c>
      <c r="K10">
        <v>6900</v>
      </c>
      <c r="L10">
        <v>20070662</v>
      </c>
      <c r="M10">
        <v>16056529.6</v>
      </c>
    </row>
    <row r="11" spans="1:13" x14ac:dyDescent="0.35">
      <c r="A11" t="s">
        <v>34</v>
      </c>
      <c r="B11" t="s">
        <v>35</v>
      </c>
      <c r="C11">
        <v>117.3</v>
      </c>
      <c r="D11">
        <v>100</v>
      </c>
      <c r="E11">
        <v>126.26</v>
      </c>
      <c r="F11">
        <v>11385</v>
      </c>
      <c r="G11">
        <f t="shared" si="0"/>
        <v>12626</v>
      </c>
      <c r="H11">
        <f t="shared" si="1"/>
        <v>1241</v>
      </c>
      <c r="I11">
        <v>2.16</v>
      </c>
      <c r="J11">
        <v>1.8800000000000001E-2</v>
      </c>
      <c r="K11">
        <v>9265930</v>
      </c>
      <c r="L11">
        <v>667914508</v>
      </c>
      <c r="M11">
        <v>319169493.38</v>
      </c>
    </row>
    <row r="13" spans="1:13" x14ac:dyDescent="0.35">
      <c r="F13">
        <f>SUM(F2:F11)</f>
        <v>99998.87999999999</v>
      </c>
      <c r="G13">
        <f>SUM(G2:G11)</f>
        <v>101962.36</v>
      </c>
    </row>
    <row r="15" spans="1:13" x14ac:dyDescent="0.35">
      <c r="F15" t="s">
        <v>46</v>
      </c>
      <c r="G15">
        <f>G13-F13</f>
        <v>1963.4800000000105</v>
      </c>
    </row>
  </sheetData>
  <conditionalFormatting sqref="H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E750B444-6416-442D-851C-D5FD28A6F649}"/>
    <hyperlink ref="A5" r:id="rId2" display="https://dps.psx.com.pk/company/KEL" xr:uid="{131E0F5F-8804-4ED5-A72E-06ADC08B45F9}"/>
    <hyperlink ref="A7" r:id="rId3" display="https://dps.psx.com.pk/company/BOP" xr:uid="{05725C71-9148-4CC6-83DB-8FC8E917A483}"/>
    <hyperlink ref="A9" r:id="rId4" display="https://dps.psx.com.pk/company/ENGRO" xr:uid="{95A91137-6872-4C7C-BD5D-AD626E354D0B}"/>
    <hyperlink ref="A11" r:id="rId5" display="https://dps.psx.com.pk/company/PPL" xr:uid="{08D1EFB1-D312-438E-96F7-1BE02D37523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F9BA-7277-4E4A-ADA2-5C76279CB393}">
  <dimension ref="A1:M15"/>
  <sheetViews>
    <sheetView workbookViewId="0">
      <selection activeCell="H13" sqref="H13"/>
    </sheetView>
  </sheetViews>
  <sheetFormatPr defaultRowHeight="14.5" x14ac:dyDescent="0.35"/>
  <cols>
    <col min="1" max="1" width="6.90625" bestFit="1" customWidth="1"/>
    <col min="2" max="2" width="35.54296875" bestFit="1" customWidth="1"/>
    <col min="3" max="3" width="8.1796875" bestFit="1" customWidth="1"/>
    <col min="4" max="4" width="9.453125" bestFit="1" customWidth="1"/>
    <col min="5" max="5" width="8.6328125" bestFit="1" customWidth="1"/>
    <col min="6" max="6" width="29.36328125" bestFit="1" customWidth="1"/>
    <col min="7" max="7" width="22.26953125" bestFit="1" customWidth="1"/>
    <col min="8" max="8" width="22.26953125" customWidth="1"/>
    <col min="9" max="9" width="7" bestFit="1" customWidth="1"/>
    <col min="10" max="10" width="10.1796875" bestFit="1" customWidth="1"/>
    <col min="11" max="11" width="8.90625" bestFit="1" customWidth="1"/>
    <col min="12" max="12" width="11.7265625" bestFit="1" customWidth="1"/>
    <col min="13" max="13" width="14.542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126.75</v>
      </c>
      <c r="D2">
        <v>90</v>
      </c>
      <c r="E2">
        <v>124.11</v>
      </c>
      <c r="F2">
        <v>11284.199999999999</v>
      </c>
      <c r="G2">
        <f>PRODUCT(D2,E2)</f>
        <v>11169.9</v>
      </c>
      <c r="H2">
        <f>G2-F2</f>
        <v>-114.29999999999927</v>
      </c>
      <c r="I2">
        <v>-2.64</v>
      </c>
      <c r="J2">
        <v>-2.08</v>
      </c>
      <c r="K2">
        <v>3438244</v>
      </c>
      <c r="L2">
        <v>645139260</v>
      </c>
      <c r="M2">
        <v>533788223.72000003</v>
      </c>
    </row>
    <row r="3" spans="1:13" x14ac:dyDescent="0.35">
      <c r="A3" t="s">
        <v>13</v>
      </c>
      <c r="B3" t="s">
        <v>14</v>
      </c>
      <c r="C3">
        <v>26.07</v>
      </c>
      <c r="D3">
        <v>54</v>
      </c>
      <c r="E3">
        <v>25.1</v>
      </c>
      <c r="F3">
        <v>1151.82</v>
      </c>
      <c r="G3">
        <f t="shared" ref="G3:G11" si="0">PRODUCT(D3,E3)</f>
        <v>1355.4</v>
      </c>
      <c r="H3">
        <f t="shared" ref="H3:H11" si="1">G3-F3</f>
        <v>203.58000000000015</v>
      </c>
      <c r="I3">
        <v>-0.97</v>
      </c>
      <c r="J3">
        <v>-3.7199999999999997E-2</v>
      </c>
      <c r="K3">
        <v>27592415</v>
      </c>
      <c r="L3">
        <v>428006078</v>
      </c>
      <c r="M3">
        <v>21485905.09</v>
      </c>
    </row>
    <row r="4" spans="1:13" x14ac:dyDescent="0.35">
      <c r="A4" t="s">
        <v>17</v>
      </c>
      <c r="B4" t="s">
        <v>39</v>
      </c>
      <c r="C4">
        <v>120.29</v>
      </c>
      <c r="D4">
        <v>70</v>
      </c>
      <c r="E4">
        <v>120.97</v>
      </c>
      <c r="F4">
        <v>8636.6</v>
      </c>
      <c r="G4">
        <f t="shared" si="0"/>
        <v>8467.9</v>
      </c>
      <c r="H4">
        <f t="shared" si="1"/>
        <v>-168.70000000000073</v>
      </c>
      <c r="I4">
        <v>0.68</v>
      </c>
      <c r="J4">
        <v>0.56999999999999995</v>
      </c>
      <c r="K4">
        <v>2701522</v>
      </c>
      <c r="L4">
        <v>972865790</v>
      </c>
      <c r="M4">
        <v>156916767.77000001</v>
      </c>
    </row>
    <row r="5" spans="1:13" x14ac:dyDescent="0.35">
      <c r="A5" t="s">
        <v>18</v>
      </c>
      <c r="B5" t="s">
        <v>19</v>
      </c>
      <c r="C5">
        <v>5.24</v>
      </c>
      <c r="D5">
        <v>202</v>
      </c>
      <c r="E5">
        <v>5.43</v>
      </c>
      <c r="F5">
        <v>894.8599999999999</v>
      </c>
      <c r="G5">
        <f t="shared" si="0"/>
        <v>1096.8599999999999</v>
      </c>
      <c r="H5">
        <f t="shared" si="1"/>
        <v>202</v>
      </c>
      <c r="I5">
        <v>0.19</v>
      </c>
      <c r="J5">
        <v>3.6299999999999999E-2</v>
      </c>
      <c r="K5">
        <v>178135494</v>
      </c>
      <c r="L5">
        <v>2761519425</v>
      </c>
      <c r="M5">
        <v>149950504.75</v>
      </c>
    </row>
    <row r="6" spans="1:13" x14ac:dyDescent="0.35">
      <c r="A6" t="s">
        <v>22</v>
      </c>
      <c r="B6" t="s">
        <v>40</v>
      </c>
      <c r="C6">
        <v>12.33</v>
      </c>
      <c r="D6">
        <v>120</v>
      </c>
      <c r="E6">
        <v>12.15</v>
      </c>
      <c r="F6">
        <v>1482</v>
      </c>
      <c r="G6">
        <f t="shared" si="0"/>
        <v>1458</v>
      </c>
      <c r="H6">
        <f t="shared" si="1"/>
        <v>-24</v>
      </c>
      <c r="I6">
        <v>0.18</v>
      </c>
      <c r="J6">
        <v>-1.46E-2</v>
      </c>
      <c r="K6">
        <v>380748</v>
      </c>
      <c r="L6">
        <v>8623425</v>
      </c>
      <c r="M6">
        <v>4555320.97</v>
      </c>
    </row>
    <row r="7" spans="1:13" x14ac:dyDescent="0.35">
      <c r="A7" t="s">
        <v>23</v>
      </c>
      <c r="B7" t="s">
        <v>24</v>
      </c>
      <c r="C7">
        <v>7.52</v>
      </c>
      <c r="D7">
        <v>300</v>
      </c>
      <c r="E7">
        <v>7.62</v>
      </c>
      <c r="F7">
        <v>1701</v>
      </c>
      <c r="G7">
        <f t="shared" si="0"/>
        <v>2286</v>
      </c>
      <c r="H7">
        <f t="shared" si="1"/>
        <v>585</v>
      </c>
      <c r="I7">
        <v>0.1</v>
      </c>
      <c r="J7">
        <v>1.33</v>
      </c>
      <c r="K7">
        <v>60156478</v>
      </c>
      <c r="L7">
        <v>1381554339</v>
      </c>
      <c r="M7">
        <v>24929358.23</v>
      </c>
    </row>
    <row r="8" spans="1:13" x14ac:dyDescent="0.35">
      <c r="A8" t="s">
        <v>27</v>
      </c>
      <c r="B8" t="s">
        <v>28</v>
      </c>
      <c r="C8">
        <v>26.98</v>
      </c>
      <c r="D8">
        <v>50</v>
      </c>
      <c r="E8">
        <v>26.55</v>
      </c>
      <c r="F8">
        <v>1351</v>
      </c>
      <c r="G8">
        <f t="shared" si="0"/>
        <v>1327.5</v>
      </c>
      <c r="H8">
        <f t="shared" si="1"/>
        <v>-23.5</v>
      </c>
      <c r="I8">
        <v>-0.43</v>
      </c>
      <c r="J8">
        <v>-1.5900000000000001E-2</v>
      </c>
      <c r="K8">
        <v>136907</v>
      </c>
      <c r="L8">
        <v>74252857</v>
      </c>
      <c r="M8">
        <v>7885653.3899999997</v>
      </c>
    </row>
    <row r="9" spans="1:13" x14ac:dyDescent="0.35">
      <c r="A9" t="s">
        <v>29</v>
      </c>
      <c r="B9" t="s">
        <v>30</v>
      </c>
      <c r="C9">
        <v>323.69</v>
      </c>
      <c r="D9">
        <v>100</v>
      </c>
      <c r="E9">
        <v>319.99</v>
      </c>
      <c r="F9">
        <v>31492</v>
      </c>
      <c r="G9">
        <f t="shared" si="0"/>
        <v>31999</v>
      </c>
      <c r="H9">
        <f t="shared" si="1"/>
        <v>507</v>
      </c>
      <c r="I9">
        <v>-3.7</v>
      </c>
      <c r="J9">
        <v>-1.14E-2</v>
      </c>
      <c r="K9">
        <v>351413</v>
      </c>
      <c r="L9">
        <v>268313234</v>
      </c>
      <c r="M9">
        <v>171715103.5</v>
      </c>
    </row>
    <row r="10" spans="1:13" x14ac:dyDescent="0.35">
      <c r="A10" t="s">
        <v>33</v>
      </c>
      <c r="B10" t="s">
        <v>32</v>
      </c>
      <c r="C10">
        <v>155.72999999999999</v>
      </c>
      <c r="D10">
        <v>190</v>
      </c>
      <c r="E10">
        <v>149.80000000000001</v>
      </c>
      <c r="F10">
        <v>30620.399999999998</v>
      </c>
      <c r="G10">
        <f t="shared" si="0"/>
        <v>28462.000000000004</v>
      </c>
      <c r="H10">
        <f t="shared" si="1"/>
        <v>-2158.3999999999942</v>
      </c>
      <c r="I10">
        <v>-5.93</v>
      </c>
      <c r="J10">
        <v>-3.8100000000000002E-2</v>
      </c>
      <c r="K10">
        <v>14600</v>
      </c>
      <c r="L10">
        <v>20070662</v>
      </c>
      <c r="M10">
        <v>15032925.84</v>
      </c>
    </row>
    <row r="11" spans="1:13" x14ac:dyDescent="0.35">
      <c r="A11" t="s">
        <v>34</v>
      </c>
      <c r="B11" t="s">
        <v>35</v>
      </c>
      <c r="C11">
        <v>126.26</v>
      </c>
      <c r="D11">
        <v>100</v>
      </c>
      <c r="E11">
        <v>122.44</v>
      </c>
      <c r="F11">
        <v>11385</v>
      </c>
      <c r="G11">
        <f t="shared" si="0"/>
        <v>12244</v>
      </c>
      <c r="H11">
        <f t="shared" si="1"/>
        <v>859</v>
      </c>
      <c r="I11">
        <v>-3.82</v>
      </c>
      <c r="J11">
        <v>-3.0300000000000001E-2</v>
      </c>
      <c r="K11">
        <v>5953085</v>
      </c>
      <c r="L11">
        <v>667914508</v>
      </c>
      <c r="M11">
        <v>333155266.57999998</v>
      </c>
    </row>
    <row r="13" spans="1:13" x14ac:dyDescent="0.35">
      <c r="F13">
        <f>SUM(F2:F11)</f>
        <v>99998.87999999999</v>
      </c>
      <c r="G13">
        <f>SUM(G2:G11)</f>
        <v>99866.559999999998</v>
      </c>
    </row>
    <row r="15" spans="1:13" x14ac:dyDescent="0.35">
      <c r="F15" t="s">
        <v>46</v>
      </c>
      <c r="G15">
        <f>G13-F13</f>
        <v>-132.31999999999243</v>
      </c>
    </row>
  </sheetData>
  <conditionalFormatting sqref="H2:H11 H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861A735E-FD9E-44B0-B113-CD7137963151}"/>
    <hyperlink ref="A5" r:id="rId2" display="https://dps.psx.com.pk/company/KEL" xr:uid="{FABD9C45-38CF-4425-8117-5CA6FC79AB35}"/>
    <hyperlink ref="A7" r:id="rId3" display="https://dps.psx.com.pk/company/BOP" xr:uid="{3900A29A-BC26-488C-A6D5-A5DA651C5168}"/>
    <hyperlink ref="A9" r:id="rId4" display="https://dps.psx.com.pk/company/ENGRO" xr:uid="{1684702F-5B6B-4816-ACCC-35C664940EDE}"/>
    <hyperlink ref="A11" r:id="rId5" display="https://dps.psx.com.pk/company/PPL" xr:uid="{C7745484-CB22-44D7-AB9A-B765DB5719B3}"/>
  </hyperlinks>
  <pageMargins left="0.7" right="0.7" top="0.75" bottom="0.75" header="0.3" footer="0.3"/>
  <pageSetup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86FE-9DD5-4D92-9660-E013AF8B13F5}">
  <dimension ref="A1:M15"/>
  <sheetViews>
    <sheetView workbookViewId="0">
      <selection activeCell="F11" sqref="A1:XFD1048576"/>
    </sheetView>
  </sheetViews>
  <sheetFormatPr defaultRowHeight="14.5" x14ac:dyDescent="0.35"/>
  <cols>
    <col min="1" max="1" width="6.9062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9.7265625" bestFit="1" customWidth="1"/>
    <col min="9" max="9" width="7" bestFit="1" customWidth="1"/>
    <col min="10" max="10" width="10.1796875" bestFit="1" customWidth="1"/>
    <col min="11" max="11" width="9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124.11</v>
      </c>
      <c r="D2">
        <v>90</v>
      </c>
      <c r="E2">
        <v>124.09</v>
      </c>
      <c r="F2">
        <v>11284.199999999999</v>
      </c>
      <c r="G2">
        <f>PRODUCT(D2,E2)</f>
        <v>11168.1</v>
      </c>
      <c r="H2">
        <f>G2-F2</f>
        <v>-116.09999999999854</v>
      </c>
      <c r="I2">
        <v>-6.57</v>
      </c>
      <c r="J2">
        <v>-5.2900000000000003E-2</v>
      </c>
      <c r="K2">
        <v>11777994</v>
      </c>
      <c r="L2">
        <v>645139260</v>
      </c>
      <c r="M2">
        <v>533788223.72000003</v>
      </c>
    </row>
    <row r="3" spans="1:13" x14ac:dyDescent="0.35">
      <c r="A3" t="s">
        <v>13</v>
      </c>
      <c r="B3" t="s">
        <v>14</v>
      </c>
      <c r="C3">
        <v>25.1</v>
      </c>
      <c r="D3">
        <v>54</v>
      </c>
      <c r="E3">
        <v>24.28</v>
      </c>
      <c r="F3">
        <v>1151.82</v>
      </c>
      <c r="G3">
        <f t="shared" ref="G3:G11" si="0">PRODUCT(D3,E3)</f>
        <v>1311.1200000000001</v>
      </c>
      <c r="H3">
        <f t="shared" ref="H3:H11" si="1">G3-F3</f>
        <v>159.30000000000018</v>
      </c>
      <c r="I3">
        <v>-1.77</v>
      </c>
      <c r="J3">
        <v>-7.2900000000000006E-2</v>
      </c>
      <c r="K3">
        <v>32171668</v>
      </c>
      <c r="L3">
        <v>428006078</v>
      </c>
      <c r="M3">
        <v>21485905.09</v>
      </c>
    </row>
    <row r="4" spans="1:13" x14ac:dyDescent="0.35">
      <c r="A4" t="s">
        <v>17</v>
      </c>
      <c r="B4" t="s">
        <v>39</v>
      </c>
      <c r="C4">
        <v>120.97</v>
      </c>
      <c r="D4">
        <v>70</v>
      </c>
      <c r="E4">
        <v>119.83</v>
      </c>
      <c r="F4">
        <v>8636.6</v>
      </c>
      <c r="G4">
        <f t="shared" si="0"/>
        <v>8388.1</v>
      </c>
      <c r="H4">
        <f t="shared" si="1"/>
        <v>-248.5</v>
      </c>
      <c r="I4">
        <v>-2.65</v>
      </c>
      <c r="J4" t="s">
        <v>47</v>
      </c>
      <c r="K4">
        <v>5349279</v>
      </c>
      <c r="L4">
        <v>972865790</v>
      </c>
      <c r="M4">
        <v>156916767.77000001</v>
      </c>
    </row>
    <row r="5" spans="1:13" x14ac:dyDescent="0.35">
      <c r="A5" t="s">
        <v>18</v>
      </c>
      <c r="B5" t="s">
        <v>19</v>
      </c>
      <c r="C5">
        <v>5.43</v>
      </c>
      <c r="D5">
        <v>202</v>
      </c>
      <c r="E5">
        <v>5.83</v>
      </c>
      <c r="F5">
        <v>894.8599999999999</v>
      </c>
      <c r="G5">
        <f t="shared" si="0"/>
        <v>1177.6600000000001</v>
      </c>
      <c r="H5">
        <f t="shared" si="1"/>
        <v>282.80000000000018</v>
      </c>
      <c r="I5">
        <v>-0.53</v>
      </c>
      <c r="J5">
        <v>-9.0899999999999995E-2</v>
      </c>
      <c r="K5">
        <v>341067706</v>
      </c>
      <c r="L5">
        <v>2761519425</v>
      </c>
      <c r="M5">
        <v>149950504.75</v>
      </c>
    </row>
    <row r="6" spans="1:13" x14ac:dyDescent="0.35">
      <c r="A6" t="s">
        <v>22</v>
      </c>
      <c r="B6" t="s">
        <v>40</v>
      </c>
      <c r="C6">
        <v>12.15</v>
      </c>
      <c r="D6">
        <v>120</v>
      </c>
      <c r="E6">
        <v>11.99</v>
      </c>
      <c r="F6">
        <v>1482</v>
      </c>
      <c r="G6">
        <f t="shared" si="0"/>
        <v>1438.8</v>
      </c>
      <c r="H6">
        <f t="shared" si="1"/>
        <v>-43.200000000000045</v>
      </c>
      <c r="I6" t="s">
        <v>48</v>
      </c>
      <c r="J6">
        <v>-7.17E-2</v>
      </c>
      <c r="K6">
        <v>2859308</v>
      </c>
      <c r="L6">
        <v>8623425</v>
      </c>
      <c r="M6">
        <v>4555320.97</v>
      </c>
    </row>
    <row r="7" spans="1:13" x14ac:dyDescent="0.35">
      <c r="A7" t="s">
        <v>23</v>
      </c>
      <c r="B7" t="s">
        <v>24</v>
      </c>
      <c r="C7">
        <v>7.62</v>
      </c>
      <c r="D7">
        <v>300</v>
      </c>
      <c r="E7">
        <v>7.57</v>
      </c>
      <c r="F7">
        <v>1701</v>
      </c>
      <c r="G7">
        <f t="shared" si="0"/>
        <v>2271</v>
      </c>
      <c r="H7">
        <f t="shared" si="1"/>
        <v>570</v>
      </c>
      <c r="I7">
        <v>-0.85</v>
      </c>
      <c r="J7">
        <v>-0.1123</v>
      </c>
      <c r="K7">
        <v>118013188</v>
      </c>
      <c r="L7">
        <v>1381554339</v>
      </c>
      <c r="M7">
        <v>24929358.23</v>
      </c>
    </row>
    <row r="8" spans="1:13" x14ac:dyDescent="0.35">
      <c r="A8" t="s">
        <v>27</v>
      </c>
      <c r="B8" t="s">
        <v>28</v>
      </c>
      <c r="C8">
        <v>26.55</v>
      </c>
      <c r="D8">
        <v>50</v>
      </c>
      <c r="E8">
        <v>26.28</v>
      </c>
      <c r="F8">
        <v>1351</v>
      </c>
      <c r="G8">
        <f t="shared" si="0"/>
        <v>1314</v>
      </c>
      <c r="H8">
        <f t="shared" si="1"/>
        <v>-37</v>
      </c>
      <c r="I8">
        <v>-1.72</v>
      </c>
      <c r="J8" t="s">
        <v>49</v>
      </c>
      <c r="K8">
        <v>596511</v>
      </c>
      <c r="L8">
        <v>74252857</v>
      </c>
      <c r="M8">
        <v>7885653.3899999997</v>
      </c>
    </row>
    <row r="9" spans="1:13" x14ac:dyDescent="0.35">
      <c r="A9" t="s">
        <v>29</v>
      </c>
      <c r="B9" t="s">
        <v>30</v>
      </c>
      <c r="C9">
        <v>319.99</v>
      </c>
      <c r="D9">
        <v>100</v>
      </c>
      <c r="E9">
        <v>316.83</v>
      </c>
      <c r="F9">
        <v>31492</v>
      </c>
      <c r="G9">
        <f t="shared" si="0"/>
        <v>31683</v>
      </c>
      <c r="H9">
        <f t="shared" si="1"/>
        <v>191</v>
      </c>
      <c r="I9">
        <v>-9.69</v>
      </c>
      <c r="J9">
        <v>-3.0599999999999999E-2</v>
      </c>
      <c r="K9">
        <v>1023747</v>
      </c>
      <c r="L9">
        <v>268313234</v>
      </c>
      <c r="M9">
        <v>171715103.5</v>
      </c>
    </row>
    <row r="10" spans="1:13" x14ac:dyDescent="0.35">
      <c r="A10" t="s">
        <v>33</v>
      </c>
      <c r="B10" t="s">
        <v>32</v>
      </c>
      <c r="C10">
        <v>149.80000000000001</v>
      </c>
      <c r="D10">
        <v>190</v>
      </c>
      <c r="E10">
        <v>148.36000000000001</v>
      </c>
      <c r="F10">
        <v>30620.399999999998</v>
      </c>
      <c r="G10">
        <f t="shared" si="0"/>
        <v>28188.400000000001</v>
      </c>
      <c r="H10">
        <f t="shared" si="1"/>
        <v>-2431.9999999999964</v>
      </c>
      <c r="I10">
        <v>-2.89</v>
      </c>
      <c r="J10" t="s">
        <v>50</v>
      </c>
      <c r="K10">
        <v>1900</v>
      </c>
      <c r="L10">
        <v>20070662</v>
      </c>
      <c r="M10">
        <v>15032925.84</v>
      </c>
    </row>
    <row r="11" spans="1:13" x14ac:dyDescent="0.35">
      <c r="A11" t="s">
        <v>34</v>
      </c>
      <c r="B11" t="s">
        <v>35</v>
      </c>
      <c r="C11">
        <v>122.44</v>
      </c>
      <c r="D11">
        <v>100</v>
      </c>
      <c r="E11">
        <v>123.07</v>
      </c>
      <c r="F11">
        <v>11385</v>
      </c>
      <c r="G11">
        <f t="shared" si="0"/>
        <v>12307</v>
      </c>
      <c r="H11">
        <f t="shared" si="1"/>
        <v>922</v>
      </c>
      <c r="I11" t="s">
        <v>51</v>
      </c>
      <c r="J11" t="s">
        <v>52</v>
      </c>
      <c r="K11">
        <v>24378331</v>
      </c>
      <c r="L11">
        <v>667914508</v>
      </c>
      <c r="M11">
        <v>333155266.57999998</v>
      </c>
    </row>
    <row r="13" spans="1:13" x14ac:dyDescent="0.35">
      <c r="F13">
        <f>SUM(F2:F11)</f>
        <v>99998.87999999999</v>
      </c>
      <c r="G13">
        <f>SUM(G2:G11)</f>
        <v>99247.18</v>
      </c>
    </row>
    <row r="15" spans="1:13" x14ac:dyDescent="0.35">
      <c r="F15" t="s">
        <v>46</v>
      </c>
      <c r="G15">
        <f>G13-F13</f>
        <v>-751.69999999999709</v>
      </c>
    </row>
  </sheetData>
  <conditionalFormatting sqref="H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BA64D6F5-1957-4397-A9FF-B15EE464924E}"/>
    <hyperlink ref="A5" r:id="rId2" display="https://dps.psx.com.pk/company/KEL" xr:uid="{DC08261C-3051-4E58-94D6-2E797DCAD79E}"/>
    <hyperlink ref="A7" r:id="rId3" display="https://dps.psx.com.pk/company/BOP" xr:uid="{801F73DA-7B35-40C2-8684-18C86F165275}"/>
    <hyperlink ref="A9" r:id="rId4" display="https://dps.psx.com.pk/company/ENGRO" xr:uid="{C35899EE-534D-4FDC-AEC9-67F6E1BEAF32}"/>
    <hyperlink ref="A11" r:id="rId5" display="https://dps.psx.com.pk/company/PPL" xr:uid="{AA309FDD-51D5-4259-90B7-340B33B5A9A8}"/>
  </hyperlinks>
  <pageMargins left="0.7" right="0.7" top="0.75" bottom="0.75" header="0.3" footer="0.3"/>
  <pageSetup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13EA-3B32-49A8-899F-A22744C9A796}">
  <dimension ref="A1:M15"/>
  <sheetViews>
    <sheetView workbookViewId="0">
      <selection activeCell="G17" sqref="A1:XFD1048576"/>
    </sheetView>
  </sheetViews>
  <sheetFormatPr defaultRowHeight="14.5" x14ac:dyDescent="0.35"/>
  <cols>
    <col min="1" max="1" width="6.9062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9.7265625" bestFit="1" customWidth="1"/>
    <col min="9" max="9" width="7" bestFit="1" customWidth="1"/>
    <col min="10" max="10" width="10.1796875" bestFit="1" customWidth="1"/>
    <col min="11" max="11" width="9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124.09</v>
      </c>
      <c r="D2">
        <v>90</v>
      </c>
      <c r="E2">
        <v>117.52</v>
      </c>
      <c r="F2">
        <v>11284.199999999999</v>
      </c>
      <c r="G2">
        <f>PRODUCT(D2,E2)</f>
        <v>10576.8</v>
      </c>
      <c r="H2">
        <f>G2-F2</f>
        <v>-707.39999999999964</v>
      </c>
      <c r="I2">
        <v>-2.8</v>
      </c>
      <c r="J2">
        <v>-2.3800000000000002E-2</v>
      </c>
      <c r="K2">
        <v>13742412</v>
      </c>
      <c r="L2">
        <v>645139260</v>
      </c>
      <c r="M2">
        <v>533788223.72000003</v>
      </c>
    </row>
    <row r="3" spans="1:13" x14ac:dyDescent="0.35">
      <c r="A3" t="s">
        <v>13</v>
      </c>
      <c r="B3" t="s">
        <v>14</v>
      </c>
      <c r="C3">
        <v>24.28</v>
      </c>
      <c r="D3">
        <v>54</v>
      </c>
      <c r="E3">
        <v>22.51</v>
      </c>
      <c r="F3">
        <v>1151.82</v>
      </c>
      <c r="G3">
        <f t="shared" ref="G3:G11" si="0">PRODUCT(D3,E3)</f>
        <v>1215.5400000000002</v>
      </c>
      <c r="H3">
        <f t="shared" ref="H3:H11" si="1">G3-F3</f>
        <v>63.720000000000255</v>
      </c>
      <c r="I3">
        <v>22.51</v>
      </c>
      <c r="J3">
        <v>-4.6600000000000003E-2</v>
      </c>
      <c r="K3">
        <v>25396338</v>
      </c>
      <c r="L3">
        <v>428006078</v>
      </c>
      <c r="M3">
        <v>21485905.09</v>
      </c>
    </row>
    <row r="4" spans="1:13" x14ac:dyDescent="0.35">
      <c r="A4" t="s">
        <v>17</v>
      </c>
      <c r="B4" t="s">
        <v>39</v>
      </c>
      <c r="C4">
        <v>119.83</v>
      </c>
      <c r="D4">
        <v>70</v>
      </c>
      <c r="E4">
        <v>117.18</v>
      </c>
      <c r="F4">
        <v>8636.6</v>
      </c>
      <c r="G4">
        <f t="shared" si="0"/>
        <v>8202.6</v>
      </c>
      <c r="H4">
        <f t="shared" si="1"/>
        <v>-434</v>
      </c>
      <c r="I4" t="s">
        <v>53</v>
      </c>
      <c r="J4">
        <v>1.3100000000000001E-2</v>
      </c>
      <c r="K4">
        <v>7129829</v>
      </c>
      <c r="L4">
        <v>972865790</v>
      </c>
      <c r="M4">
        <v>156916767.77000001</v>
      </c>
    </row>
    <row r="5" spans="1:13" x14ac:dyDescent="0.35">
      <c r="A5" t="s">
        <v>18</v>
      </c>
      <c r="B5" t="s">
        <v>19</v>
      </c>
      <c r="C5">
        <v>5.83</v>
      </c>
      <c r="D5">
        <v>202</v>
      </c>
      <c r="E5">
        <v>5.3</v>
      </c>
      <c r="F5">
        <v>894.8599999999999</v>
      </c>
      <c r="G5">
        <f t="shared" si="0"/>
        <v>1070.5999999999999</v>
      </c>
      <c r="H5">
        <f t="shared" si="1"/>
        <v>175.74</v>
      </c>
      <c r="I5">
        <v>0.47</v>
      </c>
      <c r="J5">
        <v>8.8700000000000001E-2</v>
      </c>
      <c r="K5">
        <v>280811788</v>
      </c>
      <c r="L5">
        <v>2761519425</v>
      </c>
      <c r="M5">
        <v>149950504.75</v>
      </c>
    </row>
    <row r="6" spans="1:13" x14ac:dyDescent="0.35">
      <c r="A6" t="s">
        <v>22</v>
      </c>
      <c r="B6" t="s">
        <v>40</v>
      </c>
      <c r="C6">
        <v>11.99</v>
      </c>
      <c r="D6">
        <v>120</v>
      </c>
      <c r="E6">
        <v>11.13</v>
      </c>
      <c r="F6">
        <v>1482</v>
      </c>
      <c r="G6">
        <f t="shared" si="0"/>
        <v>1335.6000000000001</v>
      </c>
      <c r="H6">
        <f t="shared" si="1"/>
        <v>-146.39999999999986</v>
      </c>
      <c r="I6" t="s">
        <v>54</v>
      </c>
      <c r="J6">
        <v>3.6799999999999999E-2</v>
      </c>
      <c r="K6">
        <v>3034436</v>
      </c>
      <c r="L6">
        <v>8623425</v>
      </c>
      <c r="M6">
        <v>4555320.97</v>
      </c>
    </row>
    <row r="7" spans="1:13" x14ac:dyDescent="0.35">
      <c r="A7" t="s">
        <v>23</v>
      </c>
      <c r="B7" t="s">
        <v>24</v>
      </c>
      <c r="C7">
        <v>7.57</v>
      </c>
      <c r="D7">
        <v>300</v>
      </c>
      <c r="E7">
        <v>6.72</v>
      </c>
      <c r="F7">
        <v>1701</v>
      </c>
      <c r="G7">
        <f t="shared" si="0"/>
        <v>2016</v>
      </c>
      <c r="H7">
        <f t="shared" si="1"/>
        <v>315</v>
      </c>
      <c r="I7" t="s">
        <v>55</v>
      </c>
      <c r="J7">
        <v>-2.6800000000000001E-2</v>
      </c>
      <c r="K7">
        <v>53704668</v>
      </c>
      <c r="L7">
        <v>1381554339</v>
      </c>
      <c r="M7">
        <v>24929358.23</v>
      </c>
    </row>
    <row r="8" spans="1:13" x14ac:dyDescent="0.35">
      <c r="A8" t="s">
        <v>27</v>
      </c>
      <c r="B8" t="s">
        <v>28</v>
      </c>
      <c r="C8">
        <v>26.28</v>
      </c>
      <c r="D8">
        <v>50</v>
      </c>
      <c r="E8">
        <v>24.56</v>
      </c>
      <c r="F8">
        <v>1351</v>
      </c>
      <c r="G8">
        <f t="shared" si="0"/>
        <v>1228</v>
      </c>
      <c r="H8">
        <f t="shared" si="1"/>
        <v>-123</v>
      </c>
      <c r="I8" t="s">
        <v>56</v>
      </c>
      <c r="J8">
        <v>-1.5900000000000001E-2</v>
      </c>
      <c r="K8">
        <v>302185</v>
      </c>
      <c r="L8">
        <v>74252857</v>
      </c>
      <c r="M8">
        <v>7885653.3899999997</v>
      </c>
    </row>
    <row r="9" spans="1:13" x14ac:dyDescent="0.35">
      <c r="A9" t="s">
        <v>29</v>
      </c>
      <c r="B9" t="s">
        <v>30</v>
      </c>
      <c r="C9">
        <v>316.83</v>
      </c>
      <c r="D9">
        <v>100</v>
      </c>
      <c r="E9">
        <v>307.14</v>
      </c>
      <c r="F9">
        <v>31492</v>
      </c>
      <c r="G9">
        <f t="shared" si="0"/>
        <v>30714</v>
      </c>
      <c r="H9">
        <f t="shared" si="1"/>
        <v>-778</v>
      </c>
      <c r="I9" t="s">
        <v>57</v>
      </c>
      <c r="J9">
        <v>-2.2599999999999999E-2</v>
      </c>
      <c r="K9">
        <v>1789142</v>
      </c>
      <c r="L9">
        <v>268313234</v>
      </c>
      <c r="M9">
        <v>171715103.5</v>
      </c>
    </row>
    <row r="10" spans="1:13" x14ac:dyDescent="0.35">
      <c r="A10" t="s">
        <v>33</v>
      </c>
      <c r="B10" t="s">
        <v>32</v>
      </c>
      <c r="C10">
        <v>148.36000000000001</v>
      </c>
      <c r="D10">
        <v>190</v>
      </c>
      <c r="E10">
        <v>145.47</v>
      </c>
      <c r="F10">
        <v>30620.399999999998</v>
      </c>
      <c r="G10">
        <f t="shared" si="0"/>
        <v>27639.3</v>
      </c>
      <c r="H10">
        <f t="shared" si="1"/>
        <v>-2981.0999999999985</v>
      </c>
      <c r="I10">
        <v>-10.82</v>
      </c>
      <c r="J10" t="s">
        <v>58</v>
      </c>
      <c r="K10">
        <v>17000</v>
      </c>
      <c r="L10">
        <v>20070662</v>
      </c>
      <c r="M10">
        <v>15032925.84</v>
      </c>
    </row>
    <row r="11" spans="1:13" x14ac:dyDescent="0.35">
      <c r="A11" t="s">
        <v>34</v>
      </c>
      <c r="B11" t="s">
        <v>35</v>
      </c>
      <c r="C11">
        <v>123.07</v>
      </c>
      <c r="D11">
        <v>100</v>
      </c>
      <c r="E11">
        <v>118.64</v>
      </c>
      <c r="F11">
        <v>11385</v>
      </c>
      <c r="G11">
        <f t="shared" si="0"/>
        <v>11864</v>
      </c>
      <c r="H11">
        <f t="shared" si="1"/>
        <v>479</v>
      </c>
      <c r="I11">
        <v>1.73</v>
      </c>
      <c r="J11" t="s">
        <v>59</v>
      </c>
      <c r="K11">
        <v>24173128</v>
      </c>
      <c r="L11">
        <v>667914508</v>
      </c>
      <c r="M11">
        <v>333155266.57999998</v>
      </c>
    </row>
    <row r="13" spans="1:13" x14ac:dyDescent="0.35">
      <c r="F13">
        <f>SUM(F2:F11)</f>
        <v>99998.87999999999</v>
      </c>
      <c r="G13">
        <f>SUM(G2:G11)</f>
        <v>95862.44</v>
      </c>
    </row>
    <row r="15" spans="1:13" x14ac:dyDescent="0.35">
      <c r="F15" t="s">
        <v>46</v>
      </c>
      <c r="G15">
        <f>G13-F13</f>
        <v>-4136.4399999999878</v>
      </c>
    </row>
  </sheetData>
  <conditionalFormatting sqref="H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99847E30-631A-4AF8-A296-F5CD58A4E286}"/>
    <hyperlink ref="A5" r:id="rId2" display="https://dps.psx.com.pk/company/KEL" xr:uid="{76B409EE-BF08-487E-A9CC-6B2DB6CDCBB9}"/>
    <hyperlink ref="A7" r:id="rId3" display="https://dps.psx.com.pk/company/BOP" xr:uid="{2F2EE253-B9CE-48D4-AFAC-E2022F538136}"/>
    <hyperlink ref="A9" r:id="rId4" display="https://dps.psx.com.pk/company/ENGRO" xr:uid="{E49A92C6-BCF1-420E-99C8-BB3ACF28DB4A}"/>
    <hyperlink ref="A11" r:id="rId5" display="https://dps.psx.com.pk/company/PPL" xr:uid="{8FDFE715-0A5B-41E1-95B8-443906D754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8 Dec</vt:lpstr>
      <vt:lpstr>11 Dec</vt:lpstr>
      <vt:lpstr>12 Dec</vt:lpstr>
      <vt:lpstr>13 Dec</vt:lpstr>
      <vt:lpstr>14 Dec</vt:lpstr>
      <vt:lpstr>15 Dec</vt:lpstr>
      <vt:lpstr>18 Dec</vt:lpstr>
      <vt:lpstr>19 Dec</vt:lpstr>
      <vt:lpstr>20 Dec</vt:lpstr>
      <vt:lpstr>21 Dec</vt:lpstr>
      <vt:lpstr>22 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Anique Khan</dc:creator>
  <cp:lastModifiedBy>Anique Khan</cp:lastModifiedBy>
  <dcterms:created xsi:type="dcterms:W3CDTF">2023-12-08T23:10:06Z</dcterms:created>
  <dcterms:modified xsi:type="dcterms:W3CDTF">2023-12-23T03:17:51Z</dcterms:modified>
</cp:coreProperties>
</file>