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queKhan\Code Repositories\demo_portfolio\"/>
    </mc:Choice>
  </mc:AlternateContent>
  <xr:revisionPtr revIDLastSave="0" documentId="13_ncr:1_{B8032227-9D6F-4344-8808-B0AB44213A5A}" xr6:coauthVersionLast="36" xr6:coauthVersionMax="36" xr10:uidLastSave="{00000000-0000-0000-0000-000000000000}"/>
  <bookViews>
    <workbookView xWindow="0" yWindow="0" windowWidth="14380" windowHeight="4070" firstSheet="10" activeTab="20" xr2:uid="{AEF8CCA4-55DF-47C9-998A-0C95064B493A}"/>
  </bookViews>
  <sheets>
    <sheet name="8 Dec" sheetId="1" r:id="rId1"/>
    <sheet name="11 Dec" sheetId="2" r:id="rId2"/>
    <sheet name="12 Dec" sheetId="3" r:id="rId3"/>
    <sheet name="13 Dec" sheetId="4" r:id="rId4"/>
    <sheet name="14 Dec" sheetId="5" r:id="rId5"/>
    <sheet name="15 Dec" sheetId="6" r:id="rId6"/>
    <sheet name="18 Dec" sheetId="7" r:id="rId7"/>
    <sheet name="19 Dec" sheetId="8" r:id="rId8"/>
    <sheet name="20 Dec" sheetId="9" r:id="rId9"/>
    <sheet name="21 Dec" sheetId="10" r:id="rId10"/>
    <sheet name="22 Dec" sheetId="11" r:id="rId11"/>
    <sheet name="26 Dec" sheetId="12" r:id="rId12"/>
    <sheet name="27 Dec" sheetId="13" r:id="rId13"/>
    <sheet name="28 Dec" sheetId="14" r:id="rId14"/>
    <sheet name="29 Dec" sheetId="15" r:id="rId15"/>
    <sheet name="1 Jan" sheetId="16" r:id="rId16"/>
    <sheet name="2 Jan" sheetId="17" r:id="rId17"/>
    <sheet name="3 Jan" sheetId="18" r:id="rId18"/>
    <sheet name="4 Jan" sheetId="19" r:id="rId19"/>
    <sheet name="5 Jan" sheetId="20" r:id="rId20"/>
    <sheet name="8 Jan" sheetId="2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1" l="1"/>
  <c r="H3" i="21"/>
  <c r="H4" i="21"/>
  <c r="H5" i="21"/>
  <c r="H6" i="21"/>
  <c r="H7" i="21"/>
  <c r="H8" i="21"/>
  <c r="H9" i="21"/>
  <c r="H10" i="21"/>
  <c r="H11" i="21"/>
  <c r="H2" i="21"/>
  <c r="F12" i="21"/>
  <c r="G11" i="21"/>
  <c r="G10" i="21"/>
  <c r="G9" i="21"/>
  <c r="G8" i="21"/>
  <c r="G7" i="21"/>
  <c r="G6" i="21"/>
  <c r="G5" i="21"/>
  <c r="G4" i="21"/>
  <c r="G3" i="21"/>
  <c r="G2" i="21"/>
  <c r="F19" i="20"/>
  <c r="F20" i="20"/>
  <c r="F21" i="20"/>
  <c r="F22" i="20"/>
  <c r="F23" i="20"/>
  <c r="F24" i="20"/>
  <c r="F25" i="20"/>
  <c r="F26" i="20"/>
  <c r="F27" i="20"/>
  <c r="F18" i="20"/>
  <c r="G27" i="20"/>
  <c r="G26" i="20"/>
  <c r="G25" i="20"/>
  <c r="G24" i="20"/>
  <c r="G23" i="20"/>
  <c r="G22" i="20"/>
  <c r="G21" i="20"/>
  <c r="G20" i="20"/>
  <c r="G19" i="20"/>
  <c r="G18" i="20"/>
  <c r="G11" i="20"/>
  <c r="H11" i="20" s="1"/>
  <c r="G10" i="20"/>
  <c r="H10" i="20" s="1"/>
  <c r="G9" i="20"/>
  <c r="H9" i="20" s="1"/>
  <c r="G8" i="20"/>
  <c r="H8" i="20" s="1"/>
  <c r="G7" i="20"/>
  <c r="H7" i="20" s="1"/>
  <c r="G6" i="20"/>
  <c r="H6" i="20" s="1"/>
  <c r="G5" i="20"/>
  <c r="H5" i="20" s="1"/>
  <c r="G4" i="20"/>
  <c r="H4" i="20" s="1"/>
  <c r="G3" i="20"/>
  <c r="H3" i="20" s="1"/>
  <c r="G2" i="20"/>
  <c r="H2" i="20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H6" i="19" s="1"/>
  <c r="G5" i="19"/>
  <c r="H5" i="19" s="1"/>
  <c r="G4" i="19"/>
  <c r="H4" i="19" s="1"/>
  <c r="G3" i="19"/>
  <c r="H3" i="19" s="1"/>
  <c r="G2" i="19"/>
  <c r="H2" i="19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5" i="18"/>
  <c r="H5" i="18" s="1"/>
  <c r="G4" i="18"/>
  <c r="H4" i="18" s="1"/>
  <c r="G3" i="18"/>
  <c r="H3" i="18" s="1"/>
  <c r="G2" i="18"/>
  <c r="H2" i="18" s="1"/>
  <c r="G12" i="21" l="1"/>
  <c r="F28" i="20"/>
  <c r="H28" i="20"/>
  <c r="G28" i="20"/>
  <c r="H12" i="20"/>
  <c r="G12" i="20"/>
  <c r="H12" i="19"/>
  <c r="G12" i="19"/>
  <c r="H12" i="18"/>
  <c r="G12" i="18"/>
  <c r="G9" i="17"/>
  <c r="H9" i="17" s="1"/>
  <c r="G9" i="16"/>
  <c r="F22" i="15"/>
  <c r="G11" i="17"/>
  <c r="H11" i="17" s="1"/>
  <c r="G10" i="17"/>
  <c r="H10" i="17" s="1"/>
  <c r="G8" i="17"/>
  <c r="H8" i="17" s="1"/>
  <c r="G7" i="17"/>
  <c r="H7" i="17" s="1"/>
  <c r="G6" i="17"/>
  <c r="H6" i="17" s="1"/>
  <c r="G5" i="17"/>
  <c r="H5" i="17" s="1"/>
  <c r="G4" i="17"/>
  <c r="H4" i="17" s="1"/>
  <c r="G3" i="17"/>
  <c r="H3" i="17" s="1"/>
  <c r="G2" i="17"/>
  <c r="G11" i="16"/>
  <c r="H11" i="16" s="1"/>
  <c r="G10" i="16"/>
  <c r="H10" i="16" s="1"/>
  <c r="G8" i="16"/>
  <c r="H8" i="16" s="1"/>
  <c r="G7" i="16"/>
  <c r="H7" i="16" s="1"/>
  <c r="G6" i="16"/>
  <c r="G5" i="16"/>
  <c r="G4" i="16"/>
  <c r="H4" i="16" s="1"/>
  <c r="G3" i="16"/>
  <c r="H3" i="16" s="1"/>
  <c r="G2" i="16"/>
  <c r="F24" i="15"/>
  <c r="G24" i="15"/>
  <c r="F18" i="15"/>
  <c r="F19" i="15"/>
  <c r="F20" i="15"/>
  <c r="F21" i="15"/>
  <c r="F23" i="15"/>
  <c r="F25" i="15"/>
  <c r="F26" i="15"/>
  <c r="F17" i="15"/>
  <c r="G26" i="15"/>
  <c r="G25" i="15"/>
  <c r="G23" i="15"/>
  <c r="G22" i="15"/>
  <c r="G21" i="15"/>
  <c r="G20" i="15"/>
  <c r="G19" i="15"/>
  <c r="G18" i="15"/>
  <c r="G17" i="15"/>
  <c r="F12" i="15"/>
  <c r="G11" i="15"/>
  <c r="H11" i="15" s="1"/>
  <c r="G10" i="15"/>
  <c r="H10" i="15" s="1"/>
  <c r="G9" i="15"/>
  <c r="H9" i="15" s="1"/>
  <c r="G8" i="15"/>
  <c r="H8" i="15" s="1"/>
  <c r="G7" i="15"/>
  <c r="H7" i="15" s="1"/>
  <c r="G6" i="15"/>
  <c r="H6" i="15" s="1"/>
  <c r="G5" i="15"/>
  <c r="H5" i="15" s="1"/>
  <c r="G4" i="15"/>
  <c r="H4" i="15" s="1"/>
  <c r="G3" i="15"/>
  <c r="H3" i="15" s="1"/>
  <c r="G2" i="15"/>
  <c r="F12" i="14"/>
  <c r="G11" i="14"/>
  <c r="H11" i="14" s="1"/>
  <c r="G10" i="14"/>
  <c r="H10" i="14" s="1"/>
  <c r="G9" i="14"/>
  <c r="H9" i="14" s="1"/>
  <c r="G8" i="14"/>
  <c r="H8" i="14" s="1"/>
  <c r="G7" i="14"/>
  <c r="H7" i="14" s="1"/>
  <c r="G6" i="14"/>
  <c r="H6" i="14" s="1"/>
  <c r="G5" i="14"/>
  <c r="H5" i="14" s="1"/>
  <c r="G4" i="14"/>
  <c r="H4" i="14" s="1"/>
  <c r="G3" i="14"/>
  <c r="H3" i="14" s="1"/>
  <c r="G2" i="14"/>
  <c r="H9" i="16" l="1"/>
  <c r="H2" i="16"/>
  <c r="H6" i="16"/>
  <c r="H5" i="16"/>
  <c r="H12" i="16" s="1"/>
  <c r="G12" i="17"/>
  <c r="H2" i="17"/>
  <c r="H12" i="17" s="1"/>
  <c r="G12" i="16"/>
  <c r="F27" i="15"/>
  <c r="G27" i="15"/>
  <c r="G12" i="15"/>
  <c r="G12" i="14"/>
  <c r="H2" i="15"/>
  <c r="H12" i="15" s="1"/>
  <c r="H2" i="14"/>
  <c r="H12" i="14" s="1"/>
  <c r="F12" i="13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G4" i="13"/>
  <c r="H4" i="13" s="1"/>
  <c r="G3" i="13"/>
  <c r="H3" i="13" s="1"/>
  <c r="G2" i="13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G4" i="12"/>
  <c r="H4" i="12" s="1"/>
  <c r="G3" i="12"/>
  <c r="H3" i="12" s="1"/>
  <c r="G2" i="12"/>
  <c r="F19" i="11"/>
  <c r="F20" i="11"/>
  <c r="F21" i="11"/>
  <c r="F22" i="11"/>
  <c r="F23" i="11"/>
  <c r="F24" i="11"/>
  <c r="F25" i="11"/>
  <c r="H25" i="11" s="1"/>
  <c r="F26" i="11"/>
  <c r="F27" i="11"/>
  <c r="F18" i="11"/>
  <c r="G27" i="11"/>
  <c r="H27" i="11" s="1"/>
  <c r="G26" i="11"/>
  <c r="G25" i="11"/>
  <c r="G24" i="11"/>
  <c r="H24" i="11" s="1"/>
  <c r="G23" i="11"/>
  <c r="H23" i="11" s="1"/>
  <c r="G22" i="11"/>
  <c r="G21" i="11"/>
  <c r="G20" i="11"/>
  <c r="H20" i="11" s="1"/>
  <c r="G19" i="11"/>
  <c r="H19" i="11" s="1"/>
  <c r="G18" i="11"/>
  <c r="F12" i="11"/>
  <c r="G11" i="11"/>
  <c r="H11" i="11" s="1"/>
  <c r="G10" i="11"/>
  <c r="H10" i="11" s="1"/>
  <c r="G9" i="11"/>
  <c r="H9" i="11" s="1"/>
  <c r="G8" i="11"/>
  <c r="H8" i="11" s="1"/>
  <c r="H7" i="11"/>
  <c r="G7" i="11"/>
  <c r="G6" i="11"/>
  <c r="H6" i="11" s="1"/>
  <c r="G5" i="11"/>
  <c r="H5" i="11" s="1"/>
  <c r="G4" i="11"/>
  <c r="H4" i="11" s="1"/>
  <c r="G3" i="11"/>
  <c r="H3" i="11" s="1"/>
  <c r="G2" i="11"/>
  <c r="F12" i="10"/>
  <c r="G11" i="10"/>
  <c r="H11" i="10" s="1"/>
  <c r="G10" i="10"/>
  <c r="H10" i="10" s="1"/>
  <c r="H9" i="10"/>
  <c r="G9" i="10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2" i="10"/>
  <c r="F12" i="9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H4" i="9"/>
  <c r="G4" i="9"/>
  <c r="G3" i="9"/>
  <c r="H3" i="9" s="1"/>
  <c r="G2" i="9"/>
  <c r="H2" i="9" s="1"/>
  <c r="F12" i="8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2" i="8"/>
  <c r="F12" i="7"/>
  <c r="G11" i="7"/>
  <c r="H11" i="7" s="1"/>
  <c r="G10" i="7"/>
  <c r="H10" i="7" s="1"/>
  <c r="G9" i="7"/>
  <c r="G8" i="7"/>
  <c r="G7" i="7"/>
  <c r="H7" i="7" s="1"/>
  <c r="G6" i="7"/>
  <c r="H6" i="7" s="1"/>
  <c r="G5" i="7"/>
  <c r="G4" i="7"/>
  <c r="G3" i="7"/>
  <c r="H3" i="7" s="1"/>
  <c r="G2" i="7"/>
  <c r="H2" i="7" s="1"/>
  <c r="F25" i="6"/>
  <c r="F26" i="6"/>
  <c r="F27" i="6"/>
  <c r="F28" i="6"/>
  <c r="F29" i="6"/>
  <c r="F30" i="6"/>
  <c r="F31" i="6"/>
  <c r="F32" i="6"/>
  <c r="F33" i="6"/>
  <c r="F24" i="6"/>
  <c r="G12" i="13" l="1"/>
  <c r="H2" i="13"/>
  <c r="H12" i="13" s="1"/>
  <c r="G12" i="12"/>
  <c r="H5" i="12"/>
  <c r="F12" i="12"/>
  <c r="H2" i="12"/>
  <c r="H12" i="12" s="1"/>
  <c r="H21" i="11"/>
  <c r="F28" i="11"/>
  <c r="H22" i="11"/>
  <c r="H26" i="11"/>
  <c r="G28" i="11"/>
  <c r="H18" i="11"/>
  <c r="G12" i="11"/>
  <c r="H2" i="11"/>
  <c r="H12" i="11" s="1"/>
  <c r="G12" i="10"/>
  <c r="H2" i="10"/>
  <c r="H12" i="10" s="1"/>
  <c r="H12" i="9"/>
  <c r="G12" i="9"/>
  <c r="G12" i="8"/>
  <c r="H2" i="8"/>
  <c r="H12" i="8" s="1"/>
  <c r="G12" i="7"/>
  <c r="H4" i="7"/>
  <c r="H12" i="7" s="1"/>
  <c r="H5" i="7"/>
  <c r="H8" i="7"/>
  <c r="H9" i="7"/>
  <c r="F34" i="6"/>
  <c r="AI12" i="5"/>
  <c r="AJ11" i="5"/>
  <c r="AK11" i="5" s="1"/>
  <c r="AJ10" i="5"/>
  <c r="AK10" i="5" s="1"/>
  <c r="AJ9" i="5"/>
  <c r="AK9" i="5" s="1"/>
  <c r="AJ8" i="5"/>
  <c r="AK8" i="5" s="1"/>
  <c r="AJ7" i="5"/>
  <c r="AK7" i="5" s="1"/>
  <c r="AJ6" i="5"/>
  <c r="AK6" i="5" s="1"/>
  <c r="AJ5" i="5"/>
  <c r="AK5" i="5" s="1"/>
  <c r="AJ4" i="5"/>
  <c r="AK4" i="5" s="1"/>
  <c r="AJ3" i="5"/>
  <c r="AK3" i="5" s="1"/>
  <c r="AJ2" i="5"/>
  <c r="AK2" i="5" s="1"/>
  <c r="AK12" i="5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H28" i="11" l="1"/>
  <c r="AJ12" i="5"/>
  <c r="H2" i="5" l="1"/>
  <c r="H11" i="6"/>
  <c r="H10" i="6"/>
  <c r="H9" i="6"/>
  <c r="H8" i="6"/>
  <c r="H7" i="6"/>
  <c r="H6" i="6"/>
  <c r="H5" i="6"/>
  <c r="H4" i="6"/>
  <c r="H3" i="6"/>
  <c r="H2" i="6"/>
  <c r="H12" i="6"/>
  <c r="G12" i="6"/>
  <c r="F12" i="6"/>
  <c r="G15" i="5"/>
  <c r="F13" i="5"/>
  <c r="H12" i="4"/>
  <c r="F12" i="4"/>
  <c r="H12" i="3"/>
  <c r="F12" i="3"/>
  <c r="H3" i="5"/>
  <c r="H4" i="5"/>
  <c r="H5" i="5"/>
  <c r="H6" i="5"/>
  <c r="H7" i="5"/>
  <c r="H8" i="5"/>
  <c r="H9" i="5"/>
  <c r="H10" i="5"/>
  <c r="H11" i="5"/>
  <c r="H3" i="4"/>
  <c r="H4" i="4"/>
  <c r="H5" i="4"/>
  <c r="H6" i="4"/>
  <c r="H7" i="4"/>
  <c r="H8" i="4"/>
  <c r="H9" i="4"/>
  <c r="H10" i="4"/>
  <c r="H11" i="4"/>
  <c r="H2" i="4"/>
  <c r="H3" i="3"/>
  <c r="H4" i="3"/>
  <c r="H5" i="3"/>
  <c r="H6" i="3"/>
  <c r="H7" i="3"/>
  <c r="H8" i="3"/>
  <c r="H9" i="3"/>
  <c r="H10" i="3"/>
  <c r="H11" i="3"/>
  <c r="H2" i="3"/>
  <c r="H3" i="2"/>
  <c r="H4" i="2"/>
  <c r="H5" i="2"/>
  <c r="H6" i="2"/>
  <c r="H7" i="2"/>
  <c r="H8" i="2"/>
  <c r="H9" i="2"/>
  <c r="H10" i="2"/>
  <c r="H11" i="2"/>
  <c r="H2" i="2"/>
  <c r="H12" i="2"/>
  <c r="F12" i="2"/>
  <c r="G12" i="2"/>
  <c r="G11" i="6"/>
  <c r="G10" i="6"/>
  <c r="G9" i="6"/>
  <c r="G8" i="6"/>
  <c r="G7" i="6"/>
  <c r="G6" i="6"/>
  <c r="G5" i="6"/>
  <c r="G4" i="6"/>
  <c r="G3" i="6"/>
  <c r="G2" i="6"/>
  <c r="G13" i="5" l="1"/>
  <c r="G3" i="5"/>
  <c r="G4" i="5"/>
  <c r="G5" i="5"/>
  <c r="G6" i="5"/>
  <c r="G7" i="5"/>
  <c r="G8" i="5"/>
  <c r="G9" i="5"/>
  <c r="G10" i="5"/>
  <c r="G11" i="5"/>
  <c r="G2" i="5"/>
  <c r="G3" i="4" l="1"/>
  <c r="G4" i="4"/>
  <c r="G5" i="4"/>
  <c r="G6" i="4"/>
  <c r="G7" i="4"/>
  <c r="G8" i="4"/>
  <c r="G9" i="4"/>
  <c r="G10" i="4"/>
  <c r="G11" i="4"/>
  <c r="G2" i="4"/>
  <c r="G3" i="3"/>
  <c r="G4" i="3"/>
  <c r="G5" i="3"/>
  <c r="G6" i="3"/>
  <c r="G7" i="3"/>
  <c r="G8" i="3"/>
  <c r="G9" i="3"/>
  <c r="G10" i="3"/>
  <c r="G11" i="3"/>
  <c r="G2" i="3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2" i="1"/>
  <c r="G12" i="4" l="1"/>
  <c r="G12" i="3"/>
  <c r="F13" i="1"/>
</calcChain>
</file>

<file path=xl/sharedStrings.xml><?xml version="1.0" encoding="utf-8"?>
<sst xmlns="http://schemas.openxmlformats.org/spreadsheetml/2006/main" count="875" uniqueCount="60">
  <si>
    <t>Symbol</t>
  </si>
  <si>
    <t>Name</t>
  </si>
  <si>
    <t>LDCP</t>
  </si>
  <si>
    <t>Current</t>
  </si>
  <si>
    <t>Change</t>
  </si>
  <si>
    <t>Change (%)</t>
  </si>
  <si>
    <t>Volume</t>
  </si>
  <si>
    <t>Freefloat (M)</t>
  </si>
  <si>
    <t>Market Cap (M)</t>
  </si>
  <si>
    <t>OGDC</t>
  </si>
  <si>
    <t>Oil &amp; Gas Development Company Limited</t>
  </si>
  <si>
    <t> 3.53</t>
  </si>
  <si>
    <t> 2.90%</t>
  </si>
  <si>
    <t>PAEL</t>
  </si>
  <si>
    <t>Pak Elektron Limited</t>
  </si>
  <si>
    <t> 1.21</t>
  </si>
  <si>
    <t> 6.01%</t>
  </si>
  <si>
    <t>HUBC</t>
  </si>
  <si>
    <t>KEL</t>
  </si>
  <si>
    <t>K-Electric Limited</t>
  </si>
  <si>
    <t> 0.46</t>
  </si>
  <si>
    <t> 11.59%</t>
  </si>
  <si>
    <t>ASC</t>
  </si>
  <si>
    <t>BOP</t>
  </si>
  <si>
    <t>The Bank of Punjab</t>
  </si>
  <si>
    <t> 0.24</t>
  </si>
  <si>
    <t> 4.42%</t>
  </si>
  <si>
    <t>astl</t>
  </si>
  <si>
    <t>Amreli Steels Limited</t>
  </si>
  <si>
    <t>ENGRO</t>
  </si>
  <si>
    <t>Engro Corporation Limited</t>
  </si>
  <si>
    <t> 1.13%</t>
  </si>
  <si>
    <t>Jubilee Life Insurance Company Limited</t>
  </si>
  <si>
    <t>JLICL</t>
  </si>
  <si>
    <t>PPL</t>
  </si>
  <si>
    <t>Pakistan Petroleum Limited</t>
  </si>
  <si>
    <t> 3.14</t>
  </si>
  <si>
    <t> 2.84%</t>
  </si>
  <si>
    <t> -.28</t>
  </si>
  <si>
    <t>The Hub Power Company Limited</t>
  </si>
  <si>
    <t>Al Shaheer Corporation Limited</t>
  </si>
  <si>
    <t>Purchased</t>
  </si>
  <si>
    <t>Price Of Stocks Purchased</t>
  </si>
  <si>
    <t>Original Price Of Stocks Purchased</t>
  </si>
  <si>
    <t>Profit/Loss</t>
  </si>
  <si>
    <t>Total Profit</t>
  </si>
  <si>
    <t>Total Profit/Loss</t>
  </si>
  <si>
    <t>Portfolio Balancing Day</t>
  </si>
  <si>
    <t>BAFL</t>
  </si>
  <si>
    <t>Bank Alfalah Limited</t>
  </si>
  <si>
    <t>POWER</t>
  </si>
  <si>
    <t>Power Cement Limited</t>
  </si>
  <si>
    <t>HIFA</t>
  </si>
  <si>
    <t>HBL Investment Fund</t>
  </si>
  <si>
    <t>AHL</t>
  </si>
  <si>
    <t>Arif Habib Limited</t>
  </si>
  <si>
    <t>SYS</t>
  </si>
  <si>
    <t>Systems Limited</t>
  </si>
  <si>
    <t>HCAR</t>
  </si>
  <si>
    <t>Honda Atlas Cars (Pakistan)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</si>
</sst>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11111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BAF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KEL" TargetMode="External"/><Relationship Id="rId13" Type="http://schemas.openxmlformats.org/officeDocument/2006/relationships/hyperlink" Target="https://dps.psx.com.pk/company/AHL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PAEL" TargetMode="External"/><Relationship Id="rId12" Type="http://schemas.openxmlformats.org/officeDocument/2006/relationships/hyperlink" Target="https://dps.psx.com.pk/company/AHL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BAFL" TargetMode="External"/><Relationship Id="rId11" Type="http://schemas.openxmlformats.org/officeDocument/2006/relationships/hyperlink" Target="https://dps.psx.com.pk/company/HIFA" TargetMode="External"/><Relationship Id="rId5" Type="http://schemas.openxmlformats.org/officeDocument/2006/relationships/hyperlink" Target="https://dps.psx.com.pk/company/PPL" TargetMode="External"/><Relationship Id="rId15" Type="http://schemas.openxmlformats.org/officeDocument/2006/relationships/hyperlink" Target="https://dps.psx.com.pk/company/SYS" TargetMode="External"/><Relationship Id="rId10" Type="http://schemas.openxmlformats.org/officeDocument/2006/relationships/hyperlink" Target="https://dps.psx.com.pk/company/BAFL" TargetMode="External"/><Relationship Id="rId4" Type="http://schemas.openxmlformats.org/officeDocument/2006/relationships/hyperlink" Target="https://dps.psx.com.pk/company/ENGRO" TargetMode="External"/><Relationship Id="rId9" Type="http://schemas.openxmlformats.org/officeDocument/2006/relationships/hyperlink" Target="https://dps.psx.com.pk/company/BOP" TargetMode="External"/><Relationship Id="rId14" Type="http://schemas.openxmlformats.org/officeDocument/2006/relationships/hyperlink" Target="https://dps.psx.com.pk/company/SYS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SYS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AHL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AHL" TargetMode="External"/><Relationship Id="rId5" Type="http://schemas.openxmlformats.org/officeDocument/2006/relationships/hyperlink" Target="https://dps.psx.com.pk/company/HIFA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SY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SYS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AHL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AHL" TargetMode="External"/><Relationship Id="rId5" Type="http://schemas.openxmlformats.org/officeDocument/2006/relationships/hyperlink" Target="https://dps.psx.com.pk/company/HIFA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SY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SYS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AHL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AHL" TargetMode="External"/><Relationship Id="rId5" Type="http://schemas.openxmlformats.org/officeDocument/2006/relationships/hyperlink" Target="https://dps.psx.com.pk/company/HIFA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SYS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SYS" TargetMode="External"/><Relationship Id="rId13" Type="http://schemas.openxmlformats.org/officeDocument/2006/relationships/hyperlink" Target="https://dps.psx.com.pk/company/BAFL" TargetMode="External"/><Relationship Id="rId1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AHL" TargetMode="External"/><Relationship Id="rId12" Type="http://schemas.openxmlformats.org/officeDocument/2006/relationships/hyperlink" Target="https://dps.psx.com.pk/company/BOP" TargetMode="External"/><Relationship Id="rId17" Type="http://schemas.openxmlformats.org/officeDocument/2006/relationships/hyperlink" Target="https://dps.psx.com.pk/company/HCAR" TargetMode="External"/><Relationship Id="rId2" Type="http://schemas.openxmlformats.org/officeDocument/2006/relationships/hyperlink" Target="https://dps.psx.com.pk/company/KEL" TargetMode="External"/><Relationship Id="rId16" Type="http://schemas.openxmlformats.org/officeDocument/2006/relationships/hyperlink" Target="https://dps.psx.com.pk/company/SYS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AHL" TargetMode="External"/><Relationship Id="rId11" Type="http://schemas.openxmlformats.org/officeDocument/2006/relationships/hyperlink" Target="https://dps.psx.com.pk/company/KEL" TargetMode="External"/><Relationship Id="rId5" Type="http://schemas.openxmlformats.org/officeDocument/2006/relationships/hyperlink" Target="https://dps.psx.com.pk/company/HIFA" TargetMode="External"/><Relationship Id="rId15" Type="http://schemas.openxmlformats.org/officeDocument/2006/relationships/hyperlink" Target="https://dps.psx.com.pk/company/SYS" TargetMode="External"/><Relationship Id="rId10" Type="http://schemas.openxmlformats.org/officeDocument/2006/relationships/hyperlink" Target="https://dps.psx.com.pk/company/PAEL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SYS" TargetMode="External"/><Relationship Id="rId14" Type="http://schemas.openxmlformats.org/officeDocument/2006/relationships/hyperlink" Target="https://dps.psx.com.pk/company/HIF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SYS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SYS" TargetMode="External"/><Relationship Id="rId5" Type="http://schemas.openxmlformats.org/officeDocument/2006/relationships/hyperlink" Target="https://dps.psx.com.pk/company/HIFA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HCAR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SYS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SYS" TargetMode="External"/><Relationship Id="rId5" Type="http://schemas.openxmlformats.org/officeDocument/2006/relationships/hyperlink" Target="https://dps.psx.com.pk/company/HIFA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HCAR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SYS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SYS" TargetMode="External"/><Relationship Id="rId5" Type="http://schemas.openxmlformats.org/officeDocument/2006/relationships/hyperlink" Target="https://dps.psx.com.pk/company/HIFA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HCAR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SYS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SYS" TargetMode="External"/><Relationship Id="rId5" Type="http://schemas.openxmlformats.org/officeDocument/2006/relationships/hyperlink" Target="https://dps.psx.com.pk/company/HIFA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HC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HCAR" TargetMode="External"/><Relationship Id="rId13" Type="http://schemas.openxmlformats.org/officeDocument/2006/relationships/hyperlink" Target="https://dps.psx.com.pk/company/BAFL" TargetMode="External"/><Relationship Id="rId1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SYS" TargetMode="External"/><Relationship Id="rId12" Type="http://schemas.openxmlformats.org/officeDocument/2006/relationships/hyperlink" Target="https://dps.psx.com.pk/company/BOP" TargetMode="External"/><Relationship Id="rId17" Type="http://schemas.openxmlformats.org/officeDocument/2006/relationships/hyperlink" Target="https://dps.psx.com.pk/company/HCAR" TargetMode="External"/><Relationship Id="rId2" Type="http://schemas.openxmlformats.org/officeDocument/2006/relationships/hyperlink" Target="https://dps.psx.com.pk/company/KEL" TargetMode="External"/><Relationship Id="rId16" Type="http://schemas.openxmlformats.org/officeDocument/2006/relationships/hyperlink" Target="https://dps.psx.com.pk/company/SYS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SYS" TargetMode="External"/><Relationship Id="rId11" Type="http://schemas.openxmlformats.org/officeDocument/2006/relationships/hyperlink" Target="https://dps.psx.com.pk/company/KEL" TargetMode="External"/><Relationship Id="rId5" Type="http://schemas.openxmlformats.org/officeDocument/2006/relationships/hyperlink" Target="https://dps.psx.com.pk/company/HIFA" TargetMode="External"/><Relationship Id="rId15" Type="http://schemas.openxmlformats.org/officeDocument/2006/relationships/hyperlink" Target="https://dps.psx.com.pk/company/SYS" TargetMode="External"/><Relationship Id="rId10" Type="http://schemas.openxmlformats.org/officeDocument/2006/relationships/hyperlink" Target="https://dps.psx.com.pk/company/PAEL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HCAR" TargetMode="External"/><Relationship Id="rId14" Type="http://schemas.openxmlformats.org/officeDocument/2006/relationships/hyperlink" Target="https://dps.psx.com.pk/company/HIFA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HCAR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SYS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SYS" TargetMode="External"/><Relationship Id="rId5" Type="http://schemas.openxmlformats.org/officeDocument/2006/relationships/hyperlink" Target="https://dps.psx.com.pk/company/HIFA" TargetMode="External"/><Relationship Id="rId4" Type="http://schemas.openxmlformats.org/officeDocument/2006/relationships/hyperlink" Target="https://dps.psx.com.pk/company/BAFL" TargetMode="External"/><Relationship Id="rId9" Type="http://schemas.openxmlformats.org/officeDocument/2006/relationships/hyperlink" Target="https://dps.psx.com.pk/company/HCA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BOP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KEL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PAE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ps.psx.com.pk/company/PPL" TargetMode="External"/><Relationship Id="rId10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Relationship Id="rId9" Type="http://schemas.openxmlformats.org/officeDocument/2006/relationships/hyperlink" Target="https://dps.psx.com.pk/company/ENGR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BOP" TargetMode="External"/><Relationship Id="rId3" Type="http://schemas.openxmlformats.org/officeDocument/2006/relationships/hyperlink" Target="https://dps.psx.com.pk/company/BOP" TargetMode="External"/><Relationship Id="rId7" Type="http://schemas.openxmlformats.org/officeDocument/2006/relationships/hyperlink" Target="https://dps.psx.com.pk/company/KEL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PAEL" TargetMode="External"/><Relationship Id="rId11" Type="http://schemas.openxmlformats.org/officeDocument/2006/relationships/hyperlink" Target="https://dps.psx.com.pk/company/BAFL" TargetMode="External"/><Relationship Id="rId5" Type="http://schemas.openxmlformats.org/officeDocument/2006/relationships/hyperlink" Target="https://dps.psx.com.pk/company/PPL" TargetMode="External"/><Relationship Id="rId10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Relationship Id="rId9" Type="http://schemas.openxmlformats.org/officeDocument/2006/relationships/hyperlink" Target="https://dps.psx.com.pk/company/ENGR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BAF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BAF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ps.psx.com.pk/company/BOP" TargetMode="External"/><Relationship Id="rId2" Type="http://schemas.openxmlformats.org/officeDocument/2006/relationships/hyperlink" Target="https://dps.psx.com.pk/company/KEL" TargetMode="External"/><Relationship Id="rId1" Type="http://schemas.openxmlformats.org/officeDocument/2006/relationships/hyperlink" Target="https://dps.psx.com.pk/company/PAEL" TargetMode="External"/><Relationship Id="rId6" Type="http://schemas.openxmlformats.org/officeDocument/2006/relationships/hyperlink" Target="https://dps.psx.com.pk/company/BAFL" TargetMode="External"/><Relationship Id="rId5" Type="http://schemas.openxmlformats.org/officeDocument/2006/relationships/hyperlink" Target="https://dps.psx.com.pk/company/PPL" TargetMode="External"/><Relationship Id="rId4" Type="http://schemas.openxmlformats.org/officeDocument/2006/relationships/hyperlink" Target="https://dps.psx.com.pk/company/ENG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7CD1-CDE9-4457-9A18-DC5DB3E3DB07}">
  <dimension ref="A1:K13"/>
  <sheetViews>
    <sheetView workbookViewId="0">
      <selection activeCell="F14" sqref="F14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2.26953125" bestFit="1" customWidth="1"/>
    <col min="7" max="7" width="7" bestFit="1" customWidth="1"/>
    <col min="8" max="8" width="10.1796875" style="1" bestFit="1" customWidth="1"/>
    <col min="9" max="9" width="9.81640625" bestFit="1" customWidth="1"/>
    <col min="10" max="10" width="11.7265625" bestFit="1" customWidth="1"/>
    <col min="11" max="11" width="14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42</v>
      </c>
      <c r="G1" t="s">
        <v>4</v>
      </c>
      <c r="H1" s="1" t="s">
        <v>5</v>
      </c>
      <c r="I1" t="s">
        <v>6</v>
      </c>
      <c r="J1" t="s">
        <v>7</v>
      </c>
      <c r="K1" t="s">
        <v>8</v>
      </c>
    </row>
    <row r="2" spans="1:11" x14ac:dyDescent="0.35">
      <c r="A2" t="s">
        <v>9</v>
      </c>
      <c r="B2" t="s">
        <v>10</v>
      </c>
      <c r="C2">
        <v>121.85</v>
      </c>
      <c r="D2">
        <v>90</v>
      </c>
      <c r="E2">
        <v>125.38</v>
      </c>
      <c r="F2">
        <f>PRODUCT(D2,E2)</f>
        <v>11284.199999999999</v>
      </c>
      <c r="G2" t="s">
        <v>11</v>
      </c>
      <c r="H2" s="1" t="s">
        <v>12</v>
      </c>
      <c r="I2">
        <v>17924383</v>
      </c>
      <c r="J2">
        <v>645</v>
      </c>
      <c r="K2">
        <v>80888</v>
      </c>
    </row>
    <row r="3" spans="1:11" x14ac:dyDescent="0.35">
      <c r="A3" t="s">
        <v>13</v>
      </c>
      <c r="B3" t="s">
        <v>14</v>
      </c>
      <c r="C3">
        <v>20.12</v>
      </c>
      <c r="D3">
        <v>54</v>
      </c>
      <c r="E3">
        <v>21.33</v>
      </c>
      <c r="F3">
        <f t="shared" ref="F3:F11" si="0">PRODUCT(D3,E3)</f>
        <v>1151.82</v>
      </c>
      <c r="G3" t="s">
        <v>15</v>
      </c>
      <c r="H3" s="1" t="s">
        <v>16</v>
      </c>
      <c r="I3">
        <v>29819540</v>
      </c>
      <c r="J3">
        <v>428</v>
      </c>
      <c r="K3">
        <v>9129</v>
      </c>
    </row>
    <row r="4" spans="1:11" x14ac:dyDescent="0.35">
      <c r="A4" t="s">
        <v>17</v>
      </c>
      <c r="B4" t="s">
        <v>39</v>
      </c>
      <c r="C4">
        <v>122.34</v>
      </c>
      <c r="D4">
        <v>70</v>
      </c>
      <c r="E4">
        <v>123.38</v>
      </c>
      <c r="F4">
        <f t="shared" si="0"/>
        <v>8636.6</v>
      </c>
      <c r="G4">
        <v>1.04</v>
      </c>
      <c r="H4" s="1">
        <v>0.85</v>
      </c>
      <c r="I4">
        <v>3948341</v>
      </c>
      <c r="J4">
        <v>972865790</v>
      </c>
      <c r="K4">
        <v>160042909.87</v>
      </c>
    </row>
    <row r="5" spans="1:11" x14ac:dyDescent="0.35">
      <c r="A5" t="s">
        <v>18</v>
      </c>
      <c r="B5" t="s">
        <v>19</v>
      </c>
      <c r="C5">
        <v>3.97</v>
      </c>
      <c r="D5">
        <v>202</v>
      </c>
      <c r="E5">
        <v>4.43</v>
      </c>
      <c r="F5">
        <f t="shared" si="0"/>
        <v>894.8599999999999</v>
      </c>
      <c r="G5" t="s">
        <v>20</v>
      </c>
      <c r="H5" s="1" t="s">
        <v>21</v>
      </c>
      <c r="I5">
        <v>342535258</v>
      </c>
      <c r="J5">
        <v>2762</v>
      </c>
      <c r="K5">
        <v>12234</v>
      </c>
    </row>
    <row r="6" spans="1:11" x14ac:dyDescent="0.35">
      <c r="A6" t="s">
        <v>22</v>
      </c>
      <c r="B6" t="s">
        <v>40</v>
      </c>
      <c r="C6">
        <v>11.52</v>
      </c>
      <c r="D6">
        <v>120</v>
      </c>
      <c r="E6">
        <v>12.35</v>
      </c>
      <c r="F6">
        <f t="shared" si="0"/>
        <v>1482</v>
      </c>
      <c r="G6">
        <v>0.83</v>
      </c>
      <c r="H6" s="1">
        <v>7.21</v>
      </c>
      <c r="I6">
        <v>22775848</v>
      </c>
      <c r="J6">
        <v>337431183</v>
      </c>
      <c r="K6">
        <v>4630305.68</v>
      </c>
    </row>
    <row r="7" spans="1:11" x14ac:dyDescent="0.35">
      <c r="A7" t="s">
        <v>23</v>
      </c>
      <c r="B7" t="s">
        <v>24</v>
      </c>
      <c r="C7">
        <v>5.43</v>
      </c>
      <c r="D7">
        <v>300</v>
      </c>
      <c r="E7">
        <v>5.67</v>
      </c>
      <c r="F7">
        <f t="shared" si="0"/>
        <v>1701</v>
      </c>
      <c r="G7" t="s">
        <v>25</v>
      </c>
      <c r="H7" s="1" t="s">
        <v>26</v>
      </c>
      <c r="I7">
        <v>32876325</v>
      </c>
      <c r="J7">
        <v>1382</v>
      </c>
      <c r="K7">
        <v>7833</v>
      </c>
    </row>
    <row r="8" spans="1:11" x14ac:dyDescent="0.35">
      <c r="A8" t="s">
        <v>27</v>
      </c>
      <c r="B8" t="s">
        <v>28</v>
      </c>
      <c r="C8">
        <v>26.83</v>
      </c>
      <c r="D8">
        <v>50</v>
      </c>
      <c r="E8">
        <v>27.02</v>
      </c>
      <c r="F8">
        <f t="shared" si="0"/>
        <v>1351</v>
      </c>
      <c r="G8">
        <v>0.19</v>
      </c>
      <c r="H8" s="1">
        <v>0.71</v>
      </c>
      <c r="I8">
        <v>1860550</v>
      </c>
      <c r="J8">
        <v>74252857</v>
      </c>
      <c r="K8">
        <v>8025248.7599999998</v>
      </c>
    </row>
    <row r="9" spans="1:11" x14ac:dyDescent="0.35">
      <c r="A9" t="s">
        <v>29</v>
      </c>
      <c r="B9" t="s">
        <v>30</v>
      </c>
      <c r="C9">
        <v>311.39</v>
      </c>
      <c r="D9">
        <v>100</v>
      </c>
      <c r="E9">
        <v>314.92</v>
      </c>
      <c r="F9">
        <f t="shared" si="0"/>
        <v>31492</v>
      </c>
      <c r="G9" t="s">
        <v>11</v>
      </c>
      <c r="H9" s="1" t="s">
        <v>31</v>
      </c>
      <c r="I9">
        <v>891132</v>
      </c>
      <c r="J9">
        <v>268</v>
      </c>
      <c r="K9">
        <v>84497</v>
      </c>
    </row>
    <row r="10" spans="1:11" x14ac:dyDescent="0.35">
      <c r="A10" t="s">
        <v>33</v>
      </c>
      <c r="B10" t="s">
        <v>32</v>
      </c>
      <c r="C10">
        <v>151.49</v>
      </c>
      <c r="D10">
        <v>190</v>
      </c>
      <c r="E10">
        <v>161.16</v>
      </c>
      <c r="F10">
        <f t="shared" si="0"/>
        <v>30620.399999999998</v>
      </c>
      <c r="G10">
        <v>9.67</v>
      </c>
      <c r="H10" s="1">
        <v>6.38</v>
      </c>
      <c r="I10">
        <v>77200</v>
      </c>
      <c r="J10">
        <v>20070662</v>
      </c>
      <c r="K10">
        <v>16172939.439999999</v>
      </c>
    </row>
    <row r="11" spans="1:11" x14ac:dyDescent="0.35">
      <c r="A11" t="s">
        <v>34</v>
      </c>
      <c r="B11" t="s">
        <v>35</v>
      </c>
      <c r="C11">
        <v>110.71</v>
      </c>
      <c r="D11">
        <v>100</v>
      </c>
      <c r="E11">
        <v>113.85</v>
      </c>
      <c r="F11">
        <f t="shared" si="0"/>
        <v>11385</v>
      </c>
      <c r="G11" t="s">
        <v>36</v>
      </c>
      <c r="H11" s="1" t="s">
        <v>37</v>
      </c>
      <c r="I11">
        <v>16604019</v>
      </c>
      <c r="J11">
        <v>668</v>
      </c>
      <c r="K11">
        <v>76042</v>
      </c>
    </row>
    <row r="13" spans="1:11" x14ac:dyDescent="0.35">
      <c r="F13">
        <f>SUM(F2:F11)</f>
        <v>99998.87999999999</v>
      </c>
    </row>
  </sheetData>
  <hyperlinks>
    <hyperlink ref="A3" r:id="rId1" display="https://dps.psx.com.pk/company/PAEL" xr:uid="{5BE77CF7-DD3A-4229-B4DD-51B880AC572B}"/>
    <hyperlink ref="A5" r:id="rId2" display="https://dps.psx.com.pk/company/KEL" xr:uid="{EB8995B1-96AD-494A-BA40-E7B56E4C842E}"/>
    <hyperlink ref="A7" r:id="rId3" display="https://dps.psx.com.pk/company/BOP" xr:uid="{E5D464CA-8CE0-48E3-8230-54D270BEA125}"/>
    <hyperlink ref="A9" r:id="rId4" display="https://dps.psx.com.pk/company/ENGRO" xr:uid="{3F3057C2-230E-4ED0-BE92-C4F52C9B9457}"/>
    <hyperlink ref="A11" r:id="rId5" display="https://dps.psx.com.pk/company/PPL" xr:uid="{B0BD4F64-1A78-42EB-B4DF-4005F76269C7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EDC6-B80B-469C-A8B2-D8EB4A293DAE}">
  <dimension ref="A1:M12"/>
  <sheetViews>
    <sheetView workbookViewId="0">
      <selection activeCell="F8" sqref="F8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118.05</v>
      </c>
      <c r="D2">
        <v>70</v>
      </c>
      <c r="E2">
        <v>115.2</v>
      </c>
      <c r="F2">
        <v>8872.5</v>
      </c>
      <c r="G2">
        <f>PRODUCT(D2,E2)</f>
        <v>8064</v>
      </c>
      <c r="H2">
        <f>G2-F2</f>
        <v>-808.5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22.98</v>
      </c>
      <c r="D3">
        <v>86</v>
      </c>
      <c r="E3">
        <v>21.97</v>
      </c>
      <c r="F3">
        <v>2242.02</v>
      </c>
      <c r="G3">
        <f t="shared" ref="G3:G11" si="0">PRODUCT(D3,E3)</f>
        <v>1889.4199999999998</v>
      </c>
      <c r="H3">
        <f t="shared" ref="H3:H11" si="1">G3-F3</f>
        <v>-352.60000000000014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48.52</v>
      </c>
      <c r="D4">
        <v>70</v>
      </c>
      <c r="E4">
        <v>48.93</v>
      </c>
      <c r="F4">
        <v>3491.6000000000004</v>
      </c>
      <c r="G4">
        <f t="shared" si="0"/>
        <v>3425.1</v>
      </c>
      <c r="H4">
        <f t="shared" si="1"/>
        <v>-66.500000000000455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5.5</v>
      </c>
      <c r="D5">
        <v>600</v>
      </c>
      <c r="E5">
        <v>6.01</v>
      </c>
      <c r="F5">
        <v>3144</v>
      </c>
      <c r="G5">
        <f t="shared" si="0"/>
        <v>3606</v>
      </c>
      <c r="H5">
        <f t="shared" si="1"/>
        <v>462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10.8</v>
      </c>
      <c r="D6">
        <v>51</v>
      </c>
      <c r="E6">
        <v>11.4</v>
      </c>
      <c r="F6">
        <v>628.83000000000004</v>
      </c>
      <c r="G6">
        <f t="shared" si="0"/>
        <v>581.4</v>
      </c>
      <c r="H6">
        <f t="shared" si="1"/>
        <v>-47.430000000000064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6.55</v>
      </c>
      <c r="D7">
        <v>1200</v>
      </c>
      <c r="E7">
        <v>6.6</v>
      </c>
      <c r="F7">
        <v>9024</v>
      </c>
      <c r="G7">
        <f t="shared" si="0"/>
        <v>7920</v>
      </c>
      <c r="H7">
        <f t="shared" si="1"/>
        <v>-1104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24.92</v>
      </c>
      <c r="D8">
        <v>20</v>
      </c>
      <c r="E8">
        <v>24.1</v>
      </c>
      <c r="F8">
        <v>539.6</v>
      </c>
      <c r="G8">
        <f t="shared" si="0"/>
        <v>482</v>
      </c>
      <c r="H8">
        <f t="shared" si="1"/>
        <v>-57.600000000000023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308.89</v>
      </c>
      <c r="D9">
        <v>131</v>
      </c>
      <c r="E9">
        <v>302</v>
      </c>
      <c r="F9">
        <v>42403.39</v>
      </c>
      <c r="G9">
        <f t="shared" si="0"/>
        <v>39562</v>
      </c>
      <c r="H9">
        <f t="shared" si="1"/>
        <v>-2841.3899999999994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5.58</v>
      </c>
      <c r="D10">
        <v>191</v>
      </c>
      <c r="E10">
        <v>5.59</v>
      </c>
      <c r="F10">
        <v>1115.44</v>
      </c>
      <c r="G10">
        <f t="shared" si="0"/>
        <v>1067.69</v>
      </c>
      <c r="H10">
        <f t="shared" si="1"/>
        <v>-47.75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120.3</v>
      </c>
      <c r="D11">
        <v>226</v>
      </c>
      <c r="E11">
        <v>124.01</v>
      </c>
      <c r="F11">
        <v>28534.760000000002</v>
      </c>
      <c r="G11">
        <f t="shared" si="0"/>
        <v>28026.260000000002</v>
      </c>
      <c r="H11">
        <f t="shared" si="1"/>
        <v>-508.5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99996.140000000014</v>
      </c>
      <c r="G12">
        <f>SUM(G2:G11)</f>
        <v>94623.87</v>
      </c>
      <c r="H12">
        <f>SUM(H2:H11)</f>
        <v>-5372.27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0F9FEF85-1BF1-4E9D-8F6F-F75BB7C9C819}"/>
    <hyperlink ref="A5" r:id="rId2" display="https://dps.psx.com.pk/company/KEL" xr:uid="{ECCA4752-EFBD-4DD7-955E-7E25DFD20227}"/>
    <hyperlink ref="A7" r:id="rId3" display="https://dps.psx.com.pk/company/BOP" xr:uid="{BE325D30-3475-49AF-A783-49A934BF3A60}"/>
    <hyperlink ref="A9" r:id="rId4" display="https://dps.psx.com.pk/company/ENGRO" xr:uid="{DB30D4A4-36B9-4459-A27D-8A99EE46D742}"/>
    <hyperlink ref="A11" r:id="rId5" display="https://dps.psx.com.pk/company/PPL" xr:uid="{F70BA07C-6945-47C0-8F51-710AA89FF2C0}"/>
    <hyperlink ref="B4" r:id="rId6" display="https://dps.psx.com.pk/company/BAFL" xr:uid="{EE3A203A-1211-467C-90B4-773714407BB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92FF-DFD5-41B4-9189-A1F30FA86964}">
  <dimension ref="A1:M28"/>
  <sheetViews>
    <sheetView topLeftCell="A14" workbookViewId="0">
      <selection activeCell="F18" sqref="F18:F27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115.2</v>
      </c>
      <c r="D2">
        <v>70</v>
      </c>
      <c r="E2">
        <v>116.9</v>
      </c>
      <c r="F2">
        <v>8872.5</v>
      </c>
      <c r="G2">
        <f>PRODUCT(D2,E2)</f>
        <v>8183</v>
      </c>
      <c r="H2">
        <f>G2-F2</f>
        <v>-689.5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21.97</v>
      </c>
      <c r="D3">
        <v>86</v>
      </c>
      <c r="E3">
        <v>23.39</v>
      </c>
      <c r="F3">
        <v>2242.02</v>
      </c>
      <c r="G3">
        <f t="shared" ref="G3:G11" si="0">PRODUCT(D3,E3)</f>
        <v>2011.54</v>
      </c>
      <c r="H3">
        <f t="shared" ref="H3:H11" si="1">G3-F3</f>
        <v>-230.48000000000002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48.93</v>
      </c>
      <c r="D4">
        <v>70</v>
      </c>
      <c r="E4">
        <v>48.74</v>
      </c>
      <c r="F4">
        <v>3491.6000000000004</v>
      </c>
      <c r="G4">
        <f t="shared" si="0"/>
        <v>3411.8</v>
      </c>
      <c r="H4">
        <f t="shared" si="1"/>
        <v>-79.800000000000182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6.01</v>
      </c>
      <c r="D5">
        <v>600</v>
      </c>
      <c r="E5">
        <v>5.55</v>
      </c>
      <c r="F5">
        <v>3144</v>
      </c>
      <c r="G5">
        <f t="shared" si="0"/>
        <v>3330</v>
      </c>
      <c r="H5">
        <f t="shared" si="1"/>
        <v>186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11.4</v>
      </c>
      <c r="D6">
        <v>51</v>
      </c>
      <c r="E6">
        <v>12.39</v>
      </c>
      <c r="F6">
        <v>628.83000000000004</v>
      </c>
      <c r="G6">
        <f t="shared" si="0"/>
        <v>631.89</v>
      </c>
      <c r="H6">
        <f t="shared" si="1"/>
        <v>3.0599999999999454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6.6</v>
      </c>
      <c r="D7">
        <v>1200</v>
      </c>
      <c r="E7">
        <v>7.09</v>
      </c>
      <c r="F7">
        <v>9024</v>
      </c>
      <c r="G7">
        <f t="shared" si="0"/>
        <v>8508</v>
      </c>
      <c r="H7">
        <f t="shared" si="1"/>
        <v>-516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24.1</v>
      </c>
      <c r="D8">
        <v>20</v>
      </c>
      <c r="E8">
        <v>24.7</v>
      </c>
      <c r="F8">
        <v>539.6</v>
      </c>
      <c r="G8">
        <f t="shared" si="0"/>
        <v>494</v>
      </c>
      <c r="H8">
        <f t="shared" si="1"/>
        <v>-45.600000000000023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302</v>
      </c>
      <c r="D9">
        <v>131</v>
      </c>
      <c r="E9">
        <v>297.88</v>
      </c>
      <c r="F9">
        <v>42403.39</v>
      </c>
      <c r="G9">
        <f t="shared" si="0"/>
        <v>39022.28</v>
      </c>
      <c r="H9">
        <f t="shared" si="1"/>
        <v>-3381.1100000000006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5.59</v>
      </c>
      <c r="D10">
        <v>191</v>
      </c>
      <c r="E10">
        <v>5.65</v>
      </c>
      <c r="F10">
        <v>1115.44</v>
      </c>
      <c r="G10">
        <f t="shared" si="0"/>
        <v>1079.1500000000001</v>
      </c>
      <c r="H10">
        <f t="shared" si="1"/>
        <v>-36.289999999999964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124.01</v>
      </c>
      <c r="D11">
        <v>226</v>
      </c>
      <c r="E11">
        <v>123</v>
      </c>
      <c r="F11">
        <v>28534.760000000002</v>
      </c>
      <c r="G11">
        <f t="shared" si="0"/>
        <v>27798</v>
      </c>
      <c r="H11">
        <f t="shared" si="1"/>
        <v>-736.76000000000204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99996.140000000014</v>
      </c>
      <c r="G12">
        <f>SUM(G2:G11)</f>
        <v>94469.659999999989</v>
      </c>
      <c r="H12">
        <f>SUM(H2:H11)</f>
        <v>-5526.4800000000023</v>
      </c>
    </row>
    <row r="15" spans="1:13" x14ac:dyDescent="0.35">
      <c r="F15" t="s">
        <v>47</v>
      </c>
    </row>
    <row r="17" spans="1:13" x14ac:dyDescent="0.35">
      <c r="A17" t="s">
        <v>0</v>
      </c>
      <c r="B17" t="s">
        <v>1</v>
      </c>
      <c r="C17" t="s">
        <v>2</v>
      </c>
      <c r="D17" t="s">
        <v>41</v>
      </c>
      <c r="E17" t="s">
        <v>3</v>
      </c>
      <c r="F17" t="s">
        <v>43</v>
      </c>
      <c r="G17" t="s">
        <v>42</v>
      </c>
      <c r="H17" t="s">
        <v>44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</row>
    <row r="18" spans="1:13" x14ac:dyDescent="0.35">
      <c r="A18" t="s">
        <v>9</v>
      </c>
      <c r="B18" t="s">
        <v>10</v>
      </c>
      <c r="C18">
        <v>115.2</v>
      </c>
      <c r="D18">
        <v>15</v>
      </c>
      <c r="E18">
        <v>116.9</v>
      </c>
      <c r="F18">
        <f>E18*D18</f>
        <v>1753.5</v>
      </c>
      <c r="G18">
        <f>PRODUCT(D18,E18)</f>
        <v>1753.5</v>
      </c>
      <c r="H18">
        <f>G18-F18</f>
        <v>0</v>
      </c>
      <c r="I18">
        <v>0.5</v>
      </c>
      <c r="J18">
        <v>4.1000000000000003E-3</v>
      </c>
      <c r="K18">
        <v>7101491</v>
      </c>
      <c r="L18">
        <v>645139260</v>
      </c>
      <c r="M18">
        <v>529014193.19999999</v>
      </c>
    </row>
    <row r="19" spans="1:13" x14ac:dyDescent="0.35">
      <c r="A19" t="s">
        <v>13</v>
      </c>
      <c r="B19" t="s">
        <v>14</v>
      </c>
      <c r="C19">
        <v>21.97</v>
      </c>
      <c r="D19">
        <v>86</v>
      </c>
      <c r="E19">
        <v>23.39</v>
      </c>
      <c r="F19">
        <f t="shared" ref="F19:F27" si="2">E19*D19</f>
        <v>2011.54</v>
      </c>
      <c r="G19">
        <f t="shared" ref="G19:G27" si="3">PRODUCT(D19,E19)</f>
        <v>2011.54</v>
      </c>
      <c r="H19">
        <f t="shared" ref="H19:H27" si="4">G19-F19</f>
        <v>0</v>
      </c>
      <c r="I19">
        <v>1.7</v>
      </c>
      <c r="J19">
        <v>7.4899999999999994E-2</v>
      </c>
      <c r="K19">
        <v>30108719</v>
      </c>
      <c r="L19">
        <v>428006078</v>
      </c>
      <c r="M19">
        <v>20886696.579999998</v>
      </c>
    </row>
    <row r="20" spans="1:13" x14ac:dyDescent="0.35">
      <c r="A20" t="s">
        <v>48</v>
      </c>
      <c r="B20" t="s">
        <v>49</v>
      </c>
      <c r="C20">
        <v>48.93</v>
      </c>
      <c r="D20">
        <v>78</v>
      </c>
      <c r="E20">
        <v>48.74</v>
      </c>
      <c r="F20">
        <f t="shared" si="2"/>
        <v>3801.7200000000003</v>
      </c>
      <c r="G20">
        <f t="shared" si="3"/>
        <v>3801.7200000000003</v>
      </c>
      <c r="H20">
        <f t="shared" si="4"/>
        <v>0</v>
      </c>
      <c r="I20">
        <v>-0.88</v>
      </c>
      <c r="J20">
        <v>-7.1999999999999998E-3</v>
      </c>
      <c r="K20">
        <v>3348106</v>
      </c>
      <c r="L20">
        <v>972865790</v>
      </c>
      <c r="M20">
        <v>156631393.80000001</v>
      </c>
    </row>
    <row r="21" spans="1:13" x14ac:dyDescent="0.35">
      <c r="A21" t="s">
        <v>18</v>
      </c>
      <c r="B21" t="s">
        <v>19</v>
      </c>
      <c r="C21">
        <v>6.01</v>
      </c>
      <c r="D21">
        <v>5400</v>
      </c>
      <c r="E21">
        <v>5.55</v>
      </c>
      <c r="F21">
        <f t="shared" si="2"/>
        <v>29970</v>
      </c>
      <c r="G21">
        <f t="shared" si="3"/>
        <v>29970</v>
      </c>
      <c r="H21">
        <f t="shared" si="4"/>
        <v>0</v>
      </c>
      <c r="I21">
        <v>-0.02</v>
      </c>
      <c r="J21">
        <v>-4.4000000000000003E-3</v>
      </c>
      <c r="K21">
        <v>35741651</v>
      </c>
      <c r="L21">
        <v>2761519425</v>
      </c>
      <c r="M21">
        <v>124268374.09999999</v>
      </c>
    </row>
    <row r="22" spans="1:13" x14ac:dyDescent="0.35">
      <c r="A22" t="s">
        <v>22</v>
      </c>
      <c r="B22" t="s">
        <v>40</v>
      </c>
      <c r="C22">
        <v>11.4</v>
      </c>
      <c r="D22">
        <v>31</v>
      </c>
      <c r="E22">
        <v>12.39</v>
      </c>
      <c r="F22">
        <f t="shared" si="2"/>
        <v>384.09000000000003</v>
      </c>
      <c r="G22">
        <f t="shared" si="3"/>
        <v>384.09000000000003</v>
      </c>
      <c r="H22">
        <f t="shared" si="4"/>
        <v>0</v>
      </c>
      <c r="I22">
        <v>-0.06</v>
      </c>
      <c r="J22">
        <v>-4.8999999999999998E-3</v>
      </c>
      <c r="K22">
        <v>821145</v>
      </c>
      <c r="L22">
        <v>8623425</v>
      </c>
      <c r="M22">
        <v>4540324.03</v>
      </c>
    </row>
    <row r="23" spans="1:13" x14ac:dyDescent="0.35">
      <c r="A23" t="s">
        <v>23</v>
      </c>
      <c r="B23" t="s">
        <v>24</v>
      </c>
      <c r="C23">
        <v>6.6</v>
      </c>
      <c r="D23">
        <v>1800</v>
      </c>
      <c r="E23">
        <v>7.09</v>
      </c>
      <c r="F23">
        <f t="shared" si="2"/>
        <v>12762</v>
      </c>
      <c r="G23">
        <f t="shared" si="3"/>
        <v>12762</v>
      </c>
      <c r="H23">
        <f t="shared" si="4"/>
        <v>0</v>
      </c>
      <c r="I23">
        <v>0.56999999999999995</v>
      </c>
      <c r="J23">
        <v>9.06E-2</v>
      </c>
      <c r="K23">
        <v>54403778</v>
      </c>
      <c r="L23">
        <v>1381554339</v>
      </c>
      <c r="M23">
        <v>22442965.539999999</v>
      </c>
    </row>
    <row r="24" spans="1:13" x14ac:dyDescent="0.35">
      <c r="A24" t="s">
        <v>52</v>
      </c>
      <c r="B24" t="s">
        <v>53</v>
      </c>
      <c r="C24">
        <v>3.6</v>
      </c>
      <c r="D24">
        <v>101</v>
      </c>
      <c r="E24">
        <v>3.6</v>
      </c>
      <c r="F24">
        <f t="shared" si="2"/>
        <v>363.6</v>
      </c>
      <c r="G24">
        <f t="shared" si="3"/>
        <v>363.6</v>
      </c>
      <c r="H24">
        <f t="shared" si="4"/>
        <v>0</v>
      </c>
      <c r="I24">
        <v>-0.54</v>
      </c>
      <c r="J24">
        <v>-1.9599999999999999E-2</v>
      </c>
      <c r="K24">
        <v>798509</v>
      </c>
      <c r="L24">
        <v>74252857</v>
      </c>
      <c r="M24">
        <v>8016338.4100000001</v>
      </c>
    </row>
    <row r="25" spans="1:13" x14ac:dyDescent="0.35">
      <c r="A25" t="s">
        <v>54</v>
      </c>
      <c r="B25" t="s">
        <v>55</v>
      </c>
      <c r="C25">
        <v>43.03</v>
      </c>
      <c r="D25">
        <v>131</v>
      </c>
      <c r="E25">
        <v>42.6</v>
      </c>
      <c r="F25">
        <f t="shared" si="2"/>
        <v>5580.6</v>
      </c>
      <c r="G25">
        <f t="shared" si="3"/>
        <v>5580.6</v>
      </c>
      <c r="H25">
        <f t="shared" si="4"/>
        <v>0</v>
      </c>
      <c r="I25">
        <v>0.5</v>
      </c>
      <c r="J25">
        <v>1.6000000000000001E-3</v>
      </c>
      <c r="K25">
        <v>728302</v>
      </c>
      <c r="L25">
        <v>268313234</v>
      </c>
      <c r="M25">
        <v>172369787.78999999</v>
      </c>
    </row>
    <row r="26" spans="1:13" x14ac:dyDescent="0.35">
      <c r="A26" t="s">
        <v>50</v>
      </c>
      <c r="B26" t="s">
        <v>51</v>
      </c>
      <c r="C26">
        <v>5.59</v>
      </c>
      <c r="D26">
        <v>30</v>
      </c>
      <c r="E26">
        <v>5.65</v>
      </c>
      <c r="F26">
        <f t="shared" si="2"/>
        <v>169.5</v>
      </c>
      <c r="G26">
        <f t="shared" si="3"/>
        <v>169.5</v>
      </c>
      <c r="H26">
        <f t="shared" si="4"/>
        <v>0</v>
      </c>
      <c r="I26">
        <v>-0.63</v>
      </c>
      <c r="J26">
        <v>-3.8999999999999998E-3</v>
      </c>
      <c r="K26">
        <v>6900</v>
      </c>
      <c r="L26">
        <v>20070662</v>
      </c>
      <c r="M26">
        <v>16056529.6</v>
      </c>
    </row>
    <row r="27" spans="1:13" x14ac:dyDescent="0.35">
      <c r="A27" t="s">
        <v>56</v>
      </c>
      <c r="B27" t="s">
        <v>57</v>
      </c>
      <c r="C27">
        <v>428.55</v>
      </c>
      <c r="D27">
        <v>100</v>
      </c>
      <c r="E27">
        <v>432</v>
      </c>
      <c r="F27">
        <f t="shared" si="2"/>
        <v>43200</v>
      </c>
      <c r="G27">
        <f t="shared" si="3"/>
        <v>43200</v>
      </c>
      <c r="H27">
        <f t="shared" si="4"/>
        <v>0</v>
      </c>
      <c r="I27">
        <v>2.16</v>
      </c>
      <c r="J27">
        <v>1.8800000000000001E-2</v>
      </c>
      <c r="K27">
        <v>9265930</v>
      </c>
      <c r="L27">
        <v>667914508</v>
      </c>
      <c r="M27">
        <v>319169493.38</v>
      </c>
    </row>
    <row r="28" spans="1:13" x14ac:dyDescent="0.35">
      <c r="F28">
        <f>SUM(F18:F27)</f>
        <v>99996.549999999988</v>
      </c>
      <c r="G28">
        <f>SUM(G18:G27)</f>
        <v>99996.549999999988</v>
      </c>
      <c r="H28">
        <f>SUM(H18:H27)</f>
        <v>0</v>
      </c>
    </row>
  </sheetData>
  <conditionalFormatting sqref="H2:H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20BFAC7D-EF4D-4C2C-9CCA-96377C581FD7}"/>
    <hyperlink ref="A5" r:id="rId2" display="https://dps.psx.com.pk/company/KEL" xr:uid="{52E50717-0C74-4B7D-87BF-B64E9CFAA556}"/>
    <hyperlink ref="A7" r:id="rId3" display="https://dps.psx.com.pk/company/BOP" xr:uid="{339BB4D9-F2F5-449C-86F1-EBC000EDAA55}"/>
    <hyperlink ref="A9" r:id="rId4" display="https://dps.psx.com.pk/company/ENGRO" xr:uid="{22348A6A-E6A7-4663-9F15-61AC6972618E}"/>
    <hyperlink ref="A11" r:id="rId5" display="https://dps.psx.com.pk/company/PPL" xr:uid="{D869F453-3309-4B67-9816-DC238F898164}"/>
    <hyperlink ref="B4" r:id="rId6" display="https://dps.psx.com.pk/company/BAFL" xr:uid="{F2612654-CFF6-4BF3-A2F5-17A08705B9A8}"/>
    <hyperlink ref="A19" r:id="rId7" display="https://dps.psx.com.pk/company/PAEL" xr:uid="{2E91DCE1-AA29-4C7E-96C0-A3576D8D2FA1}"/>
    <hyperlink ref="A21" r:id="rId8" display="https://dps.psx.com.pk/company/KEL" xr:uid="{1E10651D-34A4-4303-8A0C-80269BE7FDD4}"/>
    <hyperlink ref="A23" r:id="rId9" display="https://dps.psx.com.pk/company/BOP" xr:uid="{31D21586-4BC7-4E66-9566-7CF8405AC80F}"/>
    <hyperlink ref="B20" r:id="rId10" display="https://dps.psx.com.pk/company/BAFL" xr:uid="{9BD699C9-F641-45C1-A0D0-B55EF7B01EE3}"/>
    <hyperlink ref="B24" r:id="rId11" display="https://dps.psx.com.pk/company/HIFA" xr:uid="{8DF7B5FE-6A74-4575-B1DD-650E13AF7F7B}"/>
    <hyperlink ref="A25" r:id="rId12" display="https://dps.psx.com.pk/company/AHL" xr:uid="{6ED951F4-0C99-4B3B-951B-4300D8E2563E}"/>
    <hyperlink ref="B25" r:id="rId13" display="https://dps.psx.com.pk/company/AHL" xr:uid="{010015F2-E429-4E97-82A2-EEDB0464A298}"/>
    <hyperlink ref="A27" r:id="rId14" display="https://dps.psx.com.pk/company/SYS" xr:uid="{71C41AD5-A718-427B-8285-79AD47163FF3}"/>
    <hyperlink ref="B27" r:id="rId15" display="https://dps.psx.com.pk/company/SYS" xr:uid="{4889CD2C-F1B9-4E04-ACB6-4B2CF4FD024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DDC5-024A-45C5-82F4-EFC9F7345E51}">
  <dimension ref="A1:M12"/>
  <sheetViews>
    <sheetView workbookViewId="0">
      <selection activeCell="F8" sqref="A1:M12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116.9</v>
      </c>
      <c r="D2">
        <v>15</v>
      </c>
      <c r="E2">
        <v>113</v>
      </c>
      <c r="F2">
        <v>1753.5</v>
      </c>
      <c r="G2">
        <f>PRODUCT(D2,E2)</f>
        <v>1695</v>
      </c>
      <c r="H2">
        <f>G2-F2</f>
        <v>-58.5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23.39</v>
      </c>
      <c r="D3">
        <v>86</v>
      </c>
      <c r="E3">
        <v>21.6</v>
      </c>
      <c r="F3">
        <v>2011.54</v>
      </c>
      <c r="G3">
        <f t="shared" ref="G3:G11" si="0">PRODUCT(D3,E3)</f>
        <v>1857.6000000000001</v>
      </c>
      <c r="H3">
        <f t="shared" ref="H3:H11" si="1">G3-F3</f>
        <v>-153.93999999999983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48.74</v>
      </c>
      <c r="D4">
        <v>78</v>
      </c>
      <c r="E4">
        <v>47.5</v>
      </c>
      <c r="F4">
        <v>3801.7200000000003</v>
      </c>
      <c r="G4">
        <f t="shared" si="0"/>
        <v>3705</v>
      </c>
      <c r="H4">
        <f t="shared" si="1"/>
        <v>-96.720000000000255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5.55</v>
      </c>
      <c r="D5">
        <v>5400</v>
      </c>
      <c r="E5">
        <v>5.0999999999999996</v>
      </c>
      <c r="F5">
        <v>29970</v>
      </c>
      <c r="G5">
        <f t="shared" si="0"/>
        <v>27539.999999999996</v>
      </c>
      <c r="H5">
        <f t="shared" si="1"/>
        <v>-2430.0000000000036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12.39</v>
      </c>
      <c r="D6">
        <v>31</v>
      </c>
      <c r="E6">
        <v>12.24</v>
      </c>
      <c r="F6">
        <v>384.09000000000003</v>
      </c>
      <c r="G6">
        <f t="shared" si="0"/>
        <v>379.44</v>
      </c>
      <c r="H6">
        <f t="shared" si="1"/>
        <v>-4.6500000000000341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7.09</v>
      </c>
      <c r="D7">
        <v>1800</v>
      </c>
      <c r="E7">
        <v>6.59</v>
      </c>
      <c r="F7">
        <v>12762</v>
      </c>
      <c r="G7">
        <f t="shared" si="0"/>
        <v>11862</v>
      </c>
      <c r="H7">
        <f t="shared" si="1"/>
        <v>-900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3.6</v>
      </c>
      <c r="D8">
        <v>101</v>
      </c>
      <c r="E8">
        <v>3.49</v>
      </c>
      <c r="F8">
        <v>363.6</v>
      </c>
      <c r="G8">
        <f t="shared" si="0"/>
        <v>352.49</v>
      </c>
      <c r="H8">
        <f t="shared" si="1"/>
        <v>-11.110000000000014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54</v>
      </c>
      <c r="B9" t="s">
        <v>55</v>
      </c>
      <c r="C9">
        <v>42.6</v>
      </c>
      <c r="D9">
        <v>131</v>
      </c>
      <c r="E9">
        <v>43.45</v>
      </c>
      <c r="F9">
        <v>5580.6</v>
      </c>
      <c r="G9">
        <f t="shared" si="0"/>
        <v>5691.9500000000007</v>
      </c>
      <c r="H9">
        <f t="shared" si="1"/>
        <v>111.35000000000036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5.65</v>
      </c>
      <c r="D10">
        <v>30</v>
      </c>
      <c r="E10">
        <v>5.36</v>
      </c>
      <c r="F10">
        <v>169.5</v>
      </c>
      <c r="G10">
        <f t="shared" si="0"/>
        <v>160.80000000000001</v>
      </c>
      <c r="H10">
        <f t="shared" si="1"/>
        <v>-8.6999999999999886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432</v>
      </c>
      <c r="D11">
        <v>100</v>
      </c>
      <c r="E11">
        <v>423</v>
      </c>
      <c r="F11">
        <v>43200</v>
      </c>
      <c r="G11">
        <f t="shared" si="0"/>
        <v>42300</v>
      </c>
      <c r="H11">
        <f t="shared" si="1"/>
        <v>-900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99996.549999999988</v>
      </c>
      <c r="G12">
        <f>SUM(G2:G11)</f>
        <v>95544.28</v>
      </c>
      <c r="H12">
        <f>SUM(H2:H11)</f>
        <v>-4452.2700000000032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B46C2559-36E4-4B10-A9C7-770EB61934F4}"/>
    <hyperlink ref="A5" r:id="rId2" display="https://dps.psx.com.pk/company/KEL" xr:uid="{83CAAB7A-B31F-4CAC-8A38-9F70A3C49AFB}"/>
    <hyperlink ref="A7" r:id="rId3" display="https://dps.psx.com.pk/company/BOP" xr:uid="{2BD5B288-BDAD-479C-B70B-7B70886725E1}"/>
    <hyperlink ref="B4" r:id="rId4" display="https://dps.psx.com.pk/company/BAFL" xr:uid="{47799CA3-E7BE-4F94-88B7-41157D100DC9}"/>
    <hyperlink ref="B8" r:id="rId5" display="https://dps.psx.com.pk/company/HIFA" xr:uid="{AD52BC2F-D8B2-4BC1-A229-4069E512F660}"/>
    <hyperlink ref="A9" r:id="rId6" display="https://dps.psx.com.pk/company/AHL" xr:uid="{AFC2A898-FFD7-4059-A923-953E24C62EBD}"/>
    <hyperlink ref="B9" r:id="rId7" display="https://dps.psx.com.pk/company/AHL" xr:uid="{E888101F-C9AE-4960-8E6A-C04C134329C6}"/>
    <hyperlink ref="A11" r:id="rId8" display="https://dps.psx.com.pk/company/SYS" xr:uid="{F6B8E664-7723-49B2-BDDE-B25B7DEC8F6E}"/>
    <hyperlink ref="B11" r:id="rId9" display="https://dps.psx.com.pk/company/SYS" xr:uid="{ADFD8D97-8324-4B19-AACC-D50FAFCC252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F92A-5CDE-4FBE-AFCE-DB214C269EBD}">
  <dimension ref="A1:M12"/>
  <sheetViews>
    <sheetView workbookViewId="0">
      <selection activeCell="E10" sqref="A1:M12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5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113</v>
      </c>
      <c r="D2">
        <v>15</v>
      </c>
      <c r="E2">
        <v>106.8</v>
      </c>
      <c r="F2">
        <v>1753.5</v>
      </c>
      <c r="G2">
        <f>PRODUCT(D2,E2)</f>
        <v>1602</v>
      </c>
      <c r="H2">
        <f>G2-F2</f>
        <v>-151.5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21.6</v>
      </c>
      <c r="D3">
        <v>86</v>
      </c>
      <c r="E3">
        <v>20.41</v>
      </c>
      <c r="F3">
        <v>2011.54</v>
      </c>
      <c r="G3">
        <f t="shared" ref="G3:G11" si="0">PRODUCT(D3,E3)</f>
        <v>1755.26</v>
      </c>
      <c r="H3">
        <f t="shared" ref="H3:H11" si="1">G3-F3</f>
        <v>-256.27999999999997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47.5</v>
      </c>
      <c r="D4">
        <v>78</v>
      </c>
      <c r="E4">
        <v>47</v>
      </c>
      <c r="F4">
        <v>3801.7200000000003</v>
      </c>
      <c r="G4">
        <f t="shared" si="0"/>
        <v>3666</v>
      </c>
      <c r="H4">
        <f t="shared" si="1"/>
        <v>-135.72000000000025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5.0999999999999996</v>
      </c>
      <c r="D5">
        <v>5400</v>
      </c>
      <c r="E5">
        <v>4.72</v>
      </c>
      <c r="F5">
        <v>29970</v>
      </c>
      <c r="G5">
        <f t="shared" si="0"/>
        <v>25488</v>
      </c>
      <c r="H5">
        <f t="shared" si="1"/>
        <v>-4482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12.24</v>
      </c>
      <c r="D6">
        <v>31</v>
      </c>
      <c r="E6">
        <v>12.05</v>
      </c>
      <c r="F6">
        <v>384.09000000000003</v>
      </c>
      <c r="G6">
        <f t="shared" si="0"/>
        <v>373.55</v>
      </c>
      <c r="H6">
        <f t="shared" si="1"/>
        <v>-10.54000000000002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6.59</v>
      </c>
      <c r="D7">
        <v>1800</v>
      </c>
      <c r="E7">
        <v>6.18</v>
      </c>
      <c r="F7">
        <v>12762</v>
      </c>
      <c r="G7">
        <f t="shared" si="0"/>
        <v>11124</v>
      </c>
      <c r="H7">
        <f t="shared" si="1"/>
        <v>-1638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3.49</v>
      </c>
      <c r="D8">
        <v>101</v>
      </c>
      <c r="E8">
        <v>3.49</v>
      </c>
      <c r="F8">
        <v>363.6</v>
      </c>
      <c r="G8">
        <f t="shared" si="0"/>
        <v>352.49</v>
      </c>
      <c r="H8">
        <f t="shared" si="1"/>
        <v>-11.110000000000014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54</v>
      </c>
      <c r="B9" t="s">
        <v>55</v>
      </c>
      <c r="C9">
        <v>43.45</v>
      </c>
      <c r="D9">
        <v>131</v>
      </c>
      <c r="E9">
        <v>41</v>
      </c>
      <c r="F9">
        <v>5580.6</v>
      </c>
      <c r="G9">
        <f t="shared" si="0"/>
        <v>5371</v>
      </c>
      <c r="H9">
        <f t="shared" si="1"/>
        <v>-209.60000000000036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5.36</v>
      </c>
      <c r="D10">
        <v>30</v>
      </c>
      <c r="E10">
        <v>5.48</v>
      </c>
      <c r="F10">
        <v>169.5</v>
      </c>
      <c r="G10">
        <f t="shared" si="0"/>
        <v>164.4</v>
      </c>
      <c r="H10">
        <f t="shared" si="1"/>
        <v>-5.0999999999999943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423</v>
      </c>
      <c r="D11">
        <v>100</v>
      </c>
      <c r="E11">
        <v>416</v>
      </c>
      <c r="F11">
        <v>43200</v>
      </c>
      <c r="G11">
        <f t="shared" si="0"/>
        <v>41600</v>
      </c>
      <c r="H11">
        <f t="shared" si="1"/>
        <v>-1600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99996.549999999988</v>
      </c>
      <c r="G12">
        <f>SUM(G2:G11)</f>
        <v>91496.700000000012</v>
      </c>
      <c r="H12">
        <f>SUM(H2:H11)</f>
        <v>-8499.85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356FDA8A-F3D3-4919-83E1-ADC8F66FF608}"/>
    <hyperlink ref="A5" r:id="rId2" display="https://dps.psx.com.pk/company/KEL" xr:uid="{23B26710-581A-4F53-9090-5B1817DA5036}"/>
    <hyperlink ref="A7" r:id="rId3" display="https://dps.psx.com.pk/company/BOP" xr:uid="{EB256E4C-AA34-4C72-AD73-6A7AC171ACDA}"/>
    <hyperlink ref="B4" r:id="rId4" display="https://dps.psx.com.pk/company/BAFL" xr:uid="{5DC6DAC9-B40F-436B-904C-100379EEDC5A}"/>
    <hyperlink ref="B8" r:id="rId5" display="https://dps.psx.com.pk/company/HIFA" xr:uid="{C3AC8D0F-5B3A-416D-BC93-718CF58EB11C}"/>
    <hyperlink ref="A9" r:id="rId6" display="https://dps.psx.com.pk/company/AHL" xr:uid="{CB145CE9-F076-42F1-9E6C-ECD17AB02712}"/>
    <hyperlink ref="B9" r:id="rId7" display="https://dps.psx.com.pk/company/AHL" xr:uid="{B1ADAF60-8B43-4236-AF71-AC9A381382C7}"/>
    <hyperlink ref="A11" r:id="rId8" display="https://dps.psx.com.pk/company/SYS" xr:uid="{9307C57B-B3C1-44D8-9A2C-35798D778E36}"/>
    <hyperlink ref="B11" r:id="rId9" display="https://dps.psx.com.pk/company/SYS" xr:uid="{D9885D5B-1198-4F16-9345-236A7BFB5A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E94E-CDC1-43A1-A7ED-3353A1C1B9AE}">
  <dimension ref="A1:M12"/>
  <sheetViews>
    <sheetView workbookViewId="0">
      <selection activeCell="E2" sqref="E2:E11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5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106.8</v>
      </c>
      <c r="D2">
        <v>15</v>
      </c>
      <c r="E2">
        <v>107.2</v>
      </c>
      <c r="F2">
        <v>1753.5</v>
      </c>
      <c r="G2">
        <f>PRODUCT(D2,E2)</f>
        <v>1608</v>
      </c>
      <c r="H2">
        <f>G2-F2</f>
        <v>-145.5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20.41</v>
      </c>
      <c r="D3">
        <v>86</v>
      </c>
      <c r="E3">
        <v>21.15</v>
      </c>
      <c r="F3">
        <v>2011.54</v>
      </c>
      <c r="G3">
        <f t="shared" ref="G3:G11" si="0">PRODUCT(D3,E3)</f>
        <v>1818.8999999999999</v>
      </c>
      <c r="H3">
        <f t="shared" ref="H3:H11" si="1">G3-F3</f>
        <v>-192.6400000000001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47</v>
      </c>
      <c r="D4">
        <v>78</v>
      </c>
      <c r="E4">
        <v>47.01</v>
      </c>
      <c r="F4">
        <v>3801.7200000000003</v>
      </c>
      <c r="G4">
        <f t="shared" si="0"/>
        <v>3666.7799999999997</v>
      </c>
      <c r="H4">
        <f t="shared" si="1"/>
        <v>-134.94000000000051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4.72</v>
      </c>
      <c r="D5">
        <v>5400</v>
      </c>
      <c r="E5">
        <v>4.8899999999999997</v>
      </c>
      <c r="F5">
        <v>29970</v>
      </c>
      <c r="G5">
        <f t="shared" si="0"/>
        <v>26406</v>
      </c>
      <c r="H5">
        <f t="shared" si="1"/>
        <v>-3564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12.05</v>
      </c>
      <c r="D6">
        <v>31</v>
      </c>
      <c r="E6">
        <v>11.99</v>
      </c>
      <c r="F6">
        <v>384.09000000000003</v>
      </c>
      <c r="G6">
        <f t="shared" si="0"/>
        <v>371.69</v>
      </c>
      <c r="H6">
        <f t="shared" si="1"/>
        <v>-12.400000000000034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6.18</v>
      </c>
      <c r="D7">
        <v>1800</v>
      </c>
      <c r="E7">
        <v>6.31</v>
      </c>
      <c r="F7">
        <v>12762</v>
      </c>
      <c r="G7">
        <f t="shared" si="0"/>
        <v>11358</v>
      </c>
      <c r="H7">
        <f t="shared" si="1"/>
        <v>-1404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3.49</v>
      </c>
      <c r="D8">
        <v>101</v>
      </c>
      <c r="E8">
        <v>3.41</v>
      </c>
      <c r="F8">
        <v>363.6</v>
      </c>
      <c r="G8">
        <f t="shared" si="0"/>
        <v>344.41</v>
      </c>
      <c r="H8">
        <f t="shared" si="1"/>
        <v>-19.189999999999998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54</v>
      </c>
      <c r="B9" t="s">
        <v>55</v>
      </c>
      <c r="C9">
        <v>41</v>
      </c>
      <c r="D9">
        <v>131</v>
      </c>
      <c r="E9">
        <v>41.3</v>
      </c>
      <c r="F9">
        <v>5580.6</v>
      </c>
      <c r="G9">
        <f t="shared" si="0"/>
        <v>5410.2999999999993</v>
      </c>
      <c r="H9">
        <f t="shared" si="1"/>
        <v>-170.30000000000109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5.48</v>
      </c>
      <c r="D10">
        <v>30</v>
      </c>
      <c r="E10">
        <v>5.61</v>
      </c>
      <c r="F10">
        <v>169.5</v>
      </c>
      <c r="G10">
        <f t="shared" si="0"/>
        <v>168.3</v>
      </c>
      <c r="H10">
        <f t="shared" si="1"/>
        <v>-1.1999999999999886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416</v>
      </c>
      <c r="D11">
        <v>100</v>
      </c>
      <c r="E11">
        <v>432.37</v>
      </c>
      <c r="F11">
        <v>43200</v>
      </c>
      <c r="G11">
        <f t="shared" si="0"/>
        <v>43237</v>
      </c>
      <c r="H11">
        <f t="shared" si="1"/>
        <v>37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99996.549999999988</v>
      </c>
      <c r="G12">
        <f>SUM(G2:G11)</f>
        <v>94389.38</v>
      </c>
      <c r="H12">
        <f>SUM(H2:H11)</f>
        <v>-5607.1700000000019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E1B151DF-4BB2-4F6B-8B7D-118A94E895A0}"/>
    <hyperlink ref="A5" r:id="rId2" display="https://dps.psx.com.pk/company/KEL" xr:uid="{19F4E9DD-6609-4F9A-8930-7CBCA224A112}"/>
    <hyperlink ref="A7" r:id="rId3" display="https://dps.psx.com.pk/company/BOP" xr:uid="{EA28A0C9-D7FE-4D80-BCDC-114175EAB1B8}"/>
    <hyperlink ref="B4" r:id="rId4" display="https://dps.psx.com.pk/company/BAFL" xr:uid="{D13A2AC5-E448-4DE6-876D-B58FAE385F43}"/>
    <hyperlink ref="B8" r:id="rId5" display="https://dps.psx.com.pk/company/HIFA" xr:uid="{A4A5296F-AD08-42C2-BB2F-A7AA1FD45FE3}"/>
    <hyperlink ref="A9" r:id="rId6" display="https://dps.psx.com.pk/company/AHL" xr:uid="{FDA41C27-147F-4539-A65C-FCFE317E560E}"/>
    <hyperlink ref="B9" r:id="rId7" display="https://dps.psx.com.pk/company/AHL" xr:uid="{55EA5116-CA4A-4DF7-9305-481E3FF15EA4}"/>
    <hyperlink ref="A11" r:id="rId8" display="https://dps.psx.com.pk/company/SYS" xr:uid="{FAEE9597-EFD9-4B70-8643-F51709096030}"/>
    <hyperlink ref="B11" r:id="rId9" display="https://dps.psx.com.pk/company/SYS" xr:uid="{5F46F0BB-2B8E-4343-ADCC-545E74F63AB5}"/>
  </hyperlinks>
  <pageMargins left="0.7" right="0.7" top="0.75" bottom="0.75" header="0.3" footer="0.3"/>
  <pageSetup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E308-CAC4-44A9-9AB2-8E1EAE4457FE}">
  <dimension ref="A1:M27"/>
  <sheetViews>
    <sheetView topLeftCell="A9" workbookViewId="0">
      <selection activeCell="F17" sqref="F17:F27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107.2</v>
      </c>
      <c r="D2">
        <v>15</v>
      </c>
      <c r="E2">
        <v>110.16</v>
      </c>
      <c r="F2">
        <v>1753.5</v>
      </c>
      <c r="G2">
        <f>PRODUCT(D2,E2)</f>
        <v>1652.3999999999999</v>
      </c>
      <c r="H2">
        <f>G2-F2</f>
        <v>-101.10000000000014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21.15</v>
      </c>
      <c r="D3">
        <v>86</v>
      </c>
      <c r="E3">
        <v>21.12</v>
      </c>
      <c r="F3">
        <v>2011.54</v>
      </c>
      <c r="G3">
        <f t="shared" ref="G3:G11" si="0">PRODUCT(D3,E3)</f>
        <v>1816.3200000000002</v>
      </c>
      <c r="H3">
        <f t="shared" ref="H3:H11" si="1">G3-F3</f>
        <v>-195.2199999999998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47.01</v>
      </c>
      <c r="D4">
        <v>78</v>
      </c>
      <c r="E4">
        <v>48.92</v>
      </c>
      <c r="F4">
        <v>3801.7200000000003</v>
      </c>
      <c r="G4">
        <f t="shared" si="0"/>
        <v>3815.76</v>
      </c>
      <c r="H4">
        <f t="shared" si="1"/>
        <v>14.039999999999964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4.8899999999999997</v>
      </c>
      <c r="D5">
        <v>5400</v>
      </c>
      <c r="E5">
        <v>4.76</v>
      </c>
      <c r="F5">
        <v>29970</v>
      </c>
      <c r="G5">
        <f t="shared" si="0"/>
        <v>25704</v>
      </c>
      <c r="H5">
        <f t="shared" si="1"/>
        <v>-4266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11.99</v>
      </c>
      <c r="D6">
        <v>31</v>
      </c>
      <c r="E6">
        <v>12.32</v>
      </c>
      <c r="F6">
        <v>384.09000000000003</v>
      </c>
      <c r="G6">
        <f t="shared" si="0"/>
        <v>381.92</v>
      </c>
      <c r="H6">
        <f t="shared" si="1"/>
        <v>-2.1700000000000159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6.31</v>
      </c>
      <c r="D7">
        <v>1800</v>
      </c>
      <c r="E7">
        <v>6.39</v>
      </c>
      <c r="F7">
        <v>12762</v>
      </c>
      <c r="G7">
        <f t="shared" si="0"/>
        <v>11502</v>
      </c>
      <c r="H7">
        <f t="shared" si="1"/>
        <v>-1260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3.41</v>
      </c>
      <c r="D8">
        <v>101</v>
      </c>
      <c r="E8">
        <v>3.45</v>
      </c>
      <c r="F8">
        <v>363.6</v>
      </c>
      <c r="G8">
        <f t="shared" si="0"/>
        <v>348.45000000000005</v>
      </c>
      <c r="H8">
        <f t="shared" si="1"/>
        <v>-15.149999999999977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54</v>
      </c>
      <c r="B9" t="s">
        <v>55</v>
      </c>
      <c r="C9">
        <v>41.3</v>
      </c>
      <c r="D9">
        <v>131</v>
      </c>
      <c r="E9">
        <v>3.45</v>
      </c>
      <c r="F9">
        <v>5580.6</v>
      </c>
      <c r="G9">
        <f t="shared" si="0"/>
        <v>451.95000000000005</v>
      </c>
      <c r="H9">
        <f t="shared" si="1"/>
        <v>-5128.6500000000005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5.61</v>
      </c>
      <c r="D10">
        <v>30</v>
      </c>
      <c r="E10">
        <v>6.03</v>
      </c>
      <c r="F10">
        <v>169.5</v>
      </c>
      <c r="G10">
        <f t="shared" si="0"/>
        <v>180.9</v>
      </c>
      <c r="H10">
        <f t="shared" si="1"/>
        <v>11.400000000000006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432.37</v>
      </c>
      <c r="D11">
        <v>100</v>
      </c>
      <c r="E11">
        <v>425.05</v>
      </c>
      <c r="F11">
        <v>43200</v>
      </c>
      <c r="G11">
        <f t="shared" si="0"/>
        <v>42505</v>
      </c>
      <c r="H11">
        <f t="shared" si="1"/>
        <v>-695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99996.549999999988</v>
      </c>
      <c r="G12">
        <f>SUM(G2:G11)</f>
        <v>88358.7</v>
      </c>
      <c r="H12">
        <f>SUM(H2:H11)</f>
        <v>-11637.85</v>
      </c>
    </row>
    <row r="14" spans="1:13" x14ac:dyDescent="0.35">
      <c r="D14" t="s">
        <v>47</v>
      </c>
    </row>
    <row r="16" spans="1:13" x14ac:dyDescent="0.35">
      <c r="A16" t="s">
        <v>0</v>
      </c>
      <c r="B16" t="s">
        <v>1</v>
      </c>
      <c r="C16" t="s">
        <v>2</v>
      </c>
      <c r="D16" t="s">
        <v>41</v>
      </c>
      <c r="E16" t="s">
        <v>3</v>
      </c>
      <c r="F16" t="s">
        <v>43</v>
      </c>
      <c r="G16" t="s">
        <v>42</v>
      </c>
      <c r="H16" t="s">
        <v>44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</row>
    <row r="17" spans="1:13" x14ac:dyDescent="0.35">
      <c r="A17" t="s">
        <v>9</v>
      </c>
      <c r="B17" t="s">
        <v>10</v>
      </c>
      <c r="C17">
        <v>107.2</v>
      </c>
      <c r="D17">
        <v>6</v>
      </c>
      <c r="E17">
        <v>110.16</v>
      </c>
      <c r="F17">
        <f>E17*D17</f>
        <v>660.96</v>
      </c>
      <c r="G17">
        <f>PRODUCT(D17,E17)</f>
        <v>660.96</v>
      </c>
      <c r="H17">
        <v>-101.10000000000014</v>
      </c>
      <c r="I17">
        <v>0.5</v>
      </c>
      <c r="J17">
        <v>4.1000000000000003E-3</v>
      </c>
      <c r="K17">
        <v>7101491</v>
      </c>
      <c r="L17">
        <v>645139260</v>
      </c>
      <c r="M17">
        <v>529014193.19999999</v>
      </c>
    </row>
    <row r="18" spans="1:13" x14ac:dyDescent="0.35">
      <c r="A18" t="s">
        <v>13</v>
      </c>
      <c r="B18" t="s">
        <v>14</v>
      </c>
      <c r="C18">
        <v>21.15</v>
      </c>
      <c r="D18">
        <v>50</v>
      </c>
      <c r="E18">
        <v>21.12</v>
      </c>
      <c r="F18">
        <f t="shared" ref="F18:F26" si="2">E18*D18</f>
        <v>1056</v>
      </c>
      <c r="G18">
        <f t="shared" ref="G18:G26" si="3">PRODUCT(D18,E18)</f>
        <v>1056</v>
      </c>
      <c r="H18">
        <v>-195.2199999999998</v>
      </c>
      <c r="I18">
        <v>1.7</v>
      </c>
      <c r="J18">
        <v>7.4899999999999994E-2</v>
      </c>
      <c r="K18">
        <v>30108719</v>
      </c>
      <c r="L18">
        <v>428006078</v>
      </c>
      <c r="M18">
        <v>20886696.579999998</v>
      </c>
    </row>
    <row r="19" spans="1:13" x14ac:dyDescent="0.35">
      <c r="A19" t="s">
        <v>48</v>
      </c>
      <c r="B19" t="s">
        <v>49</v>
      </c>
      <c r="C19">
        <v>47.01</v>
      </c>
      <c r="D19">
        <v>98</v>
      </c>
      <c r="E19">
        <v>48.92</v>
      </c>
      <c r="F19">
        <f t="shared" si="2"/>
        <v>4794.16</v>
      </c>
      <c r="G19">
        <f t="shared" si="3"/>
        <v>4794.16</v>
      </c>
      <c r="H19">
        <v>14.039999999999964</v>
      </c>
      <c r="I19">
        <v>-0.88</v>
      </c>
      <c r="J19">
        <v>-7.1999999999999998E-3</v>
      </c>
      <c r="K19">
        <v>3348106</v>
      </c>
      <c r="L19">
        <v>972865790</v>
      </c>
      <c r="M19">
        <v>156631393.80000001</v>
      </c>
    </row>
    <row r="20" spans="1:13" x14ac:dyDescent="0.35">
      <c r="A20" t="s">
        <v>18</v>
      </c>
      <c r="B20" t="s">
        <v>19</v>
      </c>
      <c r="C20">
        <v>4.8899999999999997</v>
      </c>
      <c r="D20">
        <v>50</v>
      </c>
      <c r="E20">
        <v>4.76</v>
      </c>
      <c r="F20">
        <f t="shared" si="2"/>
        <v>238</v>
      </c>
      <c r="G20">
        <f t="shared" si="3"/>
        <v>238</v>
      </c>
      <c r="H20">
        <v>-4266</v>
      </c>
      <c r="I20">
        <v>-0.02</v>
      </c>
      <c r="J20">
        <v>-4.4000000000000003E-3</v>
      </c>
      <c r="K20">
        <v>35741651</v>
      </c>
      <c r="L20">
        <v>2761519425</v>
      </c>
      <c r="M20">
        <v>124268374.09999999</v>
      </c>
    </row>
    <row r="21" spans="1:13" x14ac:dyDescent="0.35">
      <c r="A21" t="s">
        <v>22</v>
      </c>
      <c r="B21" t="s">
        <v>40</v>
      </c>
      <c r="C21">
        <v>11.99</v>
      </c>
      <c r="D21">
        <v>32</v>
      </c>
      <c r="E21">
        <v>12.32</v>
      </c>
      <c r="F21">
        <f t="shared" si="2"/>
        <v>394.24</v>
      </c>
      <c r="G21">
        <f t="shared" si="3"/>
        <v>394.24</v>
      </c>
      <c r="H21">
        <v>-2.1700000000000159</v>
      </c>
      <c r="I21">
        <v>-0.06</v>
      </c>
      <c r="J21">
        <v>-4.8999999999999998E-3</v>
      </c>
      <c r="K21">
        <v>821145</v>
      </c>
      <c r="L21">
        <v>8623425</v>
      </c>
      <c r="M21">
        <v>4540324.03</v>
      </c>
    </row>
    <row r="22" spans="1:13" x14ac:dyDescent="0.35">
      <c r="A22" t="s">
        <v>23</v>
      </c>
      <c r="B22" t="s">
        <v>24</v>
      </c>
      <c r="C22">
        <v>6.31</v>
      </c>
      <c r="D22">
        <v>240</v>
      </c>
      <c r="E22">
        <v>6.39</v>
      </c>
      <c r="F22">
        <f t="shared" si="2"/>
        <v>1533.6</v>
      </c>
      <c r="G22">
        <f t="shared" si="3"/>
        <v>1533.6</v>
      </c>
      <c r="H22">
        <v>-1260</v>
      </c>
      <c r="I22">
        <v>0.56999999999999995</v>
      </c>
      <c r="J22">
        <v>9.06E-2</v>
      </c>
      <c r="K22">
        <v>54403778</v>
      </c>
      <c r="L22">
        <v>1381554339</v>
      </c>
      <c r="M22">
        <v>22442965.539999999</v>
      </c>
    </row>
    <row r="23" spans="1:13" x14ac:dyDescent="0.35">
      <c r="A23" t="s">
        <v>52</v>
      </c>
      <c r="B23" t="s">
        <v>53</v>
      </c>
      <c r="C23">
        <v>3.41</v>
      </c>
      <c r="D23">
        <v>100</v>
      </c>
      <c r="E23">
        <v>3.45</v>
      </c>
      <c r="F23">
        <f t="shared" si="2"/>
        <v>345</v>
      </c>
      <c r="G23">
        <f t="shared" si="3"/>
        <v>345</v>
      </c>
      <c r="H23">
        <v>-15.149999999999977</v>
      </c>
      <c r="I23">
        <v>-0.54</v>
      </c>
      <c r="J23">
        <v>-1.9599999999999999E-2</v>
      </c>
      <c r="K23">
        <v>798509</v>
      </c>
      <c r="L23">
        <v>74252857</v>
      </c>
      <c r="M23">
        <v>8016338.4100000001</v>
      </c>
    </row>
    <row r="24" spans="1:13" x14ac:dyDescent="0.35">
      <c r="A24" t="s">
        <v>58</v>
      </c>
      <c r="B24" t="s">
        <v>59</v>
      </c>
      <c r="C24">
        <v>211.06</v>
      </c>
      <c r="D24">
        <v>350</v>
      </c>
      <c r="E24">
        <v>212.9</v>
      </c>
      <c r="F24">
        <f t="shared" si="2"/>
        <v>74515</v>
      </c>
      <c r="G24">
        <f t="shared" si="3"/>
        <v>74515</v>
      </c>
    </row>
    <row r="25" spans="1:13" x14ac:dyDescent="0.35">
      <c r="A25" t="s">
        <v>50</v>
      </c>
      <c r="B25" t="s">
        <v>51</v>
      </c>
      <c r="C25">
        <v>5.61</v>
      </c>
      <c r="D25">
        <v>1250</v>
      </c>
      <c r="E25">
        <v>6.03</v>
      </c>
      <c r="F25">
        <f t="shared" si="2"/>
        <v>7537.5</v>
      </c>
      <c r="G25">
        <f t="shared" si="3"/>
        <v>7537.5</v>
      </c>
      <c r="H25">
        <v>11.400000000000006</v>
      </c>
      <c r="I25">
        <v>-0.63</v>
      </c>
      <c r="J25">
        <v>-3.8999999999999998E-3</v>
      </c>
      <c r="K25">
        <v>6900</v>
      </c>
      <c r="L25">
        <v>20070662</v>
      </c>
      <c r="M25">
        <v>16056529.6</v>
      </c>
    </row>
    <row r="26" spans="1:13" x14ac:dyDescent="0.35">
      <c r="A26" t="s">
        <v>56</v>
      </c>
      <c r="B26" t="s">
        <v>57</v>
      </c>
      <c r="C26">
        <v>432.37</v>
      </c>
      <c r="D26">
        <v>21</v>
      </c>
      <c r="E26">
        <v>425.05</v>
      </c>
      <c r="F26">
        <f t="shared" si="2"/>
        <v>8926.0500000000011</v>
      </c>
      <c r="G26">
        <f t="shared" si="3"/>
        <v>8926.0500000000011</v>
      </c>
      <c r="H26">
        <v>-695</v>
      </c>
      <c r="I26">
        <v>2.16</v>
      </c>
      <c r="J26">
        <v>1.8800000000000001E-2</v>
      </c>
      <c r="K26">
        <v>9265930</v>
      </c>
      <c r="L26">
        <v>667914508</v>
      </c>
      <c r="M26">
        <v>319169493.38</v>
      </c>
    </row>
    <row r="27" spans="1:13" x14ac:dyDescent="0.35">
      <c r="F27">
        <f>SUM(F17:F26)</f>
        <v>100000.51</v>
      </c>
      <c r="G27">
        <f>SUM(G17:G26)</f>
        <v>100000.51</v>
      </c>
      <c r="H27">
        <v>-11637.85</v>
      </c>
    </row>
  </sheetData>
  <conditionalFormatting sqref="H2:H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7A5C9A22-FAE6-4C11-9271-312420127D25}"/>
    <hyperlink ref="A5" r:id="rId2" display="https://dps.psx.com.pk/company/KEL" xr:uid="{966ADFC2-D287-4100-AC41-222BB411F43F}"/>
    <hyperlink ref="A7" r:id="rId3" display="https://dps.psx.com.pk/company/BOP" xr:uid="{E3619062-EEE9-472E-BD32-352A09CB549D}"/>
    <hyperlink ref="B4" r:id="rId4" display="https://dps.psx.com.pk/company/BAFL" xr:uid="{6777554B-010A-4989-AF27-010A14E78563}"/>
    <hyperlink ref="B8" r:id="rId5" display="https://dps.psx.com.pk/company/HIFA" xr:uid="{DDBB8F40-C03C-460C-B0ED-35BB4487DC42}"/>
    <hyperlink ref="A9" r:id="rId6" display="https://dps.psx.com.pk/company/AHL" xr:uid="{F34F6FCA-AA1B-459C-9ADD-63CCE9685F20}"/>
    <hyperlink ref="B9" r:id="rId7" display="https://dps.psx.com.pk/company/AHL" xr:uid="{9B7F0C2A-182E-478A-9D65-B81271AE591E}"/>
    <hyperlink ref="A11" r:id="rId8" display="https://dps.psx.com.pk/company/SYS" xr:uid="{854B2FF3-7EC3-45AA-8618-516589C2677A}"/>
    <hyperlink ref="B11" r:id="rId9" display="https://dps.psx.com.pk/company/SYS" xr:uid="{230C0C78-5184-4F65-A664-8D2B790A5485}"/>
    <hyperlink ref="A18" r:id="rId10" display="https://dps.psx.com.pk/company/PAEL" xr:uid="{1C0926D9-451F-4F8A-9091-ACFB88D01465}"/>
    <hyperlink ref="A20" r:id="rId11" display="https://dps.psx.com.pk/company/KEL" xr:uid="{A497CD1A-4240-4F0B-AAD2-2EE5E3CFA0F2}"/>
    <hyperlink ref="A22" r:id="rId12" display="https://dps.psx.com.pk/company/BOP" xr:uid="{3A78069F-B496-43AE-AAE5-E8693280F172}"/>
    <hyperlink ref="B19" r:id="rId13" display="https://dps.psx.com.pk/company/BAFL" xr:uid="{8B7CA7CF-C42A-4B0E-974B-8AB94E893056}"/>
    <hyperlink ref="B23" r:id="rId14" display="https://dps.psx.com.pk/company/HIFA" xr:uid="{1CE59D4F-8ABF-4981-B05C-5CD3C01290A4}"/>
    <hyperlink ref="A26" r:id="rId15" display="https://dps.psx.com.pk/company/SYS" xr:uid="{658A8AD3-0057-4222-8D27-F03C016F9D47}"/>
    <hyperlink ref="B26" r:id="rId16" display="https://dps.psx.com.pk/company/SYS" xr:uid="{5CDB088F-3997-462E-890D-98BD26CC8668}"/>
    <hyperlink ref="A24" r:id="rId17" display="https://dps.psx.com.pk/company/HCAR" xr:uid="{9EE85460-053A-4751-9878-E06A1DD39F8C}"/>
    <hyperlink ref="B24" r:id="rId18" display="https://dps.psx.com.pk/company/HCAR" xr:uid="{5E8BF633-1561-4D70-BD5B-D39478D431A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3DBD-7CFF-4E0D-B27B-FFF039F09596}">
  <dimension ref="A1:M17"/>
  <sheetViews>
    <sheetView workbookViewId="0">
      <selection activeCell="E9" sqref="E9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110.16</v>
      </c>
      <c r="D2">
        <v>6</v>
      </c>
      <c r="E2">
        <v>112.45</v>
      </c>
      <c r="F2">
        <v>660.96</v>
      </c>
      <c r="G2">
        <f>PRODUCT(D2,E2)</f>
        <v>674.7</v>
      </c>
      <c r="H2">
        <f>G2-F2</f>
        <v>13.740000000000009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21.12</v>
      </c>
      <c r="D3">
        <v>50</v>
      </c>
      <c r="E3">
        <v>22.58</v>
      </c>
      <c r="F3">
        <v>1056</v>
      </c>
      <c r="G3">
        <f t="shared" ref="G3:G11" si="0">PRODUCT(D3,E3)</f>
        <v>1129</v>
      </c>
      <c r="H3">
        <f t="shared" ref="H3:H11" si="1">G3-F3</f>
        <v>73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48.92</v>
      </c>
      <c r="D4">
        <v>98</v>
      </c>
      <c r="E4">
        <v>48.51</v>
      </c>
      <c r="F4">
        <v>4794.16</v>
      </c>
      <c r="G4">
        <f t="shared" si="0"/>
        <v>4753.9799999999996</v>
      </c>
      <c r="H4">
        <f t="shared" si="1"/>
        <v>-40.180000000000291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4.76</v>
      </c>
      <c r="D5">
        <v>50</v>
      </c>
      <c r="E5">
        <v>5.26</v>
      </c>
      <c r="F5">
        <v>238</v>
      </c>
      <c r="G5">
        <f t="shared" si="0"/>
        <v>263</v>
      </c>
      <c r="H5">
        <f t="shared" si="1"/>
        <v>25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12.32</v>
      </c>
      <c r="D6">
        <v>32</v>
      </c>
      <c r="E6">
        <v>12.41</v>
      </c>
      <c r="F6">
        <v>394.24</v>
      </c>
      <c r="G6">
        <f t="shared" si="0"/>
        <v>397.12</v>
      </c>
      <c r="H6">
        <f t="shared" si="1"/>
        <v>2.8799999999999955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6.39</v>
      </c>
      <c r="D7">
        <v>240</v>
      </c>
      <c r="E7">
        <v>6.48</v>
      </c>
      <c r="F7">
        <v>1533.6</v>
      </c>
      <c r="G7">
        <f t="shared" si="0"/>
        <v>1555.2</v>
      </c>
      <c r="H7">
        <f t="shared" si="1"/>
        <v>21.600000000000136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3.45</v>
      </c>
      <c r="D8">
        <v>100</v>
      </c>
      <c r="E8">
        <v>3.45</v>
      </c>
      <c r="F8">
        <v>345</v>
      </c>
      <c r="G8">
        <f t="shared" si="0"/>
        <v>345</v>
      </c>
      <c r="H8">
        <f t="shared" si="1"/>
        <v>0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58</v>
      </c>
      <c r="B9" t="s">
        <v>59</v>
      </c>
      <c r="C9">
        <v>211.06</v>
      </c>
      <c r="D9">
        <v>350</v>
      </c>
      <c r="E9" s="2">
        <v>213.72</v>
      </c>
      <c r="F9">
        <v>74515</v>
      </c>
      <c r="G9">
        <f t="shared" si="0"/>
        <v>74802</v>
      </c>
      <c r="H9">
        <f>G9-F9</f>
        <v>287</v>
      </c>
    </row>
    <row r="10" spans="1:13" x14ac:dyDescent="0.35">
      <c r="A10" t="s">
        <v>50</v>
      </c>
      <c r="B10" t="s">
        <v>51</v>
      </c>
      <c r="C10">
        <v>6.03</v>
      </c>
      <c r="D10">
        <v>1250</v>
      </c>
      <c r="E10">
        <v>5.96</v>
      </c>
      <c r="F10">
        <v>7537.5</v>
      </c>
      <c r="G10">
        <f t="shared" si="0"/>
        <v>7450</v>
      </c>
      <c r="H10">
        <f t="shared" si="1"/>
        <v>-87.5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425.05</v>
      </c>
      <c r="D11">
        <v>21</v>
      </c>
      <c r="E11">
        <v>423.56</v>
      </c>
      <c r="F11">
        <v>8926.0500000000011</v>
      </c>
      <c r="G11">
        <f t="shared" si="0"/>
        <v>8894.76</v>
      </c>
      <c r="H11">
        <f t="shared" si="1"/>
        <v>-31.290000000000873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v>100000.51</v>
      </c>
      <c r="G12">
        <f>SUM(G2:G11)</f>
        <v>100264.76</v>
      </c>
      <c r="H12">
        <f>SUM(H2:H11)</f>
        <v>264.24999999999898</v>
      </c>
    </row>
    <row r="17" spans="4:4" x14ac:dyDescent="0.35">
      <c r="D17" s="2"/>
    </row>
  </sheetData>
  <conditionalFormatting sqref="H2:H8 H10:H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0D37F081-3481-465B-9BF6-5D2DA1513FCB}"/>
    <hyperlink ref="A5" r:id="rId2" display="https://dps.psx.com.pk/company/KEL" xr:uid="{8B95CCFB-85AB-4A63-88E3-704436448E03}"/>
    <hyperlink ref="A7" r:id="rId3" display="https://dps.psx.com.pk/company/BOP" xr:uid="{B5CD83FF-4B27-411B-9FA8-E3B5B0BC0CCC}"/>
    <hyperlink ref="B4" r:id="rId4" display="https://dps.psx.com.pk/company/BAFL" xr:uid="{4099B783-29F5-407E-89AE-B5AE2DA4B816}"/>
    <hyperlink ref="B8" r:id="rId5" display="https://dps.psx.com.pk/company/HIFA" xr:uid="{B892F0D7-891E-411F-9F6D-D8B8ED6228B2}"/>
    <hyperlink ref="A11" r:id="rId6" display="https://dps.psx.com.pk/company/SYS" xr:uid="{EFBF49A7-B423-414F-9FC2-492AE60627C0}"/>
    <hyperlink ref="B11" r:id="rId7" display="https://dps.psx.com.pk/company/SYS" xr:uid="{F44AED11-DB99-4902-A7CF-A6BA38CB1130}"/>
    <hyperlink ref="A9" r:id="rId8" display="https://dps.psx.com.pk/company/HCAR" xr:uid="{AE18A126-3772-4436-AB14-C856C4138F21}"/>
    <hyperlink ref="B9" r:id="rId9" display="https://dps.psx.com.pk/company/HCAR" xr:uid="{E00D6681-99F5-4722-9813-B0FF3EF0B71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D1F0-0E79-428D-8727-DD1488C6D56F}">
  <dimension ref="A1:M12"/>
  <sheetViews>
    <sheetView workbookViewId="0">
      <selection activeCell="G10" sqref="A1:M12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112.45</v>
      </c>
      <c r="D2">
        <v>6</v>
      </c>
      <c r="E2">
        <v>120.88</v>
      </c>
      <c r="F2">
        <v>660.96</v>
      </c>
      <c r="G2">
        <f>PRODUCT(D2,E2)</f>
        <v>725.28</v>
      </c>
      <c r="H2">
        <f>G2-F2</f>
        <v>64.319999999999936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22.58</v>
      </c>
      <c r="D3">
        <v>50</v>
      </c>
      <c r="E3">
        <v>24</v>
      </c>
      <c r="F3">
        <v>1056</v>
      </c>
      <c r="G3">
        <f t="shared" ref="G3:G11" si="0">PRODUCT(D3,E3)</f>
        <v>1200</v>
      </c>
      <c r="H3">
        <f t="shared" ref="H3:H11" si="1">G3-F3</f>
        <v>144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48.51</v>
      </c>
      <c r="D4">
        <v>98</v>
      </c>
      <c r="E4">
        <v>49.2</v>
      </c>
      <c r="F4">
        <v>4794.16</v>
      </c>
      <c r="G4">
        <f t="shared" si="0"/>
        <v>4821.6000000000004</v>
      </c>
      <c r="H4">
        <f t="shared" si="1"/>
        <v>27.440000000000509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5.26</v>
      </c>
      <c r="D5">
        <v>50</v>
      </c>
      <c r="E5">
        <v>5.44</v>
      </c>
      <c r="F5">
        <v>238</v>
      </c>
      <c r="G5">
        <f t="shared" si="0"/>
        <v>272</v>
      </c>
      <c r="H5">
        <f t="shared" si="1"/>
        <v>34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12.41</v>
      </c>
      <c r="D6">
        <v>32</v>
      </c>
      <c r="E6">
        <v>12.64</v>
      </c>
      <c r="F6">
        <v>394.24</v>
      </c>
      <c r="G6">
        <f t="shared" si="0"/>
        <v>404.48</v>
      </c>
      <c r="H6">
        <f t="shared" si="1"/>
        <v>10.240000000000009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6.48</v>
      </c>
      <c r="D7">
        <v>240</v>
      </c>
      <c r="E7">
        <v>6.94</v>
      </c>
      <c r="F7">
        <v>1533.6</v>
      </c>
      <c r="G7">
        <f t="shared" si="0"/>
        <v>1665.6000000000001</v>
      </c>
      <c r="H7">
        <f t="shared" si="1"/>
        <v>132.00000000000023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3.45</v>
      </c>
      <c r="D8">
        <v>100</v>
      </c>
      <c r="E8">
        <v>3.82</v>
      </c>
      <c r="F8">
        <v>345</v>
      </c>
      <c r="G8">
        <f t="shared" si="0"/>
        <v>382</v>
      </c>
      <c r="H8">
        <f t="shared" si="1"/>
        <v>37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58</v>
      </c>
      <c r="B9" t="s">
        <v>59</v>
      </c>
      <c r="C9">
        <v>211.06</v>
      </c>
      <c r="D9">
        <v>350</v>
      </c>
      <c r="E9">
        <v>221.21</v>
      </c>
      <c r="F9">
        <v>74515</v>
      </c>
      <c r="G9">
        <f t="shared" si="0"/>
        <v>77423.5</v>
      </c>
      <c r="H9">
        <f>G9-F9</f>
        <v>2908.5</v>
      </c>
    </row>
    <row r="10" spans="1:13" x14ac:dyDescent="0.35">
      <c r="A10" t="s">
        <v>50</v>
      </c>
      <c r="B10" t="s">
        <v>51</v>
      </c>
      <c r="C10">
        <v>5.96</v>
      </c>
      <c r="D10">
        <v>1250</v>
      </c>
      <c r="E10">
        <v>6.21</v>
      </c>
      <c r="F10">
        <v>7537.5</v>
      </c>
      <c r="G10">
        <f t="shared" si="0"/>
        <v>7762.5</v>
      </c>
      <c r="H10">
        <f t="shared" si="1"/>
        <v>225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423.56</v>
      </c>
      <c r="D11">
        <v>21</v>
      </c>
      <c r="E11">
        <v>447.75</v>
      </c>
      <c r="F11">
        <v>8926.0500000000011</v>
      </c>
      <c r="G11">
        <f t="shared" si="0"/>
        <v>9402.75</v>
      </c>
      <c r="H11">
        <f t="shared" si="1"/>
        <v>476.69999999999891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v>100000.51</v>
      </c>
      <c r="G12">
        <f>SUM(G2:G11)</f>
        <v>104059.71</v>
      </c>
      <c r="H12">
        <f>SUM(H2:H11)</f>
        <v>4059.2</v>
      </c>
    </row>
  </sheetData>
  <conditionalFormatting sqref="H2:H8 H10:H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E54B659F-1910-4421-B44E-FD754F9C58A9}"/>
    <hyperlink ref="A5" r:id="rId2" display="https://dps.psx.com.pk/company/KEL" xr:uid="{72380510-6B29-4688-B495-95828FC963C6}"/>
    <hyperlink ref="A7" r:id="rId3" display="https://dps.psx.com.pk/company/BOP" xr:uid="{02CBA6C1-9812-4163-9045-6F857F4E8464}"/>
    <hyperlink ref="B4" r:id="rId4" display="https://dps.psx.com.pk/company/BAFL" xr:uid="{B2570E5B-4A97-44CE-8A7C-6B46DE733F59}"/>
    <hyperlink ref="B8" r:id="rId5" display="https://dps.psx.com.pk/company/HIFA" xr:uid="{7881C924-1B12-469F-9C84-5C404E595076}"/>
    <hyperlink ref="A11" r:id="rId6" display="https://dps.psx.com.pk/company/SYS" xr:uid="{2983C5CC-CDE7-42BF-B756-64A1E5DFDE33}"/>
    <hyperlink ref="B11" r:id="rId7" display="https://dps.psx.com.pk/company/SYS" xr:uid="{029E4B9F-07FF-41FD-ACE5-89F8F6388E16}"/>
    <hyperlink ref="A9" r:id="rId8" display="https://dps.psx.com.pk/company/HCAR" xr:uid="{38580F6D-FA01-493E-B509-8F21A8CB6828}"/>
    <hyperlink ref="B9" r:id="rId9" display="https://dps.psx.com.pk/company/HCAR" xr:uid="{1EDE4129-A548-4A02-A576-E57710FF5D5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4DCC-A3CB-460F-9717-43625542F1EE}">
  <dimension ref="A1:M12"/>
  <sheetViews>
    <sheetView workbookViewId="0">
      <selection activeCell="F14" sqref="A1:XFD1048576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120.88</v>
      </c>
      <c r="D2">
        <v>6</v>
      </c>
      <c r="E2">
        <v>122.92</v>
      </c>
      <c r="F2">
        <v>660.96</v>
      </c>
      <c r="G2">
        <f>PRODUCT(D2,E2)</f>
        <v>737.52</v>
      </c>
      <c r="H2">
        <f>G2-F2</f>
        <v>76.559999999999945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24</v>
      </c>
      <c r="D3">
        <v>50</v>
      </c>
      <c r="E3">
        <v>23.45</v>
      </c>
      <c r="F3">
        <v>1056</v>
      </c>
      <c r="G3">
        <f t="shared" ref="G3:G11" si="0">PRODUCT(D3,E3)</f>
        <v>1172.5</v>
      </c>
      <c r="H3">
        <f t="shared" ref="H3:H11" si="1">G3-F3</f>
        <v>116.5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49.2</v>
      </c>
      <c r="D4">
        <v>98</v>
      </c>
      <c r="E4">
        <v>48.77</v>
      </c>
      <c r="F4">
        <v>4794.16</v>
      </c>
      <c r="G4">
        <f t="shared" si="0"/>
        <v>4779.46</v>
      </c>
      <c r="H4">
        <f t="shared" si="1"/>
        <v>-14.699999999999818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5.44</v>
      </c>
      <c r="D5">
        <v>50</v>
      </c>
      <c r="E5">
        <v>5.3</v>
      </c>
      <c r="F5">
        <v>238</v>
      </c>
      <c r="G5">
        <f t="shared" si="0"/>
        <v>265</v>
      </c>
      <c r="H5">
        <f t="shared" si="1"/>
        <v>27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12.64</v>
      </c>
      <c r="D6">
        <v>32</v>
      </c>
      <c r="E6">
        <v>12.65</v>
      </c>
      <c r="F6">
        <v>394.24</v>
      </c>
      <c r="G6">
        <f t="shared" si="0"/>
        <v>404.8</v>
      </c>
      <c r="H6">
        <f t="shared" si="1"/>
        <v>10.560000000000002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6.94</v>
      </c>
      <c r="D7">
        <v>240</v>
      </c>
      <c r="E7">
        <v>6.88</v>
      </c>
      <c r="F7">
        <v>1533.6</v>
      </c>
      <c r="G7">
        <f t="shared" si="0"/>
        <v>1651.2</v>
      </c>
      <c r="H7">
        <f t="shared" si="1"/>
        <v>117.60000000000014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3.82</v>
      </c>
      <c r="D8">
        <v>100</v>
      </c>
      <c r="E8">
        <v>3.76</v>
      </c>
      <c r="F8">
        <v>345</v>
      </c>
      <c r="G8">
        <f t="shared" si="0"/>
        <v>376</v>
      </c>
      <c r="H8">
        <f t="shared" si="1"/>
        <v>31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58</v>
      </c>
      <c r="B9" t="s">
        <v>59</v>
      </c>
      <c r="C9">
        <v>221.21</v>
      </c>
      <c r="D9">
        <v>350</v>
      </c>
      <c r="E9">
        <v>213.86</v>
      </c>
      <c r="F9">
        <v>74515</v>
      </c>
      <c r="G9">
        <f t="shared" si="0"/>
        <v>74851</v>
      </c>
      <c r="H9">
        <f>G9-F9</f>
        <v>336</v>
      </c>
    </row>
    <row r="10" spans="1:13" x14ac:dyDescent="0.35">
      <c r="A10" t="s">
        <v>50</v>
      </c>
      <c r="B10" t="s">
        <v>51</v>
      </c>
      <c r="C10">
        <v>6.21</v>
      </c>
      <c r="D10">
        <v>1250</v>
      </c>
      <c r="E10">
        <v>6.04</v>
      </c>
      <c r="F10">
        <v>7537.5</v>
      </c>
      <c r="G10">
        <f t="shared" si="0"/>
        <v>7550</v>
      </c>
      <c r="H10">
        <f t="shared" si="1"/>
        <v>12.5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447.75</v>
      </c>
      <c r="D11">
        <v>21</v>
      </c>
      <c r="E11">
        <v>441.08</v>
      </c>
      <c r="F11">
        <v>8926.0500000000011</v>
      </c>
      <c r="G11">
        <f t="shared" si="0"/>
        <v>9262.68</v>
      </c>
      <c r="H11">
        <f t="shared" si="1"/>
        <v>336.6299999999992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v>100000.51</v>
      </c>
      <c r="G12">
        <f>SUM(G2:G11)</f>
        <v>101050.16</v>
      </c>
      <c r="H12">
        <f>SUM(H2:H11)</f>
        <v>1049.6499999999994</v>
      </c>
    </row>
  </sheetData>
  <conditionalFormatting sqref="H2:H8 H10:H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8E1DDC5B-54FB-471A-BA70-15B2615F9C92}"/>
    <hyperlink ref="A5" r:id="rId2" display="https://dps.psx.com.pk/company/KEL" xr:uid="{AE276EE7-096E-4AE4-8940-DF0C3D27F703}"/>
    <hyperlink ref="A7" r:id="rId3" display="https://dps.psx.com.pk/company/BOP" xr:uid="{8B461261-2138-4CE5-9136-8FB2E45995F5}"/>
    <hyperlink ref="B4" r:id="rId4" display="https://dps.psx.com.pk/company/BAFL" xr:uid="{583592A6-57FA-483D-8648-C27A9F9B4B22}"/>
    <hyperlink ref="B8" r:id="rId5" display="https://dps.psx.com.pk/company/HIFA" xr:uid="{A81A8081-CDC7-480F-95A5-FAD3A4E5C483}"/>
    <hyperlink ref="A11" r:id="rId6" display="https://dps.psx.com.pk/company/SYS" xr:uid="{353CEED0-EFD6-44C2-B39C-3EE752C1DFB1}"/>
    <hyperlink ref="B11" r:id="rId7" display="https://dps.psx.com.pk/company/SYS" xr:uid="{401C28F7-0312-401F-AC7E-2834DB2EEBCB}"/>
    <hyperlink ref="A9" r:id="rId8" display="https://dps.psx.com.pk/company/HCAR" xr:uid="{BC612E96-37DC-4BE2-8B6F-25921CD8A928}"/>
    <hyperlink ref="B9" r:id="rId9" display="https://dps.psx.com.pk/company/HCAR" xr:uid="{0C2D2042-D469-4EAD-8E51-AD7B1C936C55}"/>
  </hyperlinks>
  <pageMargins left="0.7" right="0.7" top="0.75" bottom="0.75" header="0.3" footer="0.3"/>
  <pageSetup orientation="portrait"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C33C-97DE-44F7-B0D4-B8F25CA20DB4}">
  <dimension ref="A1:M12"/>
  <sheetViews>
    <sheetView workbookViewId="0">
      <selection activeCell="D4" sqref="A1:M12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122.92</v>
      </c>
      <c r="D2">
        <v>6</v>
      </c>
      <c r="E2">
        <v>127.39</v>
      </c>
      <c r="F2">
        <v>660.96</v>
      </c>
      <c r="G2">
        <f>PRODUCT(D2,E2)</f>
        <v>764.34</v>
      </c>
      <c r="H2">
        <f>G2-F2</f>
        <v>103.38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23.45</v>
      </c>
      <c r="D3">
        <v>50</v>
      </c>
      <c r="E3">
        <v>23.37</v>
      </c>
      <c r="F3">
        <v>1056</v>
      </c>
      <c r="G3">
        <f t="shared" ref="G3:G11" si="0">PRODUCT(D3,E3)</f>
        <v>1168.5</v>
      </c>
      <c r="H3">
        <f t="shared" ref="H3:H11" si="1">G3-F3</f>
        <v>112.5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48.77</v>
      </c>
      <c r="D4">
        <v>98</v>
      </c>
      <c r="E4">
        <v>48.87</v>
      </c>
      <c r="F4">
        <v>4794.16</v>
      </c>
      <c r="G4">
        <f t="shared" si="0"/>
        <v>4789.2599999999993</v>
      </c>
      <c r="H4">
        <f t="shared" si="1"/>
        <v>-4.9000000000005457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5.3</v>
      </c>
      <c r="D5">
        <v>50</v>
      </c>
      <c r="E5">
        <v>5.47</v>
      </c>
      <c r="F5">
        <v>238</v>
      </c>
      <c r="G5">
        <f t="shared" si="0"/>
        <v>273.5</v>
      </c>
      <c r="H5">
        <f t="shared" si="1"/>
        <v>35.5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12.65</v>
      </c>
      <c r="D6">
        <v>32</v>
      </c>
      <c r="E6">
        <v>12.76</v>
      </c>
      <c r="F6">
        <v>394.24</v>
      </c>
      <c r="G6">
        <f t="shared" si="0"/>
        <v>408.32</v>
      </c>
      <c r="H6">
        <f t="shared" si="1"/>
        <v>14.079999999999984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6.88</v>
      </c>
      <c r="D7">
        <v>240</v>
      </c>
      <c r="E7">
        <v>6.97</v>
      </c>
      <c r="F7">
        <v>1533.6</v>
      </c>
      <c r="G7">
        <f t="shared" si="0"/>
        <v>1672.8</v>
      </c>
      <c r="H7">
        <f t="shared" si="1"/>
        <v>139.20000000000005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3.76</v>
      </c>
      <c r="D8">
        <v>100</v>
      </c>
      <c r="E8">
        <v>3.85</v>
      </c>
      <c r="F8">
        <v>345</v>
      </c>
      <c r="G8">
        <f t="shared" si="0"/>
        <v>385</v>
      </c>
      <c r="H8">
        <f t="shared" si="1"/>
        <v>40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58</v>
      </c>
      <c r="B9" t="s">
        <v>59</v>
      </c>
      <c r="C9">
        <v>213.86</v>
      </c>
      <c r="D9">
        <v>350</v>
      </c>
      <c r="E9">
        <v>211.06</v>
      </c>
      <c r="F9">
        <v>74515</v>
      </c>
      <c r="G9">
        <f t="shared" si="0"/>
        <v>73871</v>
      </c>
      <c r="H9">
        <f>G9-F9</f>
        <v>-644</v>
      </c>
    </row>
    <row r="10" spans="1:13" x14ac:dyDescent="0.35">
      <c r="A10" t="s">
        <v>50</v>
      </c>
      <c r="B10" t="s">
        <v>51</v>
      </c>
      <c r="C10">
        <v>6.04</v>
      </c>
      <c r="D10">
        <v>1250</v>
      </c>
      <c r="E10">
        <v>6.01</v>
      </c>
      <c r="F10">
        <v>7537.5</v>
      </c>
      <c r="G10">
        <f t="shared" si="0"/>
        <v>7512.5</v>
      </c>
      <c r="H10">
        <f t="shared" si="1"/>
        <v>-25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441.08</v>
      </c>
      <c r="D11">
        <v>21</v>
      </c>
      <c r="E11">
        <v>437.13</v>
      </c>
      <c r="F11">
        <v>8926.0500000000011</v>
      </c>
      <c r="G11">
        <f t="shared" si="0"/>
        <v>9179.73</v>
      </c>
      <c r="H11">
        <f t="shared" si="1"/>
        <v>253.67999999999847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v>100000.51</v>
      </c>
      <c r="G12">
        <f>SUM(G2:G11)</f>
        <v>100024.95</v>
      </c>
      <c r="H12">
        <f>SUM(H2:H11)</f>
        <v>24.439999999997951</v>
      </c>
    </row>
  </sheetData>
  <conditionalFormatting sqref="H2:H8 H10:H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EE7D345B-29CF-43BE-9C83-213B90E1D79C}"/>
    <hyperlink ref="A5" r:id="rId2" display="https://dps.psx.com.pk/company/KEL" xr:uid="{B99ADB76-F043-4E1D-AD18-261FCEECFDF3}"/>
    <hyperlink ref="A7" r:id="rId3" display="https://dps.psx.com.pk/company/BOP" xr:uid="{BF742BE0-109C-46A3-9581-C12C16CF1628}"/>
    <hyperlink ref="B4" r:id="rId4" display="https://dps.psx.com.pk/company/BAFL" xr:uid="{C1213E57-EA9C-490C-AADF-213EDB7A7A1A}"/>
    <hyperlink ref="B8" r:id="rId5" display="https://dps.psx.com.pk/company/HIFA" xr:uid="{6102E367-FCAD-48B3-B57E-BD128362A421}"/>
    <hyperlink ref="A11" r:id="rId6" display="https://dps.psx.com.pk/company/SYS" xr:uid="{689B1DE4-A64E-4839-8C0A-BE4CB04462C3}"/>
    <hyperlink ref="B11" r:id="rId7" display="https://dps.psx.com.pk/company/SYS" xr:uid="{3C0407B6-3282-44F6-B297-5A2AE59293A2}"/>
    <hyperlink ref="A9" r:id="rId8" display="https://dps.psx.com.pk/company/HCAR" xr:uid="{E00E3B54-D4B5-4C25-B48F-35F9CDE39AC9}"/>
    <hyperlink ref="B9" r:id="rId9" display="https://dps.psx.com.pk/company/HCAR" xr:uid="{77A97FA1-E94E-41F7-B766-569D270645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0E02-F313-4D09-A4E8-B30C83EA59BE}">
  <dimension ref="A1:M12"/>
  <sheetViews>
    <sheetView workbookViewId="0">
      <selection activeCell="E17" sqref="E17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125.38</v>
      </c>
      <c r="D2">
        <v>90</v>
      </c>
      <c r="E2">
        <v>125.1</v>
      </c>
      <c r="F2">
        <v>11284.199999999999</v>
      </c>
      <c r="G2">
        <f t="shared" ref="G2:G10" si="0">PRODUCT(D2,E2)</f>
        <v>11259</v>
      </c>
      <c r="H2">
        <f>G2-F2</f>
        <v>-25.199999999998909</v>
      </c>
      <c r="I2" t="s">
        <v>38</v>
      </c>
      <c r="J2">
        <v>-2.2000000000000001E-3</v>
      </c>
      <c r="K2">
        <v>11187090</v>
      </c>
      <c r="L2">
        <v>645139260</v>
      </c>
      <c r="M2">
        <v>538046142.84000003</v>
      </c>
    </row>
    <row r="3" spans="1:13" x14ac:dyDescent="0.35">
      <c r="A3" t="s">
        <v>13</v>
      </c>
      <c r="B3" t="s">
        <v>14</v>
      </c>
      <c r="C3">
        <v>21.33</v>
      </c>
      <c r="D3">
        <v>54</v>
      </c>
      <c r="E3">
        <v>21.95</v>
      </c>
      <c r="F3">
        <v>1151.82</v>
      </c>
      <c r="G3">
        <f t="shared" si="0"/>
        <v>1185.3</v>
      </c>
      <c r="H3">
        <f t="shared" ref="H3:H11" si="1">G3-F3</f>
        <v>33.480000000000018</v>
      </c>
      <c r="I3">
        <v>0.71</v>
      </c>
      <c r="J3">
        <v>3.3300000000000003E-2</v>
      </c>
      <c r="K3">
        <v>25675830</v>
      </c>
      <c r="L3">
        <v>428006078</v>
      </c>
      <c r="M3">
        <v>18866507.899999999</v>
      </c>
    </row>
    <row r="4" spans="1:13" x14ac:dyDescent="0.35">
      <c r="A4" t="s">
        <v>17</v>
      </c>
      <c r="B4" t="s">
        <v>39</v>
      </c>
      <c r="C4">
        <v>123.38</v>
      </c>
      <c r="D4">
        <v>70</v>
      </c>
      <c r="E4">
        <v>119.55</v>
      </c>
      <c r="F4">
        <v>8636.6</v>
      </c>
      <c r="G4">
        <f t="shared" si="0"/>
        <v>8368.5</v>
      </c>
      <c r="H4">
        <f t="shared" si="1"/>
        <v>-268.10000000000036</v>
      </c>
      <c r="I4">
        <v>-3.83</v>
      </c>
      <c r="J4">
        <v>-3.1E-2</v>
      </c>
      <c r="K4">
        <v>6637805</v>
      </c>
      <c r="L4">
        <v>972865790</v>
      </c>
      <c r="M4">
        <v>155074808.52000001</v>
      </c>
    </row>
    <row r="5" spans="1:13" x14ac:dyDescent="0.35">
      <c r="A5" t="s">
        <v>18</v>
      </c>
      <c r="B5" t="s">
        <v>19</v>
      </c>
      <c r="C5">
        <v>4.43</v>
      </c>
      <c r="D5">
        <v>202</v>
      </c>
      <c r="E5">
        <v>4.49</v>
      </c>
      <c r="F5">
        <v>894.8599999999999</v>
      </c>
      <c r="G5">
        <f t="shared" si="0"/>
        <v>906.98</v>
      </c>
      <c r="H5">
        <f t="shared" si="1"/>
        <v>12.120000000000118</v>
      </c>
      <c r="I5">
        <v>0.06</v>
      </c>
      <c r="J5">
        <v>1.35E-2</v>
      </c>
      <c r="K5">
        <v>164643140</v>
      </c>
      <c r="L5">
        <v>2761519425</v>
      </c>
      <c r="M5">
        <v>123992222.16</v>
      </c>
    </row>
    <row r="6" spans="1:13" x14ac:dyDescent="0.35">
      <c r="A6" t="s">
        <v>22</v>
      </c>
      <c r="B6" t="s">
        <v>40</v>
      </c>
      <c r="C6">
        <v>12.35</v>
      </c>
      <c r="D6">
        <v>120</v>
      </c>
      <c r="E6">
        <v>13.35</v>
      </c>
      <c r="F6">
        <v>1482</v>
      </c>
      <c r="G6">
        <f t="shared" si="0"/>
        <v>1602</v>
      </c>
      <c r="H6">
        <f t="shared" si="1"/>
        <v>120</v>
      </c>
      <c r="I6">
        <v>1</v>
      </c>
      <c r="J6">
        <v>8.1000000000000003E-2</v>
      </c>
      <c r="K6">
        <v>7475754</v>
      </c>
      <c r="L6">
        <v>337431183</v>
      </c>
      <c r="M6">
        <v>5005229.22</v>
      </c>
    </row>
    <row r="7" spans="1:13" x14ac:dyDescent="0.35">
      <c r="A7" t="s">
        <v>23</v>
      </c>
      <c r="B7" t="s">
        <v>24</v>
      </c>
      <c r="C7">
        <v>5.67</v>
      </c>
      <c r="D7">
        <v>300</v>
      </c>
      <c r="E7">
        <v>5.63</v>
      </c>
      <c r="F7">
        <v>1701</v>
      </c>
      <c r="G7">
        <f t="shared" si="0"/>
        <v>1689</v>
      </c>
      <c r="H7">
        <f t="shared" si="1"/>
        <v>-12</v>
      </c>
      <c r="I7">
        <v>-0.04</v>
      </c>
      <c r="J7">
        <v>-7.0000000000000001E-3</v>
      </c>
      <c r="K7">
        <v>16095264</v>
      </c>
      <c r="L7">
        <v>1381554339</v>
      </c>
      <c r="M7">
        <v>18418935.280000001</v>
      </c>
    </row>
    <row r="8" spans="1:13" x14ac:dyDescent="0.35">
      <c r="A8" t="s">
        <v>27</v>
      </c>
      <c r="B8" t="s">
        <v>28</v>
      </c>
      <c r="C8">
        <v>27.02</v>
      </c>
      <c r="D8">
        <v>50</v>
      </c>
      <c r="E8">
        <v>26.64</v>
      </c>
      <c r="F8">
        <v>1351</v>
      </c>
      <c r="G8">
        <f t="shared" si="0"/>
        <v>1332</v>
      </c>
      <c r="H8">
        <f t="shared" si="1"/>
        <v>-19</v>
      </c>
      <c r="I8">
        <v>-0.78</v>
      </c>
      <c r="J8">
        <v>-2.8899999999999999E-2</v>
      </c>
      <c r="K8">
        <v>1112296</v>
      </c>
      <c r="L8">
        <v>74252857</v>
      </c>
      <c r="M8">
        <v>7793579.8399999999</v>
      </c>
    </row>
    <row r="9" spans="1:13" x14ac:dyDescent="0.35">
      <c r="A9" t="s">
        <v>29</v>
      </c>
      <c r="B9" t="s">
        <v>30</v>
      </c>
      <c r="C9">
        <v>314.92</v>
      </c>
      <c r="D9">
        <v>100</v>
      </c>
      <c r="E9">
        <v>320.79000000000002</v>
      </c>
      <c r="F9">
        <v>31492</v>
      </c>
      <c r="G9">
        <f t="shared" si="0"/>
        <v>32079.000000000004</v>
      </c>
      <c r="H9">
        <f t="shared" si="1"/>
        <v>587.00000000000364</v>
      </c>
      <c r="I9">
        <v>5.87</v>
      </c>
      <c r="J9">
        <v>1.8599999999999998E-2</v>
      </c>
      <c r="K9">
        <v>2260292</v>
      </c>
      <c r="L9">
        <v>268313234</v>
      </c>
      <c r="M9">
        <v>172144404.66999999</v>
      </c>
    </row>
    <row r="10" spans="1:13" x14ac:dyDescent="0.35">
      <c r="A10" t="s">
        <v>33</v>
      </c>
      <c r="B10" t="s">
        <v>32</v>
      </c>
      <c r="C10">
        <v>161.16</v>
      </c>
      <c r="D10">
        <v>190</v>
      </c>
      <c r="E10">
        <v>163.25</v>
      </c>
      <c r="F10">
        <v>30620.399999999998</v>
      </c>
      <c r="G10">
        <f t="shared" si="0"/>
        <v>31017.5</v>
      </c>
      <c r="H10">
        <f t="shared" si="1"/>
        <v>397.10000000000218</v>
      </c>
      <c r="I10">
        <v>2.09</v>
      </c>
      <c r="J10">
        <v>1.2999999999999999E-2</v>
      </c>
      <c r="K10">
        <v>11300</v>
      </c>
      <c r="L10">
        <v>20070662</v>
      </c>
      <c r="M10">
        <v>16382677.859999999</v>
      </c>
    </row>
    <row r="11" spans="1:13" x14ac:dyDescent="0.35">
      <c r="A11" t="s">
        <v>34</v>
      </c>
      <c r="B11" t="s">
        <v>35</v>
      </c>
      <c r="C11">
        <v>113.85</v>
      </c>
      <c r="D11">
        <v>100</v>
      </c>
      <c r="E11">
        <v>113.96</v>
      </c>
      <c r="F11">
        <v>11385</v>
      </c>
      <c r="G11">
        <f t="shared" ref="G11" si="2">PRODUCT(D11,E11)</f>
        <v>11396</v>
      </c>
      <c r="H11">
        <f t="shared" si="1"/>
        <v>11</v>
      </c>
      <c r="I11">
        <v>0.11</v>
      </c>
      <c r="J11">
        <v>1E-3</v>
      </c>
      <c r="K11">
        <v>8672394</v>
      </c>
      <c r="L11">
        <v>667914508</v>
      </c>
      <c r="M11">
        <v>310081461.76999998</v>
      </c>
    </row>
    <row r="12" spans="1:13" x14ac:dyDescent="0.35">
      <c r="F12">
        <f>SUM(F2:F11)</f>
        <v>99998.87999999999</v>
      </c>
      <c r="G12">
        <f>SUM(G2:G11)</f>
        <v>100835.28</v>
      </c>
      <c r="H12">
        <f>G12-F12</f>
        <v>836.40000000000873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DDEF8CC5-32CE-4548-9582-D1091B9E7DD8}"/>
    <hyperlink ref="A5" r:id="rId2" display="https://dps.psx.com.pk/company/KEL" xr:uid="{86609F66-F910-41B5-8AC3-B5C8948D191B}"/>
    <hyperlink ref="A7" r:id="rId3" display="https://dps.psx.com.pk/company/BOP" xr:uid="{6476C15B-A3EF-4E00-9F0D-1F8646B7C5B1}"/>
    <hyperlink ref="A9" r:id="rId4" display="https://dps.psx.com.pk/company/ENGRO" xr:uid="{8A72887C-1040-4BE0-9FA9-4D858D05341D}"/>
    <hyperlink ref="A11" r:id="rId5" display="https://dps.psx.com.pk/company/PPL" xr:uid="{A1528D1D-A308-489C-92EE-DA21687C1DD3}"/>
  </hyperlinks>
  <pageMargins left="0.7" right="0.7" top="0.75" bottom="0.75" header="0.3" footer="0.3"/>
  <pageSetup orientation="portrait"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FD0D-39A1-40CA-B24E-0B5622437206}">
  <dimension ref="A1:M28"/>
  <sheetViews>
    <sheetView topLeftCell="A13" workbookViewId="0">
      <selection activeCell="F18" sqref="F18:F27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127.39</v>
      </c>
      <c r="D2">
        <v>6</v>
      </c>
      <c r="E2">
        <v>125.61</v>
      </c>
      <c r="F2">
        <v>660.96</v>
      </c>
      <c r="G2">
        <f>PRODUCT(D2,E2)</f>
        <v>753.66</v>
      </c>
      <c r="H2">
        <f>G2-F2</f>
        <v>92.699999999999932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23.37</v>
      </c>
      <c r="D3">
        <v>50</v>
      </c>
      <c r="E3">
        <v>23.63</v>
      </c>
      <c r="F3">
        <v>1056</v>
      </c>
      <c r="G3">
        <f t="shared" ref="G3:G11" si="0">PRODUCT(D3,E3)</f>
        <v>1181.5</v>
      </c>
      <c r="H3">
        <f t="shared" ref="H3:H11" si="1">G3-F3</f>
        <v>125.5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48.87</v>
      </c>
      <c r="D4">
        <v>98</v>
      </c>
      <c r="E4">
        <v>48.97</v>
      </c>
      <c r="F4">
        <v>4794.16</v>
      </c>
      <c r="G4">
        <f t="shared" si="0"/>
        <v>4799.0599999999995</v>
      </c>
      <c r="H4">
        <f t="shared" si="1"/>
        <v>4.8999999999996362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5.47</v>
      </c>
      <c r="D5">
        <v>50</v>
      </c>
      <c r="E5">
        <v>5.65</v>
      </c>
      <c r="F5">
        <v>238</v>
      </c>
      <c r="G5">
        <f t="shared" si="0"/>
        <v>282.5</v>
      </c>
      <c r="H5">
        <f t="shared" si="1"/>
        <v>44.5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12.76</v>
      </c>
      <c r="D6">
        <v>32</v>
      </c>
      <c r="E6">
        <v>12.56</v>
      </c>
      <c r="F6">
        <v>394.24</v>
      </c>
      <c r="G6">
        <f t="shared" si="0"/>
        <v>401.92</v>
      </c>
      <c r="H6">
        <f t="shared" si="1"/>
        <v>7.6800000000000068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6.97</v>
      </c>
      <c r="D7">
        <v>240</v>
      </c>
      <c r="E7">
        <v>6.99</v>
      </c>
      <c r="F7">
        <v>1533.6</v>
      </c>
      <c r="G7">
        <f t="shared" si="0"/>
        <v>1677.6000000000001</v>
      </c>
      <c r="H7">
        <f t="shared" si="1"/>
        <v>144.00000000000023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52</v>
      </c>
      <c r="B8" t="s">
        <v>53</v>
      </c>
      <c r="C8">
        <v>3.85</v>
      </c>
      <c r="D8">
        <v>100</v>
      </c>
      <c r="E8">
        <v>3.78</v>
      </c>
      <c r="F8">
        <v>345</v>
      </c>
      <c r="G8">
        <f t="shared" si="0"/>
        <v>378</v>
      </c>
      <c r="H8">
        <f t="shared" si="1"/>
        <v>33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58</v>
      </c>
      <c r="B9" t="s">
        <v>59</v>
      </c>
      <c r="C9">
        <v>211.06</v>
      </c>
      <c r="D9">
        <v>350</v>
      </c>
      <c r="E9">
        <v>226.89</v>
      </c>
      <c r="F9">
        <v>74515</v>
      </c>
      <c r="G9">
        <f t="shared" si="0"/>
        <v>79411.5</v>
      </c>
      <c r="H9">
        <f>G9-F9</f>
        <v>4896.5</v>
      </c>
    </row>
    <row r="10" spans="1:13" x14ac:dyDescent="0.35">
      <c r="A10" t="s">
        <v>50</v>
      </c>
      <c r="B10" t="s">
        <v>51</v>
      </c>
      <c r="C10">
        <v>6.01</v>
      </c>
      <c r="D10">
        <v>1250</v>
      </c>
      <c r="E10">
        <v>5.99</v>
      </c>
      <c r="F10">
        <v>7537.5</v>
      </c>
      <c r="G10">
        <f t="shared" si="0"/>
        <v>7487.5</v>
      </c>
      <c r="H10">
        <f t="shared" si="1"/>
        <v>-50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437.13</v>
      </c>
      <c r="D11">
        <v>21</v>
      </c>
      <c r="E11">
        <v>431.79</v>
      </c>
      <c r="F11">
        <v>8926.0500000000011</v>
      </c>
      <c r="G11">
        <f t="shared" si="0"/>
        <v>9067.59</v>
      </c>
      <c r="H11">
        <f t="shared" si="1"/>
        <v>141.53999999999905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v>100000.51</v>
      </c>
      <c r="G12">
        <f>SUM(G2:G11)</f>
        <v>105440.83</v>
      </c>
      <c r="H12">
        <f>SUM(H2:H11)</f>
        <v>5440.3199999999988</v>
      </c>
    </row>
    <row r="15" spans="1:13" x14ac:dyDescent="0.35">
      <c r="D15" t="s">
        <v>47</v>
      </c>
    </row>
    <row r="17" spans="1:13" x14ac:dyDescent="0.35">
      <c r="A17" t="s">
        <v>0</v>
      </c>
      <c r="B17" t="s">
        <v>1</v>
      </c>
      <c r="C17" t="s">
        <v>2</v>
      </c>
      <c r="D17" t="s">
        <v>41</v>
      </c>
      <c r="E17" t="s">
        <v>3</v>
      </c>
      <c r="F17" t="s">
        <v>43</v>
      </c>
      <c r="G17" t="s">
        <v>42</v>
      </c>
      <c r="H17" t="s">
        <v>44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</row>
    <row r="18" spans="1:13" x14ac:dyDescent="0.35">
      <c r="A18" t="s">
        <v>9</v>
      </c>
      <c r="B18" t="s">
        <v>10</v>
      </c>
      <c r="C18">
        <v>127.39</v>
      </c>
      <c r="D18">
        <v>6</v>
      </c>
      <c r="E18">
        <v>125.61</v>
      </c>
      <c r="F18">
        <f>E18*D18</f>
        <v>753.66</v>
      </c>
      <c r="G18">
        <f>PRODUCT(D18,E18)</f>
        <v>753.66</v>
      </c>
      <c r="H18">
        <v>92.699999999999932</v>
      </c>
      <c r="I18">
        <v>0.5</v>
      </c>
      <c r="J18">
        <v>4.1000000000000003E-3</v>
      </c>
      <c r="K18">
        <v>7101491</v>
      </c>
      <c r="L18">
        <v>645139260</v>
      </c>
      <c r="M18">
        <v>529014193.19999999</v>
      </c>
    </row>
    <row r="19" spans="1:13" x14ac:dyDescent="0.35">
      <c r="A19" t="s">
        <v>13</v>
      </c>
      <c r="B19" t="s">
        <v>14</v>
      </c>
      <c r="C19">
        <v>23.37</v>
      </c>
      <c r="D19">
        <v>99</v>
      </c>
      <c r="E19">
        <v>23.63</v>
      </c>
      <c r="F19">
        <f t="shared" ref="F19:F27" si="2">E19*D19</f>
        <v>2339.37</v>
      </c>
      <c r="G19">
        <f t="shared" ref="G19:G27" si="3">PRODUCT(D19,E19)</f>
        <v>2339.37</v>
      </c>
      <c r="H19">
        <v>125.5</v>
      </c>
      <c r="I19">
        <v>1.7</v>
      </c>
      <c r="J19">
        <v>7.4899999999999994E-2</v>
      </c>
      <c r="K19">
        <v>30108719</v>
      </c>
      <c r="L19">
        <v>428006078</v>
      </c>
      <c r="M19">
        <v>20886696.579999998</v>
      </c>
    </row>
    <row r="20" spans="1:13" x14ac:dyDescent="0.35">
      <c r="A20" t="s">
        <v>48</v>
      </c>
      <c r="B20" t="s">
        <v>49</v>
      </c>
      <c r="C20">
        <v>48.87</v>
      </c>
      <c r="D20">
        <v>21</v>
      </c>
      <c r="E20">
        <v>48.97</v>
      </c>
      <c r="F20">
        <f t="shared" si="2"/>
        <v>1028.3699999999999</v>
      </c>
      <c r="G20">
        <f t="shared" si="3"/>
        <v>1028.3699999999999</v>
      </c>
      <c r="H20">
        <v>4.8999999999996362</v>
      </c>
      <c r="I20">
        <v>-0.88</v>
      </c>
      <c r="J20">
        <v>-7.1999999999999998E-3</v>
      </c>
      <c r="K20">
        <v>3348106</v>
      </c>
      <c r="L20">
        <v>972865790</v>
      </c>
      <c r="M20">
        <v>156631393.80000001</v>
      </c>
    </row>
    <row r="21" spans="1:13" x14ac:dyDescent="0.35">
      <c r="A21" t="s">
        <v>18</v>
      </c>
      <c r="B21" t="s">
        <v>19</v>
      </c>
      <c r="C21">
        <v>5.47</v>
      </c>
      <c r="D21">
        <v>10</v>
      </c>
      <c r="E21">
        <v>5.65</v>
      </c>
      <c r="F21">
        <f t="shared" si="2"/>
        <v>56.5</v>
      </c>
      <c r="G21">
        <f t="shared" si="3"/>
        <v>56.5</v>
      </c>
      <c r="H21">
        <v>44.5</v>
      </c>
      <c r="I21">
        <v>-0.02</v>
      </c>
      <c r="J21">
        <v>-4.4000000000000003E-3</v>
      </c>
      <c r="K21">
        <v>35741651</v>
      </c>
      <c r="L21">
        <v>2761519425</v>
      </c>
      <c r="M21">
        <v>124268374.09999999</v>
      </c>
    </row>
    <row r="22" spans="1:13" x14ac:dyDescent="0.35">
      <c r="A22" t="s">
        <v>22</v>
      </c>
      <c r="B22" t="s">
        <v>40</v>
      </c>
      <c r="C22">
        <v>12.76</v>
      </c>
      <c r="D22">
        <v>2</v>
      </c>
      <c r="E22">
        <v>12.56</v>
      </c>
      <c r="F22">
        <f t="shared" si="2"/>
        <v>25.12</v>
      </c>
      <c r="G22">
        <f t="shared" si="3"/>
        <v>25.12</v>
      </c>
      <c r="H22">
        <v>7.6800000000000068</v>
      </c>
      <c r="I22">
        <v>-0.06</v>
      </c>
      <c r="J22">
        <v>-4.8999999999999998E-3</v>
      </c>
      <c r="K22">
        <v>821145</v>
      </c>
      <c r="L22">
        <v>8623425</v>
      </c>
      <c r="M22">
        <v>4540324.03</v>
      </c>
    </row>
    <row r="23" spans="1:13" x14ac:dyDescent="0.35">
      <c r="A23" t="s">
        <v>23</v>
      </c>
      <c r="B23" t="s">
        <v>24</v>
      </c>
      <c r="C23">
        <v>6.97</v>
      </c>
      <c r="D23">
        <v>105</v>
      </c>
      <c r="E23">
        <v>6.99</v>
      </c>
      <c r="F23">
        <f t="shared" si="2"/>
        <v>733.95</v>
      </c>
      <c r="G23">
        <f t="shared" si="3"/>
        <v>733.95</v>
      </c>
      <c r="H23">
        <v>144.00000000000023</v>
      </c>
      <c r="I23">
        <v>0.56999999999999995</v>
      </c>
      <c r="J23">
        <v>9.06E-2</v>
      </c>
      <c r="K23">
        <v>54403778</v>
      </c>
      <c r="L23">
        <v>1381554339</v>
      </c>
      <c r="M23">
        <v>22442965.539999999</v>
      </c>
    </row>
    <row r="24" spans="1:13" x14ac:dyDescent="0.35">
      <c r="A24" t="s">
        <v>52</v>
      </c>
      <c r="B24" t="s">
        <v>53</v>
      </c>
      <c r="C24">
        <v>3.85</v>
      </c>
      <c r="D24">
        <v>20</v>
      </c>
      <c r="E24">
        <v>3.78</v>
      </c>
      <c r="F24">
        <f t="shared" si="2"/>
        <v>75.599999999999994</v>
      </c>
      <c r="G24">
        <f t="shared" si="3"/>
        <v>75.599999999999994</v>
      </c>
      <c r="H24">
        <v>33</v>
      </c>
      <c r="I24">
        <v>-0.54</v>
      </c>
      <c r="J24">
        <v>-1.9599999999999999E-2</v>
      </c>
      <c r="K24">
        <v>798509</v>
      </c>
      <c r="L24">
        <v>74252857</v>
      </c>
      <c r="M24">
        <v>8016338.4100000001</v>
      </c>
    </row>
    <row r="25" spans="1:13" x14ac:dyDescent="0.35">
      <c r="A25" t="s">
        <v>58</v>
      </c>
      <c r="B25" t="s">
        <v>59</v>
      </c>
      <c r="C25">
        <v>211.06</v>
      </c>
      <c r="D25">
        <v>376</v>
      </c>
      <c r="E25">
        <v>226.89</v>
      </c>
      <c r="F25">
        <f t="shared" si="2"/>
        <v>85310.64</v>
      </c>
      <c r="G25">
        <f t="shared" si="3"/>
        <v>85310.64</v>
      </c>
      <c r="H25">
        <v>4896.5</v>
      </c>
    </row>
    <row r="26" spans="1:13" x14ac:dyDescent="0.35">
      <c r="A26" t="s">
        <v>50</v>
      </c>
      <c r="B26" t="s">
        <v>51</v>
      </c>
      <c r="C26">
        <v>6.01</v>
      </c>
      <c r="D26">
        <v>102</v>
      </c>
      <c r="E26">
        <v>5.99</v>
      </c>
      <c r="F26">
        <f t="shared" si="2"/>
        <v>610.98</v>
      </c>
      <c r="G26">
        <f t="shared" si="3"/>
        <v>610.98</v>
      </c>
      <c r="H26">
        <v>-50</v>
      </c>
      <c r="I26">
        <v>-0.63</v>
      </c>
      <c r="J26">
        <v>-3.8999999999999998E-3</v>
      </c>
      <c r="K26">
        <v>6900</v>
      </c>
      <c r="L26">
        <v>20070662</v>
      </c>
      <c r="M26">
        <v>16056529.6</v>
      </c>
    </row>
    <row r="27" spans="1:13" x14ac:dyDescent="0.35">
      <c r="A27" t="s">
        <v>56</v>
      </c>
      <c r="B27" t="s">
        <v>57</v>
      </c>
      <c r="C27">
        <v>437.13</v>
      </c>
      <c r="D27">
        <v>21</v>
      </c>
      <c r="E27">
        <v>431.79</v>
      </c>
      <c r="F27">
        <f t="shared" si="2"/>
        <v>9067.59</v>
      </c>
      <c r="G27">
        <f t="shared" si="3"/>
        <v>9067.59</v>
      </c>
      <c r="H27">
        <v>141.53999999999905</v>
      </c>
      <c r="I27">
        <v>2.16</v>
      </c>
      <c r="J27">
        <v>1.8800000000000001E-2</v>
      </c>
      <c r="K27">
        <v>9265930</v>
      </c>
      <c r="L27">
        <v>667914508</v>
      </c>
      <c r="M27">
        <v>319169493.38</v>
      </c>
    </row>
    <row r="28" spans="1:13" x14ac:dyDescent="0.35">
      <c r="F28">
        <f>SUM(F18:F27)</f>
        <v>100001.77999999998</v>
      </c>
      <c r="G28">
        <f>SUM(G18:G27)</f>
        <v>100001.77999999998</v>
      </c>
      <c r="H28">
        <f>SUM(H18:H27)</f>
        <v>5440.3199999999988</v>
      </c>
    </row>
  </sheetData>
  <conditionalFormatting sqref="H2:H8 H10:H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4 H26:H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056AFBEA-8654-4E76-BB4E-BFF897F3456D}"/>
    <hyperlink ref="A5" r:id="rId2" display="https://dps.psx.com.pk/company/KEL" xr:uid="{45E24309-72DB-4ACB-ABCB-F4189334F931}"/>
    <hyperlink ref="A7" r:id="rId3" display="https://dps.psx.com.pk/company/BOP" xr:uid="{47F56F87-8372-40A8-9474-C6A62254817F}"/>
    <hyperlink ref="B4" r:id="rId4" display="https://dps.psx.com.pk/company/BAFL" xr:uid="{649B3AB8-67AC-4373-83F8-48B2EE0263F8}"/>
    <hyperlink ref="B8" r:id="rId5" display="https://dps.psx.com.pk/company/HIFA" xr:uid="{46FC09E2-3B7C-40F7-839D-F72AA79AD220}"/>
    <hyperlink ref="A11" r:id="rId6" display="https://dps.psx.com.pk/company/SYS" xr:uid="{FBEFA9FF-1578-4BFD-BB38-AF68B831A288}"/>
    <hyperlink ref="B11" r:id="rId7" display="https://dps.psx.com.pk/company/SYS" xr:uid="{04318C8C-C8C5-42D9-A3EF-3981E756CEE6}"/>
    <hyperlink ref="A9" r:id="rId8" display="https://dps.psx.com.pk/company/HCAR" xr:uid="{FF5B4AF0-6188-4B39-A2CB-8C292D201E16}"/>
    <hyperlink ref="B9" r:id="rId9" display="https://dps.psx.com.pk/company/HCAR" xr:uid="{062A4D59-E47A-4A05-AC06-3BEBB20EB97B}"/>
    <hyperlink ref="A19" r:id="rId10" display="https://dps.psx.com.pk/company/PAEL" xr:uid="{5D7D0BE8-BE2B-4AE7-803D-478B2DD0ECBA}"/>
    <hyperlink ref="A21" r:id="rId11" display="https://dps.psx.com.pk/company/KEL" xr:uid="{BBF1EB54-C160-4394-A88D-DF7E58A367A1}"/>
    <hyperlink ref="A23" r:id="rId12" display="https://dps.psx.com.pk/company/BOP" xr:uid="{CD677646-16C3-4585-9AC0-DE3323EE3B70}"/>
    <hyperlink ref="B20" r:id="rId13" display="https://dps.psx.com.pk/company/BAFL" xr:uid="{0C63CE17-D5DD-480B-8DF9-C17C93D093A3}"/>
    <hyperlink ref="B24" r:id="rId14" display="https://dps.psx.com.pk/company/HIFA" xr:uid="{4C8C060C-9AAA-44E1-9B58-42740B145C46}"/>
    <hyperlink ref="A27" r:id="rId15" display="https://dps.psx.com.pk/company/SYS" xr:uid="{C287DCD9-F0B8-406D-A6AE-B8869FD27B8B}"/>
    <hyperlink ref="B27" r:id="rId16" display="https://dps.psx.com.pk/company/SYS" xr:uid="{20CCDFF3-D194-40C5-A5D4-46279FC01121}"/>
    <hyperlink ref="A25" r:id="rId17" display="https://dps.psx.com.pk/company/HCAR" xr:uid="{4A6A1BE1-F3FB-4914-B95E-62E6EBC3C2F4}"/>
    <hyperlink ref="B25" r:id="rId18" display="https://dps.psx.com.pk/company/HCAR" xr:uid="{E7BD2E39-4621-4EFF-8D76-80346328463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101A-1227-4897-A88B-A4D287C567FD}">
  <dimension ref="A1:M12"/>
  <sheetViews>
    <sheetView tabSelected="1" workbookViewId="0">
      <selection activeCell="H13" sqref="H13"/>
    </sheetView>
  </sheetViews>
  <sheetFormatPr defaultRowHeight="14.5" x14ac:dyDescent="0.35"/>
  <cols>
    <col min="1" max="1" width="7.0898437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125.61</v>
      </c>
      <c r="D2">
        <v>6</v>
      </c>
      <c r="E2" s="2">
        <v>125.04</v>
      </c>
      <c r="F2">
        <v>753.66</v>
      </c>
      <c r="G2">
        <f>PRODUCT(D2,E2)</f>
        <v>750.24</v>
      </c>
      <c r="H2">
        <f>G2-F2</f>
        <v>-3.4199999999999591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23.63</v>
      </c>
      <c r="D3">
        <v>99</v>
      </c>
      <c r="E3" s="2">
        <v>23.59</v>
      </c>
      <c r="F3">
        <v>2339.37</v>
      </c>
      <c r="G3">
        <f t="shared" ref="G3:G11" si="0">PRODUCT(D3,E3)</f>
        <v>2335.41</v>
      </c>
      <c r="H3">
        <f t="shared" ref="H3:H11" si="1">G3-F3</f>
        <v>-3.9600000000000364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ht="15" thickBot="1" x14ac:dyDescent="0.4">
      <c r="A4" t="s">
        <v>48</v>
      </c>
      <c r="B4" t="s">
        <v>49</v>
      </c>
      <c r="C4">
        <v>48.97</v>
      </c>
      <c r="D4">
        <v>21</v>
      </c>
      <c r="E4" s="3">
        <v>49.56</v>
      </c>
      <c r="F4">
        <v>1028.3699999999999</v>
      </c>
      <c r="G4">
        <f t="shared" si="0"/>
        <v>1040.76</v>
      </c>
      <c r="H4">
        <f t="shared" si="1"/>
        <v>12.3900000000001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5.65</v>
      </c>
      <c r="D5">
        <v>10</v>
      </c>
      <c r="E5" s="2">
        <v>6.12</v>
      </c>
      <c r="F5">
        <v>56.5</v>
      </c>
      <c r="G5">
        <f t="shared" si="0"/>
        <v>61.2</v>
      </c>
      <c r="H5">
        <f t="shared" si="1"/>
        <v>4.7000000000000028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12.56</v>
      </c>
      <c r="D6">
        <v>2</v>
      </c>
      <c r="E6" s="2">
        <v>12.01</v>
      </c>
      <c r="F6">
        <v>25.12</v>
      </c>
      <c r="G6">
        <f t="shared" si="0"/>
        <v>24.02</v>
      </c>
      <c r="H6">
        <f t="shared" si="1"/>
        <v>-1.1000000000000014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ht="15" thickBot="1" x14ac:dyDescent="0.4">
      <c r="A7" t="s">
        <v>23</v>
      </c>
      <c r="B7" t="s">
        <v>24</v>
      </c>
      <c r="C7">
        <v>6.99</v>
      </c>
      <c r="D7">
        <v>105</v>
      </c>
      <c r="E7" s="3">
        <v>6.92</v>
      </c>
      <c r="F7">
        <v>733.95</v>
      </c>
      <c r="G7">
        <f t="shared" si="0"/>
        <v>726.6</v>
      </c>
      <c r="H7">
        <f t="shared" si="1"/>
        <v>-7.3500000000000227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ht="15" thickBot="1" x14ac:dyDescent="0.4">
      <c r="A8" t="s">
        <v>52</v>
      </c>
      <c r="B8" t="s">
        <v>53</v>
      </c>
      <c r="C8">
        <v>3.78</v>
      </c>
      <c r="D8">
        <v>20</v>
      </c>
      <c r="E8" s="3">
        <v>3.73</v>
      </c>
      <c r="F8">
        <v>75.599999999999994</v>
      </c>
      <c r="G8">
        <f t="shared" si="0"/>
        <v>74.599999999999994</v>
      </c>
      <c r="H8">
        <f t="shared" si="1"/>
        <v>-1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58</v>
      </c>
      <c r="B9" t="s">
        <v>59</v>
      </c>
      <c r="C9">
        <v>226.89</v>
      </c>
      <c r="D9">
        <v>376</v>
      </c>
      <c r="E9" s="2">
        <v>243.91</v>
      </c>
      <c r="F9">
        <v>85310.64</v>
      </c>
      <c r="G9">
        <f t="shared" si="0"/>
        <v>91710.16</v>
      </c>
      <c r="H9">
        <f t="shared" si="1"/>
        <v>6399.5200000000041</v>
      </c>
    </row>
    <row r="10" spans="1:13" x14ac:dyDescent="0.35">
      <c r="A10" t="s">
        <v>50</v>
      </c>
      <c r="B10" t="s">
        <v>51</v>
      </c>
      <c r="C10">
        <v>5.99</v>
      </c>
      <c r="D10">
        <v>102</v>
      </c>
      <c r="E10" s="2">
        <v>5.83</v>
      </c>
      <c r="F10">
        <v>610.98</v>
      </c>
      <c r="G10">
        <f t="shared" si="0"/>
        <v>594.66</v>
      </c>
      <c r="H10">
        <f t="shared" si="1"/>
        <v>-16.32000000000005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56</v>
      </c>
      <c r="B11" t="s">
        <v>57</v>
      </c>
      <c r="C11">
        <v>431.79</v>
      </c>
      <c r="D11">
        <v>21</v>
      </c>
      <c r="E11" s="2">
        <v>430.54</v>
      </c>
      <c r="F11">
        <v>9067.59</v>
      </c>
      <c r="G11">
        <f t="shared" si="0"/>
        <v>9041.34</v>
      </c>
      <c r="H11">
        <f t="shared" si="1"/>
        <v>-26.25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100001.77999999998</v>
      </c>
      <c r="G12">
        <f>SUM(G2:G11)</f>
        <v>106358.99</v>
      </c>
      <c r="H12">
        <f>SUM(H2:H11)</f>
        <v>6357.2100000000046</v>
      </c>
    </row>
  </sheetData>
  <conditionalFormatting sqref="H2:H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5F8E7B74-D931-4905-B3CA-AFA2390CDB59}"/>
    <hyperlink ref="A5" r:id="rId2" display="https://dps.psx.com.pk/company/KEL" xr:uid="{0702B68B-9B76-47C3-AAD4-2D00A13BB732}"/>
    <hyperlink ref="A7" r:id="rId3" display="https://dps.psx.com.pk/company/BOP" xr:uid="{5EDB9262-FD5A-4494-B2C8-D8652FF560F0}"/>
    <hyperlink ref="B4" r:id="rId4" display="https://dps.psx.com.pk/company/BAFL" xr:uid="{E1AA78AB-1C73-49E9-81CC-F570E1729022}"/>
    <hyperlink ref="B8" r:id="rId5" display="https://dps.psx.com.pk/company/HIFA" xr:uid="{CCAAADFB-2853-47B8-B8D7-CE281A365C22}"/>
    <hyperlink ref="A11" r:id="rId6" display="https://dps.psx.com.pk/company/SYS" xr:uid="{087119D0-C8AD-4E65-88E3-1A6002B29D52}"/>
    <hyperlink ref="B11" r:id="rId7" display="https://dps.psx.com.pk/company/SYS" xr:uid="{BE0F424B-D308-48C6-AA69-0380B8482A41}"/>
    <hyperlink ref="A9" r:id="rId8" display="https://dps.psx.com.pk/company/HCAR" xr:uid="{CEC3F025-CF46-4F06-BB24-5FEE8B8254F2}"/>
    <hyperlink ref="B9" r:id="rId9" display="https://dps.psx.com.pk/company/HCAR" xr:uid="{01FDD191-4551-41A2-A23C-6A5F3BF048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E300-22A5-41B8-AAAC-A3E7762EA500}">
  <dimension ref="A1:M12"/>
  <sheetViews>
    <sheetView workbookViewId="0">
      <selection activeCell="F15" sqref="F15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7.1796875" customWidth="1"/>
    <col min="4" max="4" width="9.453125" bestFit="1" customWidth="1"/>
    <col min="5" max="5" width="8.632812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9.7265625" bestFit="1" customWidth="1"/>
    <col min="12" max="12" width="13.453125" bestFit="1" customWidth="1"/>
    <col min="13" max="13" width="1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125.1</v>
      </c>
      <c r="D2">
        <v>90</v>
      </c>
      <c r="E2">
        <v>125.21</v>
      </c>
      <c r="F2">
        <v>11284.199999999999</v>
      </c>
      <c r="G2">
        <f t="shared" ref="G2:G11" si="0">PRODUCT(D2,E2)</f>
        <v>11268.9</v>
      </c>
      <c r="H2">
        <f>G2-F2</f>
        <v>-15.299999999999272</v>
      </c>
      <c r="I2">
        <v>-0.03</v>
      </c>
      <c r="J2">
        <v>-2.0000000000000001E-4</v>
      </c>
      <c r="K2">
        <v>9144317</v>
      </c>
      <c r="L2">
        <v>645139260</v>
      </c>
      <c r="M2">
        <v>538519244.96000004</v>
      </c>
    </row>
    <row r="3" spans="1:13" x14ac:dyDescent="0.35">
      <c r="A3" t="s">
        <v>13</v>
      </c>
      <c r="B3" t="s">
        <v>14</v>
      </c>
      <c r="C3">
        <v>21.95</v>
      </c>
      <c r="D3">
        <v>54</v>
      </c>
      <c r="E3">
        <v>21.82</v>
      </c>
      <c r="F3">
        <v>1151.82</v>
      </c>
      <c r="G3">
        <f t="shared" si="0"/>
        <v>1178.28</v>
      </c>
      <c r="H3">
        <f t="shared" ref="H3:H11" si="1">G3-F3</f>
        <v>26.460000000000036</v>
      </c>
      <c r="I3">
        <v>-0.21</v>
      </c>
      <c r="J3">
        <v>-0.91</v>
      </c>
      <c r="K3">
        <v>9038725</v>
      </c>
      <c r="L3">
        <v>428006078</v>
      </c>
      <c r="M3">
        <v>18695305.469999999</v>
      </c>
    </row>
    <row r="4" spans="1:13" x14ac:dyDescent="0.35">
      <c r="A4" t="s">
        <v>17</v>
      </c>
      <c r="B4" t="s">
        <v>39</v>
      </c>
      <c r="C4">
        <v>119.55</v>
      </c>
      <c r="D4">
        <v>70</v>
      </c>
      <c r="E4">
        <v>120.98</v>
      </c>
      <c r="F4">
        <v>8636.6</v>
      </c>
      <c r="G4">
        <f t="shared" si="0"/>
        <v>8468.6</v>
      </c>
      <c r="H4">
        <f t="shared" si="1"/>
        <v>-168</v>
      </c>
      <c r="I4">
        <v>1.43</v>
      </c>
      <c r="J4">
        <v>1.2</v>
      </c>
      <c r="K4">
        <v>7301760</v>
      </c>
      <c r="L4">
        <v>972865790</v>
      </c>
      <c r="M4">
        <v>156929739.31</v>
      </c>
    </row>
    <row r="5" spans="1:13" x14ac:dyDescent="0.35">
      <c r="A5" t="s">
        <v>18</v>
      </c>
      <c r="B5" t="s">
        <v>19</v>
      </c>
      <c r="C5">
        <v>4.49</v>
      </c>
      <c r="D5">
        <v>202</v>
      </c>
      <c r="E5">
        <v>4.54</v>
      </c>
      <c r="F5">
        <v>894.8599999999999</v>
      </c>
      <c r="G5">
        <f t="shared" si="0"/>
        <v>917.08</v>
      </c>
      <c r="H5">
        <f t="shared" si="1"/>
        <v>22.220000000000141</v>
      </c>
      <c r="I5">
        <v>0.05</v>
      </c>
      <c r="J5">
        <v>1.1100000000000001</v>
      </c>
      <c r="K5">
        <v>66712445</v>
      </c>
      <c r="L5">
        <v>2761519425</v>
      </c>
      <c r="M5">
        <v>125372981.87</v>
      </c>
    </row>
    <row r="6" spans="1:13" x14ac:dyDescent="0.35">
      <c r="A6" t="s">
        <v>22</v>
      </c>
      <c r="B6" t="s">
        <v>40</v>
      </c>
      <c r="C6">
        <v>13.35</v>
      </c>
      <c r="D6">
        <v>120</v>
      </c>
      <c r="E6">
        <v>12.99</v>
      </c>
      <c r="F6">
        <v>1482</v>
      </c>
      <c r="G6">
        <f t="shared" si="0"/>
        <v>1558.8</v>
      </c>
      <c r="H6">
        <f t="shared" si="1"/>
        <v>76.799999999999955</v>
      </c>
      <c r="I6">
        <v>-0.36</v>
      </c>
      <c r="J6">
        <v>-2.7</v>
      </c>
      <c r="K6">
        <v>7475754</v>
      </c>
      <c r="L6">
        <v>8623425</v>
      </c>
      <c r="M6">
        <v>4870256.75</v>
      </c>
    </row>
    <row r="7" spans="1:13" x14ac:dyDescent="0.35">
      <c r="A7" t="s">
        <v>23</v>
      </c>
      <c r="B7" t="s">
        <v>24</v>
      </c>
      <c r="C7">
        <v>5.63</v>
      </c>
      <c r="D7">
        <v>300</v>
      </c>
      <c r="E7">
        <v>6.05</v>
      </c>
      <c r="F7">
        <v>1701</v>
      </c>
      <c r="G7">
        <f t="shared" si="0"/>
        <v>1815</v>
      </c>
      <c r="H7">
        <f t="shared" si="1"/>
        <v>114</v>
      </c>
      <c r="I7">
        <v>0.42</v>
      </c>
      <c r="J7">
        <v>7.46E-2</v>
      </c>
      <c r="K7">
        <v>55376434</v>
      </c>
      <c r="L7">
        <v>1381554339</v>
      </c>
      <c r="M7">
        <v>19792994.390000001</v>
      </c>
    </row>
    <row r="8" spans="1:13" x14ac:dyDescent="0.35">
      <c r="A8" t="s">
        <v>27</v>
      </c>
      <c r="B8" t="s">
        <v>28</v>
      </c>
      <c r="C8">
        <v>26.64</v>
      </c>
      <c r="D8">
        <v>50</v>
      </c>
      <c r="E8">
        <v>26.78</v>
      </c>
      <c r="F8">
        <v>1351</v>
      </c>
      <c r="G8">
        <f t="shared" si="0"/>
        <v>1339</v>
      </c>
      <c r="H8">
        <f t="shared" si="1"/>
        <v>-12</v>
      </c>
      <c r="I8">
        <v>0.54</v>
      </c>
      <c r="J8">
        <v>2.06E-2</v>
      </c>
      <c r="K8">
        <v>900798</v>
      </c>
      <c r="L8">
        <v>74252857</v>
      </c>
      <c r="M8">
        <v>7953966.0199999996</v>
      </c>
    </row>
    <row r="9" spans="1:13" x14ac:dyDescent="0.35">
      <c r="A9" t="s">
        <v>29</v>
      </c>
      <c r="B9" t="s">
        <v>30</v>
      </c>
      <c r="C9">
        <v>320.79000000000002</v>
      </c>
      <c r="D9">
        <v>100</v>
      </c>
      <c r="E9">
        <v>325.10000000000002</v>
      </c>
      <c r="F9">
        <v>31492</v>
      </c>
      <c r="G9">
        <f t="shared" si="0"/>
        <v>32510.000000000004</v>
      </c>
      <c r="H9">
        <f t="shared" si="1"/>
        <v>1018.0000000000036</v>
      </c>
      <c r="I9">
        <v>4.3099999999999996</v>
      </c>
      <c r="J9">
        <v>1.34E-2</v>
      </c>
      <c r="K9">
        <v>1567036</v>
      </c>
      <c r="L9">
        <v>268313234</v>
      </c>
      <c r="M9">
        <v>174457264.75</v>
      </c>
    </row>
    <row r="10" spans="1:13" x14ac:dyDescent="0.35">
      <c r="A10" t="s">
        <v>33</v>
      </c>
      <c r="B10" t="s">
        <v>32</v>
      </c>
      <c r="C10">
        <v>163.25</v>
      </c>
      <c r="D10">
        <v>190</v>
      </c>
      <c r="E10">
        <v>168.25</v>
      </c>
      <c r="F10">
        <v>30620.399999999998</v>
      </c>
      <c r="G10">
        <f t="shared" si="0"/>
        <v>31967.5</v>
      </c>
      <c r="H10">
        <f t="shared" si="1"/>
        <v>1347.1000000000022</v>
      </c>
      <c r="I10">
        <v>5</v>
      </c>
      <c r="J10">
        <v>3.06</v>
      </c>
      <c r="K10">
        <v>18700</v>
      </c>
      <c r="L10">
        <v>20070662</v>
      </c>
      <c r="M10">
        <v>16884444.41</v>
      </c>
    </row>
    <row r="11" spans="1:13" x14ac:dyDescent="0.35">
      <c r="A11" t="s">
        <v>34</v>
      </c>
      <c r="B11" t="s">
        <v>35</v>
      </c>
      <c r="C11">
        <v>113.96</v>
      </c>
      <c r="D11">
        <v>100</v>
      </c>
      <c r="E11">
        <v>115.04</v>
      </c>
      <c r="F11">
        <v>11385</v>
      </c>
      <c r="G11">
        <f t="shared" si="0"/>
        <v>11504</v>
      </c>
      <c r="H11">
        <f t="shared" si="1"/>
        <v>119</v>
      </c>
      <c r="I11">
        <v>1.08</v>
      </c>
      <c r="J11">
        <v>0.95</v>
      </c>
      <c r="K11">
        <v>6735735</v>
      </c>
      <c r="L11">
        <v>667914508</v>
      </c>
      <c r="M11">
        <v>313020106.72000003</v>
      </c>
    </row>
    <row r="12" spans="1:13" x14ac:dyDescent="0.35">
      <c r="F12">
        <f>SUM(F2:F11)</f>
        <v>99998.87999999999</v>
      </c>
      <c r="G12">
        <f>SUM(G2:G11)</f>
        <v>102527.16</v>
      </c>
      <c r="H12">
        <f>G12-F12</f>
        <v>2528.2800000000134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5B9C1804-07E9-40C6-BF50-0D78E8BC6885}"/>
    <hyperlink ref="A5" r:id="rId2" display="https://dps.psx.com.pk/company/KEL" xr:uid="{E0A34847-5A7D-4233-8047-ECFE27903963}"/>
    <hyperlink ref="A7" r:id="rId3" display="https://dps.psx.com.pk/company/BOP" xr:uid="{13F534E1-A224-4F0F-8066-B4D0D2AEE864}"/>
    <hyperlink ref="A9" r:id="rId4" display="https://dps.psx.com.pk/company/ENGRO" xr:uid="{60845294-F91B-4FA3-A76A-57E5A50B0754}"/>
    <hyperlink ref="A11" r:id="rId5" display="https://dps.psx.com.pk/company/PPL" xr:uid="{91E621A2-01F9-43F2-8812-63F9E4F7F462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98DF-03C2-487A-9A0A-57EB780C2CDC}">
  <dimension ref="A1:M12"/>
  <sheetViews>
    <sheetView workbookViewId="0">
      <selection activeCell="F15" sqref="F15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125.21</v>
      </c>
      <c r="D2">
        <v>90</v>
      </c>
      <c r="E2">
        <v>126.3</v>
      </c>
      <c r="F2">
        <v>11284.199999999999</v>
      </c>
      <c r="G2">
        <f>PRODUCT(D2,E2)</f>
        <v>11367</v>
      </c>
      <c r="H2">
        <f>G2-F2</f>
        <v>82.800000000001091</v>
      </c>
      <c r="I2">
        <v>1.0900000000000001</v>
      </c>
      <c r="J2">
        <v>8.6999999999999994E-3</v>
      </c>
      <c r="K2">
        <v>10971586</v>
      </c>
      <c r="L2">
        <v>645139260</v>
      </c>
      <c r="M2">
        <v>543207256.91999996</v>
      </c>
    </row>
    <row r="3" spans="1:13" x14ac:dyDescent="0.35">
      <c r="A3" t="s">
        <v>13</v>
      </c>
      <c r="B3" t="s">
        <v>14</v>
      </c>
      <c r="C3">
        <v>21.82</v>
      </c>
      <c r="D3">
        <v>54</v>
      </c>
      <c r="E3">
        <v>22.36</v>
      </c>
      <c r="F3">
        <v>1151.82</v>
      </c>
      <c r="G3">
        <f t="shared" ref="G3:G11" si="0">PRODUCT(D3,E3)</f>
        <v>1207.44</v>
      </c>
      <c r="H3">
        <f t="shared" ref="H3:H11" si="1">G3-F3</f>
        <v>55.620000000000118</v>
      </c>
      <c r="I3">
        <v>0.52</v>
      </c>
      <c r="J3">
        <v>2.3800000000000002E-2</v>
      </c>
      <c r="K3">
        <v>25314943</v>
      </c>
      <c r="L3">
        <v>428006078</v>
      </c>
      <c r="M3">
        <v>19140431.789999999</v>
      </c>
    </row>
    <row r="4" spans="1:13" x14ac:dyDescent="0.35">
      <c r="A4" t="s">
        <v>17</v>
      </c>
      <c r="B4" t="s">
        <v>39</v>
      </c>
      <c r="C4">
        <v>120.98</v>
      </c>
      <c r="D4">
        <v>70</v>
      </c>
      <c r="E4">
        <v>121.98</v>
      </c>
      <c r="F4">
        <v>8636.6</v>
      </c>
      <c r="G4">
        <f t="shared" si="0"/>
        <v>8538.6</v>
      </c>
      <c r="H4">
        <f t="shared" si="1"/>
        <v>-98</v>
      </c>
      <c r="I4">
        <v>1</v>
      </c>
      <c r="J4">
        <v>0.83</v>
      </c>
      <c r="K4">
        <v>8087334</v>
      </c>
      <c r="L4">
        <v>972865790</v>
      </c>
      <c r="M4">
        <v>158226893.71000001</v>
      </c>
    </row>
    <row r="5" spans="1:13" x14ac:dyDescent="0.35">
      <c r="A5" t="s">
        <v>18</v>
      </c>
      <c r="B5" t="s">
        <v>19</v>
      </c>
      <c r="C5">
        <v>4.54</v>
      </c>
      <c r="D5">
        <v>202</v>
      </c>
      <c r="E5">
        <v>4.57</v>
      </c>
      <c r="F5">
        <v>894.8599999999999</v>
      </c>
      <c r="G5">
        <f t="shared" si="0"/>
        <v>923.1400000000001</v>
      </c>
      <c r="H5">
        <f t="shared" si="1"/>
        <v>28.2800000000002</v>
      </c>
      <c r="I5">
        <v>0.03</v>
      </c>
      <c r="J5">
        <v>6.6E-3</v>
      </c>
      <c r="K5">
        <v>62276399</v>
      </c>
      <c r="L5">
        <v>2761519425</v>
      </c>
      <c r="M5">
        <v>126201437.7</v>
      </c>
    </row>
    <row r="6" spans="1:13" x14ac:dyDescent="0.35">
      <c r="A6" t="s">
        <v>22</v>
      </c>
      <c r="B6" t="s">
        <v>40</v>
      </c>
      <c r="C6">
        <v>12.99</v>
      </c>
      <c r="D6">
        <v>120</v>
      </c>
      <c r="E6">
        <v>12.8</v>
      </c>
      <c r="F6">
        <v>1482</v>
      </c>
      <c r="G6">
        <f t="shared" si="0"/>
        <v>1536</v>
      </c>
      <c r="H6">
        <f t="shared" si="1"/>
        <v>54</v>
      </c>
      <c r="I6">
        <v>-0.19</v>
      </c>
      <c r="J6">
        <v>-1.46E-2</v>
      </c>
      <c r="K6">
        <v>1774443</v>
      </c>
      <c r="L6">
        <v>8623425</v>
      </c>
      <c r="M6">
        <v>4799021.2699999996</v>
      </c>
    </row>
    <row r="7" spans="1:13" x14ac:dyDescent="0.35">
      <c r="A7" t="s">
        <v>23</v>
      </c>
      <c r="B7" t="s">
        <v>24</v>
      </c>
      <c r="C7">
        <v>6.05</v>
      </c>
      <c r="D7">
        <v>300</v>
      </c>
      <c r="E7">
        <v>6.34</v>
      </c>
      <c r="F7">
        <v>1701</v>
      </c>
      <c r="G7">
        <f t="shared" si="0"/>
        <v>1902</v>
      </c>
      <c r="H7">
        <f t="shared" si="1"/>
        <v>201</v>
      </c>
      <c r="I7">
        <v>0.28999999999999998</v>
      </c>
      <c r="J7">
        <v>4.7899999999999998E-2</v>
      </c>
      <c r="K7">
        <v>86601496</v>
      </c>
      <c r="L7">
        <v>1381554339</v>
      </c>
      <c r="M7">
        <v>20741749.5</v>
      </c>
    </row>
    <row r="8" spans="1:13" x14ac:dyDescent="0.35">
      <c r="A8" t="s">
        <v>27</v>
      </c>
      <c r="B8" t="s">
        <v>28</v>
      </c>
      <c r="C8">
        <v>26.78</v>
      </c>
      <c r="D8">
        <v>50</v>
      </c>
      <c r="E8">
        <v>26.2</v>
      </c>
      <c r="F8">
        <v>1351</v>
      </c>
      <c r="G8">
        <f t="shared" si="0"/>
        <v>1310</v>
      </c>
      <c r="H8">
        <f t="shared" si="1"/>
        <v>-41</v>
      </c>
      <c r="I8">
        <v>-0.57999999999999996</v>
      </c>
      <c r="J8">
        <v>-2.1700000000000001E-2</v>
      </c>
      <c r="K8">
        <v>511298</v>
      </c>
      <c r="L8">
        <v>74252857</v>
      </c>
      <c r="M8">
        <v>7781699.3899999997</v>
      </c>
    </row>
    <row r="9" spans="1:13" x14ac:dyDescent="0.35">
      <c r="A9" t="s">
        <v>29</v>
      </c>
      <c r="B9" t="s">
        <v>30</v>
      </c>
      <c r="C9">
        <v>325.10000000000002</v>
      </c>
      <c r="D9">
        <v>100</v>
      </c>
      <c r="E9">
        <v>315.60000000000002</v>
      </c>
      <c r="F9">
        <v>31492</v>
      </c>
      <c r="G9">
        <f t="shared" si="0"/>
        <v>31560.000000000004</v>
      </c>
      <c r="H9">
        <f t="shared" si="1"/>
        <v>68.000000000003638</v>
      </c>
      <c r="I9">
        <v>-9.5</v>
      </c>
      <c r="J9">
        <v>-2.92E-2</v>
      </c>
      <c r="K9">
        <v>878424</v>
      </c>
      <c r="L9">
        <v>268313234</v>
      </c>
      <c r="M9">
        <v>169359313.30000001</v>
      </c>
    </row>
    <row r="10" spans="1:13" x14ac:dyDescent="0.35">
      <c r="A10" t="s">
        <v>33</v>
      </c>
      <c r="B10" t="s">
        <v>32</v>
      </c>
      <c r="C10">
        <v>168.25</v>
      </c>
      <c r="D10">
        <v>190</v>
      </c>
      <c r="E10">
        <v>160</v>
      </c>
      <c r="F10">
        <v>30620.399999999998</v>
      </c>
      <c r="G10">
        <f t="shared" si="0"/>
        <v>30400</v>
      </c>
      <c r="H10">
        <f t="shared" si="1"/>
        <v>-220.39999999999782</v>
      </c>
      <c r="I10">
        <v>8.25</v>
      </c>
      <c r="J10">
        <v>-4.9000000000000002E-2</v>
      </c>
      <c r="K10">
        <v>5300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115.04</v>
      </c>
      <c r="D11">
        <v>100</v>
      </c>
      <c r="E11">
        <v>116.6</v>
      </c>
      <c r="F11">
        <v>11385</v>
      </c>
      <c r="G11">
        <f t="shared" si="0"/>
        <v>11660</v>
      </c>
      <c r="H11">
        <f t="shared" si="1"/>
        <v>275</v>
      </c>
      <c r="I11">
        <v>1.56</v>
      </c>
      <c r="J11">
        <v>1.3599999999999999E-2</v>
      </c>
      <c r="K11">
        <v>12877975</v>
      </c>
      <c r="L11">
        <v>667914508</v>
      </c>
      <c r="M11">
        <v>317264816.10000002</v>
      </c>
    </row>
    <row r="12" spans="1:13" x14ac:dyDescent="0.35">
      <c r="F12">
        <f>SUM(F2:F11)</f>
        <v>99998.87999999999</v>
      </c>
      <c r="G12">
        <f>SUM(G2:G11)</f>
        <v>100404.18000000001</v>
      </c>
      <c r="H12">
        <f>G12-F12</f>
        <v>405.30000000001746</v>
      </c>
    </row>
  </sheetData>
  <conditionalFormatting sqref="H2:H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A0A7534D-9238-4818-B286-AB3C6403BA83}"/>
    <hyperlink ref="A5" r:id="rId2" display="https://dps.psx.com.pk/company/KEL" xr:uid="{E845FF76-8425-4B16-A2EF-97EE3317AD75}"/>
    <hyperlink ref="A7" r:id="rId3" display="https://dps.psx.com.pk/company/BOP" xr:uid="{02812EE9-CF80-4A8C-A0DC-61138361782F}"/>
    <hyperlink ref="A9" r:id="rId4" display="https://dps.psx.com.pk/company/ENGRO" xr:uid="{B8BBDCB6-9E68-470B-B8D2-E653DD95B70B}"/>
    <hyperlink ref="A11" r:id="rId5" display="https://dps.psx.com.pk/company/PPL" xr:uid="{088138C9-5A75-4E96-972F-42E49D9ED3E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5ED0-E26D-4A63-9987-DB945288EF38}">
  <dimension ref="A1:AP15"/>
  <sheetViews>
    <sheetView topLeftCell="AD1" workbookViewId="0">
      <selection activeCell="AI16" sqref="AI16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  <col min="30" max="30" width="6.90625" bestFit="1" customWidth="1"/>
    <col min="31" max="31" width="35.54296875" bestFit="1" customWidth="1"/>
    <col min="32" max="32" width="6.81640625" bestFit="1" customWidth="1"/>
    <col min="33" max="33" width="9.453125" bestFit="1" customWidth="1"/>
    <col min="34" max="34" width="7.1796875" bestFit="1" customWidth="1"/>
    <col min="35" max="35" width="29.36328125" bestFit="1" customWidth="1"/>
    <col min="36" max="36" width="22.26953125" bestFit="1" customWidth="1"/>
    <col min="37" max="37" width="9.7265625" bestFit="1" customWidth="1"/>
    <col min="38" max="38" width="7" bestFit="1" customWidth="1"/>
    <col min="39" max="39" width="10.1796875" bestFit="1" customWidth="1"/>
    <col min="40" max="40" width="8.81640625" bestFit="1" customWidth="1"/>
    <col min="41" max="41" width="11.7265625" bestFit="1" customWidth="1"/>
    <col min="42" max="42" width="14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AD1" t="s">
        <v>0</v>
      </c>
      <c r="AE1" t="s">
        <v>1</v>
      </c>
      <c r="AF1" t="s">
        <v>2</v>
      </c>
      <c r="AG1" t="s">
        <v>41</v>
      </c>
      <c r="AH1" t="s">
        <v>3</v>
      </c>
      <c r="AI1" t="s">
        <v>43</v>
      </c>
      <c r="AJ1" t="s">
        <v>42</v>
      </c>
      <c r="AK1" t="s">
        <v>44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</row>
    <row r="2" spans="1:42" x14ac:dyDescent="0.35">
      <c r="A2" t="s">
        <v>9</v>
      </c>
      <c r="B2" t="s">
        <v>10</v>
      </c>
      <c r="C2">
        <v>126.3</v>
      </c>
      <c r="D2">
        <v>90</v>
      </c>
      <c r="E2">
        <v>123</v>
      </c>
      <c r="F2">
        <v>11284.199999999999</v>
      </c>
      <c r="G2">
        <f>PRODUCT(D2,E2)</f>
        <v>11070</v>
      </c>
      <c r="H2">
        <f>G2-F2</f>
        <v>-214.19999999999891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  <c r="AD2" t="s">
        <v>9</v>
      </c>
      <c r="AE2" t="s">
        <v>10</v>
      </c>
      <c r="AF2">
        <v>126.3</v>
      </c>
      <c r="AG2">
        <v>90</v>
      </c>
      <c r="AH2">
        <v>122.5</v>
      </c>
      <c r="AI2">
        <v>11284.199999999999</v>
      </c>
      <c r="AJ2">
        <f>PRODUCT(AG2,AH2)</f>
        <v>11025</v>
      </c>
      <c r="AK2">
        <f>AJ2-AI2</f>
        <v>-259.19999999999891</v>
      </c>
      <c r="AL2">
        <v>1.0900000000000001</v>
      </c>
      <c r="AM2">
        <v>8.6999999999999994E-3</v>
      </c>
      <c r="AN2">
        <v>10971586</v>
      </c>
      <c r="AO2">
        <v>645139260</v>
      </c>
      <c r="AP2">
        <v>543207256.91999996</v>
      </c>
    </row>
    <row r="3" spans="1:42" x14ac:dyDescent="0.35">
      <c r="A3" t="s">
        <v>13</v>
      </c>
      <c r="B3" t="s">
        <v>14</v>
      </c>
      <c r="C3">
        <v>22.36</v>
      </c>
      <c r="D3">
        <v>54</v>
      </c>
      <c r="E3">
        <v>24.4</v>
      </c>
      <c r="F3">
        <v>1151.82</v>
      </c>
      <c r="G3">
        <f t="shared" ref="G3:G11" si="0">PRODUCT(D3,E3)</f>
        <v>1317.6</v>
      </c>
      <c r="H3">
        <f t="shared" ref="H3:H11" si="1">G3-F3</f>
        <v>165.77999999999997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  <c r="AD3" t="s">
        <v>13</v>
      </c>
      <c r="AE3" t="s">
        <v>14</v>
      </c>
      <c r="AF3">
        <v>22.36</v>
      </c>
      <c r="AG3">
        <v>54</v>
      </c>
      <c r="AH3">
        <v>22.7</v>
      </c>
      <c r="AI3">
        <v>1151.82</v>
      </c>
      <c r="AJ3">
        <f t="shared" ref="AJ3:AJ11" si="2">PRODUCT(AG3,AH3)</f>
        <v>1225.8</v>
      </c>
      <c r="AK3">
        <f t="shared" ref="AK3:AK11" si="3">AJ3-AI3</f>
        <v>73.980000000000018</v>
      </c>
      <c r="AL3">
        <v>0.52</v>
      </c>
      <c r="AM3">
        <v>2.3800000000000002E-2</v>
      </c>
      <c r="AN3">
        <v>25314943</v>
      </c>
      <c r="AO3">
        <v>428006078</v>
      </c>
      <c r="AP3">
        <v>19140431.789999999</v>
      </c>
    </row>
    <row r="4" spans="1:42" x14ac:dyDescent="0.35">
      <c r="A4" t="s">
        <v>17</v>
      </c>
      <c r="B4" t="s">
        <v>39</v>
      </c>
      <c r="C4">
        <v>121.98</v>
      </c>
      <c r="D4">
        <v>70</v>
      </c>
      <c r="E4">
        <v>120.75</v>
      </c>
      <c r="F4">
        <v>8636.6</v>
      </c>
      <c r="G4">
        <f t="shared" si="0"/>
        <v>8452.5</v>
      </c>
      <c r="H4">
        <f t="shared" si="1"/>
        <v>-184.10000000000036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  <c r="AD4" t="s">
        <v>17</v>
      </c>
      <c r="AE4" t="s">
        <v>39</v>
      </c>
      <c r="AF4">
        <v>121.98</v>
      </c>
      <c r="AG4">
        <v>70</v>
      </c>
      <c r="AH4">
        <v>121.63</v>
      </c>
      <c r="AI4">
        <v>8636.6</v>
      </c>
      <c r="AJ4">
        <f t="shared" si="2"/>
        <v>8514.1</v>
      </c>
      <c r="AK4">
        <f t="shared" si="3"/>
        <v>-122.5</v>
      </c>
      <c r="AL4">
        <v>1</v>
      </c>
      <c r="AM4">
        <v>0.83</v>
      </c>
      <c r="AN4">
        <v>8087334</v>
      </c>
      <c r="AO4">
        <v>972865790</v>
      </c>
      <c r="AP4">
        <v>158226893.71000001</v>
      </c>
    </row>
    <row r="5" spans="1:42" x14ac:dyDescent="0.35">
      <c r="A5" t="s">
        <v>18</v>
      </c>
      <c r="B5" t="s">
        <v>19</v>
      </c>
      <c r="C5">
        <v>4.57</v>
      </c>
      <c r="D5">
        <v>202</v>
      </c>
      <c r="E5">
        <v>4.5</v>
      </c>
      <c r="F5">
        <v>894.8599999999999</v>
      </c>
      <c r="G5">
        <f t="shared" si="0"/>
        <v>909</v>
      </c>
      <c r="H5">
        <f t="shared" si="1"/>
        <v>14.1400000000001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  <c r="AD5" t="s">
        <v>18</v>
      </c>
      <c r="AE5" t="s">
        <v>19</v>
      </c>
      <c r="AF5">
        <v>4.57</v>
      </c>
      <c r="AG5">
        <v>202</v>
      </c>
      <c r="AH5">
        <v>4.5199999999999996</v>
      </c>
      <c r="AI5">
        <v>894.8599999999999</v>
      </c>
      <c r="AJ5">
        <f t="shared" si="2"/>
        <v>913.04</v>
      </c>
      <c r="AK5">
        <f t="shared" si="3"/>
        <v>18.180000000000064</v>
      </c>
      <c r="AL5">
        <v>0.03</v>
      </c>
      <c r="AM5">
        <v>6.6E-3</v>
      </c>
      <c r="AN5">
        <v>62276399</v>
      </c>
      <c r="AO5">
        <v>2761519425</v>
      </c>
      <c r="AP5">
        <v>126201437.7</v>
      </c>
    </row>
    <row r="6" spans="1:42" x14ac:dyDescent="0.35">
      <c r="A6" t="s">
        <v>22</v>
      </c>
      <c r="B6" t="s">
        <v>40</v>
      </c>
      <c r="C6">
        <v>12.8</v>
      </c>
      <c r="D6">
        <v>120</v>
      </c>
      <c r="E6">
        <v>12.11</v>
      </c>
      <c r="F6">
        <v>1482</v>
      </c>
      <c r="G6">
        <f t="shared" si="0"/>
        <v>1453.1999999999998</v>
      </c>
      <c r="H6">
        <f t="shared" si="1"/>
        <v>-28.800000000000182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  <c r="AD6" t="s">
        <v>22</v>
      </c>
      <c r="AE6" t="s">
        <v>40</v>
      </c>
      <c r="AF6">
        <v>12.8</v>
      </c>
      <c r="AG6">
        <v>120</v>
      </c>
      <c r="AH6">
        <v>12.17</v>
      </c>
      <c r="AI6">
        <v>1482</v>
      </c>
      <c r="AJ6">
        <f t="shared" si="2"/>
        <v>1460.4</v>
      </c>
      <c r="AK6">
        <f t="shared" si="3"/>
        <v>-21.599999999999909</v>
      </c>
      <c r="AL6">
        <v>-0.19</v>
      </c>
      <c r="AM6">
        <v>-1.46E-2</v>
      </c>
      <c r="AN6">
        <v>1774443</v>
      </c>
      <c r="AO6">
        <v>8623425</v>
      </c>
      <c r="AP6">
        <v>4799021.2699999996</v>
      </c>
    </row>
    <row r="7" spans="1:42" x14ac:dyDescent="0.35">
      <c r="A7" t="s">
        <v>23</v>
      </c>
      <c r="B7" t="s">
        <v>24</v>
      </c>
      <c r="C7">
        <v>6.34</v>
      </c>
      <c r="D7">
        <v>300</v>
      </c>
      <c r="E7">
        <v>6.86</v>
      </c>
      <c r="F7">
        <v>1701</v>
      </c>
      <c r="G7">
        <f t="shared" si="0"/>
        <v>2058</v>
      </c>
      <c r="H7">
        <f t="shared" si="1"/>
        <v>357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  <c r="AD7" t="s">
        <v>23</v>
      </c>
      <c r="AE7" t="s">
        <v>24</v>
      </c>
      <c r="AF7">
        <v>6.34</v>
      </c>
      <c r="AG7">
        <v>300</v>
      </c>
      <c r="AH7">
        <v>6.29</v>
      </c>
      <c r="AI7">
        <v>1701</v>
      </c>
      <c r="AJ7">
        <f t="shared" si="2"/>
        <v>1887</v>
      </c>
      <c r="AK7">
        <f t="shared" si="3"/>
        <v>186</v>
      </c>
      <c r="AL7">
        <v>0.28999999999999998</v>
      </c>
      <c r="AM7">
        <v>4.7899999999999998E-2</v>
      </c>
      <c r="AN7">
        <v>86601496</v>
      </c>
      <c r="AO7">
        <v>1381554339</v>
      </c>
      <c r="AP7">
        <v>20741749.5</v>
      </c>
    </row>
    <row r="8" spans="1:42" x14ac:dyDescent="0.35">
      <c r="A8" t="s">
        <v>27</v>
      </c>
      <c r="B8" t="s">
        <v>28</v>
      </c>
      <c r="C8">
        <v>26.2</v>
      </c>
      <c r="D8">
        <v>50</v>
      </c>
      <c r="E8">
        <v>26.99</v>
      </c>
      <c r="F8">
        <v>1351</v>
      </c>
      <c r="G8">
        <f t="shared" si="0"/>
        <v>1349.5</v>
      </c>
      <c r="H8">
        <f t="shared" si="1"/>
        <v>-1.5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  <c r="AD8" t="s">
        <v>27</v>
      </c>
      <c r="AE8" t="s">
        <v>28</v>
      </c>
      <c r="AF8">
        <v>26.2</v>
      </c>
      <c r="AG8">
        <v>50</v>
      </c>
      <c r="AH8">
        <v>27.53</v>
      </c>
      <c r="AI8">
        <v>1351</v>
      </c>
      <c r="AJ8">
        <f t="shared" si="2"/>
        <v>1376.5</v>
      </c>
      <c r="AK8">
        <f t="shared" si="3"/>
        <v>25.5</v>
      </c>
      <c r="AL8">
        <v>-0.57999999999999996</v>
      </c>
      <c r="AM8">
        <v>-2.1700000000000001E-2</v>
      </c>
      <c r="AN8">
        <v>511298</v>
      </c>
      <c r="AO8">
        <v>74252857</v>
      </c>
      <c r="AP8">
        <v>7781699.3899999997</v>
      </c>
    </row>
    <row r="9" spans="1:42" x14ac:dyDescent="0.35">
      <c r="A9" t="s">
        <v>29</v>
      </c>
      <c r="B9" t="s">
        <v>30</v>
      </c>
      <c r="C9">
        <v>315.60000000000002</v>
      </c>
      <c r="D9">
        <v>100</v>
      </c>
      <c r="E9">
        <v>321.20999999999998</v>
      </c>
      <c r="F9">
        <v>31492</v>
      </c>
      <c r="G9">
        <f t="shared" si="0"/>
        <v>32120.999999999996</v>
      </c>
      <c r="H9">
        <f t="shared" si="1"/>
        <v>628.99999999999636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  <c r="AD9" t="s">
        <v>29</v>
      </c>
      <c r="AE9" t="s">
        <v>30</v>
      </c>
      <c r="AF9">
        <v>315.60000000000002</v>
      </c>
      <c r="AG9">
        <v>100</v>
      </c>
      <c r="AH9">
        <v>320.70999999999998</v>
      </c>
      <c r="AI9">
        <v>31492</v>
      </c>
      <c r="AJ9">
        <f t="shared" si="2"/>
        <v>32070.999999999996</v>
      </c>
      <c r="AK9">
        <f t="shared" si="3"/>
        <v>578.99999999999636</v>
      </c>
      <c r="AL9">
        <v>-9.5</v>
      </c>
      <c r="AM9">
        <v>-2.92E-2</v>
      </c>
      <c r="AN9">
        <v>878424</v>
      </c>
      <c r="AO9">
        <v>268313234</v>
      </c>
      <c r="AP9">
        <v>169359313.30000001</v>
      </c>
    </row>
    <row r="10" spans="1:42" x14ac:dyDescent="0.35">
      <c r="A10" t="s">
        <v>33</v>
      </c>
      <c r="B10" t="s">
        <v>32</v>
      </c>
      <c r="C10">
        <v>160</v>
      </c>
      <c r="D10">
        <v>190</v>
      </c>
      <c r="E10">
        <v>160</v>
      </c>
      <c r="F10">
        <v>30620.399999999998</v>
      </c>
      <c r="G10">
        <f t="shared" si="0"/>
        <v>30400</v>
      </c>
      <c r="H10">
        <f t="shared" si="1"/>
        <v>-220.39999999999782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  <c r="AD10" t="s">
        <v>33</v>
      </c>
      <c r="AE10" t="s">
        <v>32</v>
      </c>
      <c r="AF10">
        <v>160</v>
      </c>
      <c r="AG10">
        <v>190</v>
      </c>
      <c r="AH10">
        <v>160.63</v>
      </c>
      <c r="AI10">
        <v>30620.399999999998</v>
      </c>
      <c r="AJ10">
        <f t="shared" si="2"/>
        <v>30519.7</v>
      </c>
      <c r="AK10">
        <f t="shared" si="3"/>
        <v>-100.69999999999709</v>
      </c>
      <c r="AL10">
        <v>8.25</v>
      </c>
      <c r="AM10">
        <v>-4.9000000000000002E-2</v>
      </c>
      <c r="AN10">
        <v>5300</v>
      </c>
      <c r="AO10">
        <v>20070662</v>
      </c>
      <c r="AP10">
        <v>16056529.6</v>
      </c>
    </row>
    <row r="11" spans="1:42" x14ac:dyDescent="0.35">
      <c r="A11" t="s">
        <v>34</v>
      </c>
      <c r="B11" t="s">
        <v>35</v>
      </c>
      <c r="C11">
        <v>116.6</v>
      </c>
      <c r="D11">
        <v>100</v>
      </c>
      <c r="E11">
        <v>117.3</v>
      </c>
      <c r="F11">
        <v>11385</v>
      </c>
      <c r="G11">
        <f t="shared" si="0"/>
        <v>11730</v>
      </c>
      <c r="H11">
        <f t="shared" si="1"/>
        <v>345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  <c r="AD11" t="s">
        <v>34</v>
      </c>
      <c r="AE11" t="s">
        <v>35</v>
      </c>
      <c r="AF11">
        <v>116.6</v>
      </c>
      <c r="AG11">
        <v>100</v>
      </c>
      <c r="AH11">
        <v>115.14</v>
      </c>
      <c r="AI11">
        <v>11385</v>
      </c>
      <c r="AJ11">
        <f t="shared" si="2"/>
        <v>11514</v>
      </c>
      <c r="AK11">
        <f t="shared" si="3"/>
        <v>129</v>
      </c>
      <c r="AL11">
        <v>1.56</v>
      </c>
      <c r="AM11">
        <v>1.3599999999999999E-2</v>
      </c>
      <c r="AN11">
        <v>12877975</v>
      </c>
      <c r="AO11">
        <v>667914508</v>
      </c>
      <c r="AP11">
        <v>317264816.10000002</v>
      </c>
    </row>
    <row r="12" spans="1:42" x14ac:dyDescent="0.35">
      <c r="AI12">
        <f>SUM(AI2:AI11)</f>
        <v>99998.87999999999</v>
      </c>
      <c r="AJ12">
        <f>SUM(AJ2:AJ11)</f>
        <v>100506.54</v>
      </c>
      <c r="AK12">
        <f>SUM(AK2:AK11)</f>
        <v>507.66000000000054</v>
      </c>
    </row>
    <row r="13" spans="1:42" x14ac:dyDescent="0.35">
      <c r="F13">
        <f>SUM(F2:F11)</f>
        <v>99998.87999999999</v>
      </c>
      <c r="G13">
        <f>SUM(G2:G11)</f>
        <v>100860.79999999999</v>
      </c>
    </row>
    <row r="15" spans="1:42" x14ac:dyDescent="0.35">
      <c r="F15" t="s">
        <v>45</v>
      </c>
      <c r="G15">
        <f>G13-F13</f>
        <v>861.91999999999825</v>
      </c>
    </row>
  </sheetData>
  <conditionalFormatting sqref="H2:H11 H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CF9E4854-B949-4727-9BC8-D0A3A7D9C7E6}"/>
    <hyperlink ref="A5" r:id="rId2" display="https://dps.psx.com.pk/company/KEL" xr:uid="{196AE57B-93FA-45B2-A61E-54D20607B226}"/>
    <hyperlink ref="A7" r:id="rId3" display="https://dps.psx.com.pk/company/BOP" xr:uid="{CA052B90-5D0F-441A-9A02-7B12C4EC7B5C}"/>
    <hyperlink ref="A9" r:id="rId4" display="https://dps.psx.com.pk/company/ENGRO" xr:uid="{2C837D25-8C77-4E80-9F29-9213FD8D09C3}"/>
    <hyperlink ref="A11" r:id="rId5" display="https://dps.psx.com.pk/company/PPL" xr:uid="{92A17BA3-6481-416D-9E11-222AABC58BBF}"/>
    <hyperlink ref="AD3" r:id="rId6" display="https://dps.psx.com.pk/company/PAEL" xr:uid="{ABDF0EDB-3F59-4931-9344-8AE2CF7E1082}"/>
    <hyperlink ref="AD5" r:id="rId7" display="https://dps.psx.com.pk/company/KEL" xr:uid="{0A7D24C9-4779-4A3E-9A08-7C3354FE311D}"/>
    <hyperlink ref="AD7" r:id="rId8" display="https://dps.psx.com.pk/company/BOP" xr:uid="{168A1EDE-3111-402A-9736-2C35C8331CED}"/>
    <hyperlink ref="AD9" r:id="rId9" display="https://dps.psx.com.pk/company/ENGRO" xr:uid="{8D06BE6B-68C5-4FB3-A1F7-1A817CB489FC}"/>
    <hyperlink ref="AD11" r:id="rId10" display="https://dps.psx.com.pk/company/PPL" xr:uid="{70BB28AE-253E-48ED-8651-042F2159F201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B874-C030-46BE-B492-E1BD863FDAD6}">
  <dimension ref="A1:M34"/>
  <sheetViews>
    <sheetView topLeftCell="A18" workbookViewId="0">
      <selection activeCell="F24" sqref="F24:F33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123</v>
      </c>
      <c r="D2">
        <v>90</v>
      </c>
      <c r="E2">
        <v>126.75</v>
      </c>
      <c r="F2">
        <v>11284.199999999999</v>
      </c>
      <c r="G2">
        <f>PRODUCT(D2,E2)</f>
        <v>11407.5</v>
      </c>
      <c r="H2">
        <f>G2-F2</f>
        <v>123.30000000000109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24.4</v>
      </c>
      <c r="D3">
        <v>54</v>
      </c>
      <c r="E3">
        <v>26.07</v>
      </c>
      <c r="F3">
        <v>1151.82</v>
      </c>
      <c r="G3">
        <f t="shared" ref="G3:G11" si="0">PRODUCT(D3,E3)</f>
        <v>1407.78</v>
      </c>
      <c r="H3">
        <f t="shared" ref="H3:H11" si="1">G3-F3</f>
        <v>255.96000000000004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17</v>
      </c>
      <c r="B4" t="s">
        <v>39</v>
      </c>
      <c r="C4">
        <v>120.75</v>
      </c>
      <c r="D4">
        <v>70</v>
      </c>
      <c r="E4">
        <v>120.29</v>
      </c>
      <c r="F4">
        <v>8636.6</v>
      </c>
      <c r="G4">
        <f t="shared" si="0"/>
        <v>8420.3000000000011</v>
      </c>
      <c r="H4">
        <f t="shared" si="1"/>
        <v>-216.29999999999927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4.5</v>
      </c>
      <c r="D5">
        <v>202</v>
      </c>
      <c r="E5">
        <v>5.24</v>
      </c>
      <c r="F5">
        <v>894.8599999999999</v>
      </c>
      <c r="G5">
        <f t="shared" si="0"/>
        <v>1058.48</v>
      </c>
      <c r="H5">
        <f t="shared" si="1"/>
        <v>163.62000000000012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12.11</v>
      </c>
      <c r="D6">
        <v>120</v>
      </c>
      <c r="E6">
        <v>12.33</v>
      </c>
      <c r="F6">
        <v>1482</v>
      </c>
      <c r="G6">
        <f t="shared" si="0"/>
        <v>1479.6</v>
      </c>
      <c r="H6">
        <f t="shared" si="1"/>
        <v>-2.4000000000000909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6.86</v>
      </c>
      <c r="D7">
        <v>300</v>
      </c>
      <c r="E7">
        <v>7.52</v>
      </c>
      <c r="F7">
        <v>1701</v>
      </c>
      <c r="G7">
        <f t="shared" si="0"/>
        <v>2256</v>
      </c>
      <c r="H7">
        <f t="shared" si="1"/>
        <v>555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26.99</v>
      </c>
      <c r="D8">
        <v>50</v>
      </c>
      <c r="E8">
        <v>26.98</v>
      </c>
      <c r="F8">
        <v>1351</v>
      </c>
      <c r="G8">
        <f t="shared" si="0"/>
        <v>1349</v>
      </c>
      <c r="H8">
        <f t="shared" si="1"/>
        <v>-2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321.20999999999998</v>
      </c>
      <c r="D9">
        <v>100</v>
      </c>
      <c r="E9">
        <v>323.69</v>
      </c>
      <c r="F9">
        <v>31492</v>
      </c>
      <c r="G9">
        <f t="shared" si="0"/>
        <v>32369</v>
      </c>
      <c r="H9">
        <f t="shared" si="1"/>
        <v>877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33</v>
      </c>
      <c r="B10" t="s">
        <v>32</v>
      </c>
      <c r="C10">
        <v>160</v>
      </c>
      <c r="D10">
        <v>190</v>
      </c>
      <c r="E10">
        <v>155.72999999999999</v>
      </c>
      <c r="F10">
        <v>30620.399999999998</v>
      </c>
      <c r="G10">
        <f t="shared" si="0"/>
        <v>29588.699999999997</v>
      </c>
      <c r="H10">
        <f t="shared" si="1"/>
        <v>-1031.7000000000007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117.3</v>
      </c>
      <c r="D11">
        <v>100</v>
      </c>
      <c r="E11">
        <v>126.26</v>
      </c>
      <c r="F11">
        <v>11385</v>
      </c>
      <c r="G11">
        <f t="shared" si="0"/>
        <v>12626</v>
      </c>
      <c r="H11">
        <f t="shared" si="1"/>
        <v>1241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99998.87999999999</v>
      </c>
      <c r="G12">
        <f>SUM(G2:G11)</f>
        <v>101962.36</v>
      </c>
      <c r="H12">
        <f>G12-F12</f>
        <v>1963.4800000000105</v>
      </c>
    </row>
    <row r="15" spans="1:13" x14ac:dyDescent="0.35">
      <c r="F15" t="s">
        <v>46</v>
      </c>
    </row>
    <row r="21" spans="1:13" x14ac:dyDescent="0.35">
      <c r="F21" t="s">
        <v>47</v>
      </c>
    </row>
    <row r="23" spans="1:13" x14ac:dyDescent="0.35">
      <c r="A23" t="s">
        <v>0</v>
      </c>
      <c r="B23" t="s">
        <v>1</v>
      </c>
      <c r="C23" t="s">
        <v>2</v>
      </c>
      <c r="D23" t="s">
        <v>41</v>
      </c>
      <c r="E23" t="s">
        <v>3</v>
      </c>
      <c r="F23" t="s">
        <v>43</v>
      </c>
      <c r="G23" t="s">
        <v>42</v>
      </c>
      <c r="H23" t="s">
        <v>44</v>
      </c>
      <c r="I23" t="s">
        <v>4</v>
      </c>
      <c r="J23" t="s">
        <v>5</v>
      </c>
      <c r="K23" t="s">
        <v>6</v>
      </c>
      <c r="L23" t="s">
        <v>7</v>
      </c>
      <c r="M23" t="s">
        <v>8</v>
      </c>
    </row>
    <row r="24" spans="1:13" x14ac:dyDescent="0.35">
      <c r="A24" t="s">
        <v>9</v>
      </c>
      <c r="B24" t="s">
        <v>10</v>
      </c>
      <c r="C24">
        <v>123</v>
      </c>
      <c r="D24">
        <v>70</v>
      </c>
      <c r="E24">
        <v>126.75</v>
      </c>
      <c r="F24">
        <f>E24*D24</f>
        <v>8872.5</v>
      </c>
      <c r="G24">
        <f>PRODUCT(D24,E24)</f>
        <v>8872.5</v>
      </c>
      <c r="H24">
        <f>G24-F24</f>
        <v>0</v>
      </c>
      <c r="I24">
        <v>0.5</v>
      </c>
      <c r="J24">
        <v>4.1000000000000003E-3</v>
      </c>
      <c r="K24">
        <v>7101491</v>
      </c>
      <c r="L24">
        <v>645139260</v>
      </c>
      <c r="M24">
        <v>529014193.19999999</v>
      </c>
    </row>
    <row r="25" spans="1:13" x14ac:dyDescent="0.35">
      <c r="A25" t="s">
        <v>13</v>
      </c>
      <c r="B25" t="s">
        <v>14</v>
      </c>
      <c r="C25">
        <v>24.4</v>
      </c>
      <c r="D25">
        <v>86</v>
      </c>
      <c r="E25">
        <v>26.07</v>
      </c>
      <c r="F25">
        <f t="shared" ref="F25:F33" si="2">E25*D25</f>
        <v>2242.02</v>
      </c>
      <c r="G25">
        <f t="shared" ref="G25:G33" si="3">PRODUCT(D25,E25)</f>
        <v>2242.02</v>
      </c>
      <c r="H25">
        <f t="shared" ref="H25:H33" si="4">G25-F25</f>
        <v>0</v>
      </c>
      <c r="I25">
        <v>1.7</v>
      </c>
      <c r="J25">
        <v>7.4899999999999994E-2</v>
      </c>
      <c r="K25">
        <v>30108719</v>
      </c>
      <c r="L25">
        <v>428006078</v>
      </c>
      <c r="M25">
        <v>20886696.579999998</v>
      </c>
    </row>
    <row r="26" spans="1:13" x14ac:dyDescent="0.35">
      <c r="A26" t="s">
        <v>48</v>
      </c>
      <c r="B26" t="s">
        <v>49</v>
      </c>
      <c r="C26">
        <v>49.99</v>
      </c>
      <c r="D26">
        <v>70</v>
      </c>
      <c r="E26">
        <v>49.88</v>
      </c>
      <c r="F26">
        <f t="shared" si="2"/>
        <v>3491.6000000000004</v>
      </c>
      <c r="G26">
        <f t="shared" si="3"/>
        <v>3491.6000000000004</v>
      </c>
      <c r="H26">
        <f t="shared" si="4"/>
        <v>0</v>
      </c>
      <c r="I26">
        <v>-0.88</v>
      </c>
      <c r="J26">
        <v>-7.1999999999999998E-3</v>
      </c>
      <c r="K26">
        <v>3348106</v>
      </c>
      <c r="L26">
        <v>972865790</v>
      </c>
      <c r="M26">
        <v>156631393.80000001</v>
      </c>
    </row>
    <row r="27" spans="1:13" x14ac:dyDescent="0.35">
      <c r="A27" t="s">
        <v>18</v>
      </c>
      <c r="B27" t="s">
        <v>19</v>
      </c>
      <c r="C27">
        <v>4.5</v>
      </c>
      <c r="D27">
        <v>600</v>
      </c>
      <c r="E27">
        <v>5.24</v>
      </c>
      <c r="F27">
        <f t="shared" si="2"/>
        <v>3144</v>
      </c>
      <c r="G27">
        <f t="shared" si="3"/>
        <v>3144</v>
      </c>
      <c r="H27">
        <f t="shared" si="4"/>
        <v>0</v>
      </c>
      <c r="I27">
        <v>-0.02</v>
      </c>
      <c r="J27">
        <v>-4.4000000000000003E-3</v>
      </c>
      <c r="K27">
        <v>35741651</v>
      </c>
      <c r="L27">
        <v>2761519425</v>
      </c>
      <c r="M27">
        <v>124268374.09999999</v>
      </c>
    </row>
    <row r="28" spans="1:13" x14ac:dyDescent="0.35">
      <c r="A28" t="s">
        <v>22</v>
      </c>
      <c r="B28" t="s">
        <v>40</v>
      </c>
      <c r="C28">
        <v>12.11</v>
      </c>
      <c r="D28">
        <v>51</v>
      </c>
      <c r="E28">
        <v>12.33</v>
      </c>
      <c r="F28">
        <f t="shared" si="2"/>
        <v>628.83000000000004</v>
      </c>
      <c r="G28">
        <f t="shared" si="3"/>
        <v>628.83000000000004</v>
      </c>
      <c r="H28">
        <f t="shared" si="4"/>
        <v>0</v>
      </c>
      <c r="I28">
        <v>-0.06</v>
      </c>
      <c r="J28">
        <v>-4.8999999999999998E-3</v>
      </c>
      <c r="K28">
        <v>821145</v>
      </c>
      <c r="L28">
        <v>8623425</v>
      </c>
      <c r="M28">
        <v>4540324.03</v>
      </c>
    </row>
    <row r="29" spans="1:13" x14ac:dyDescent="0.35">
      <c r="A29" t="s">
        <v>23</v>
      </c>
      <c r="B29" t="s">
        <v>24</v>
      </c>
      <c r="C29">
        <v>6.86</v>
      </c>
      <c r="D29">
        <v>1200</v>
      </c>
      <c r="E29">
        <v>7.52</v>
      </c>
      <c r="F29">
        <f t="shared" si="2"/>
        <v>9024</v>
      </c>
      <c r="G29">
        <f t="shared" si="3"/>
        <v>9024</v>
      </c>
      <c r="H29">
        <f t="shared" si="4"/>
        <v>0</v>
      </c>
      <c r="I29">
        <v>0.56999999999999995</v>
      </c>
      <c r="J29">
        <v>9.06E-2</v>
      </c>
      <c r="K29">
        <v>54403778</v>
      </c>
      <c r="L29">
        <v>1381554339</v>
      </c>
      <c r="M29">
        <v>22442965.539999999</v>
      </c>
    </row>
    <row r="30" spans="1:13" x14ac:dyDescent="0.35">
      <c r="A30" t="s">
        <v>27</v>
      </c>
      <c r="B30" t="s">
        <v>28</v>
      </c>
      <c r="C30">
        <v>26.99</v>
      </c>
      <c r="D30">
        <v>20</v>
      </c>
      <c r="E30">
        <v>26.98</v>
      </c>
      <c r="F30">
        <f t="shared" si="2"/>
        <v>539.6</v>
      </c>
      <c r="G30">
        <f t="shared" si="3"/>
        <v>539.6</v>
      </c>
      <c r="H30">
        <f t="shared" si="4"/>
        <v>0</v>
      </c>
      <c r="I30">
        <v>-0.54</v>
      </c>
      <c r="J30">
        <v>-1.9599999999999999E-2</v>
      </c>
      <c r="K30">
        <v>798509</v>
      </c>
      <c r="L30">
        <v>74252857</v>
      </c>
      <c r="M30">
        <v>8016338.4100000001</v>
      </c>
    </row>
    <row r="31" spans="1:13" x14ac:dyDescent="0.35">
      <c r="A31" t="s">
        <v>29</v>
      </c>
      <c r="B31" t="s">
        <v>30</v>
      </c>
      <c r="C31">
        <v>321.20999999999998</v>
      </c>
      <c r="D31">
        <v>131</v>
      </c>
      <c r="E31">
        <v>323.69</v>
      </c>
      <c r="F31">
        <f t="shared" si="2"/>
        <v>42403.39</v>
      </c>
      <c r="G31">
        <f t="shared" si="3"/>
        <v>42403.39</v>
      </c>
      <c r="H31">
        <f t="shared" si="4"/>
        <v>0</v>
      </c>
      <c r="I31">
        <v>0.5</v>
      </c>
      <c r="J31">
        <v>1.6000000000000001E-3</v>
      </c>
      <c r="K31">
        <v>728302</v>
      </c>
      <c r="L31">
        <v>268313234</v>
      </c>
      <c r="M31">
        <v>172369787.78999999</v>
      </c>
    </row>
    <row r="32" spans="1:13" x14ac:dyDescent="0.35">
      <c r="A32" t="s">
        <v>50</v>
      </c>
      <c r="B32" t="s">
        <v>51</v>
      </c>
      <c r="C32">
        <v>5.65</v>
      </c>
      <c r="D32">
        <v>191</v>
      </c>
      <c r="E32">
        <v>5.84</v>
      </c>
      <c r="F32">
        <f t="shared" si="2"/>
        <v>1115.44</v>
      </c>
      <c r="G32">
        <f t="shared" si="3"/>
        <v>1115.44</v>
      </c>
      <c r="H32">
        <f t="shared" si="4"/>
        <v>0</v>
      </c>
      <c r="I32">
        <v>-0.63</v>
      </c>
      <c r="J32">
        <v>-3.8999999999999998E-3</v>
      </c>
      <c r="K32">
        <v>6900</v>
      </c>
      <c r="L32">
        <v>20070662</v>
      </c>
      <c r="M32">
        <v>16056529.6</v>
      </c>
    </row>
    <row r="33" spans="1:13" x14ac:dyDescent="0.35">
      <c r="A33" t="s">
        <v>34</v>
      </c>
      <c r="B33" t="s">
        <v>35</v>
      </c>
      <c r="C33">
        <v>117.3</v>
      </c>
      <c r="D33">
        <v>226</v>
      </c>
      <c r="E33">
        <v>126.26</v>
      </c>
      <c r="F33">
        <f t="shared" si="2"/>
        <v>28534.760000000002</v>
      </c>
      <c r="G33">
        <f t="shared" si="3"/>
        <v>28534.760000000002</v>
      </c>
      <c r="H33">
        <f t="shared" si="4"/>
        <v>0</v>
      </c>
      <c r="I33">
        <v>2.16</v>
      </c>
      <c r="J33">
        <v>1.8800000000000001E-2</v>
      </c>
      <c r="K33">
        <v>9265930</v>
      </c>
      <c r="L33">
        <v>667914508</v>
      </c>
      <c r="M33">
        <v>319169493.38</v>
      </c>
    </row>
    <row r="34" spans="1:13" x14ac:dyDescent="0.35">
      <c r="F34">
        <f>SUM(F24:F33)</f>
        <v>99996.140000000014</v>
      </c>
    </row>
  </sheetData>
  <conditionalFormatting sqref="H2:H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E750B444-6416-442D-851C-D5FD28A6F649}"/>
    <hyperlink ref="A5" r:id="rId2" display="https://dps.psx.com.pk/company/KEL" xr:uid="{131E0F5F-8804-4ED5-A72E-06ADC08B45F9}"/>
    <hyperlink ref="A7" r:id="rId3" display="https://dps.psx.com.pk/company/BOP" xr:uid="{05725C71-9148-4CC6-83DB-8FC8E917A483}"/>
    <hyperlink ref="A9" r:id="rId4" display="https://dps.psx.com.pk/company/ENGRO" xr:uid="{95A91137-6872-4C7C-BD5D-AD626E354D0B}"/>
    <hyperlink ref="A11" r:id="rId5" display="https://dps.psx.com.pk/company/PPL" xr:uid="{08D1EFB1-D312-438E-96F7-1BE02D37523A}"/>
    <hyperlink ref="A25" r:id="rId6" display="https://dps.psx.com.pk/company/PAEL" xr:uid="{6843712B-308F-4F17-A9AF-1BB4ABBBD21E}"/>
    <hyperlink ref="A27" r:id="rId7" display="https://dps.psx.com.pk/company/KEL" xr:uid="{66851508-9CEB-49BB-BCEF-45E2309C3EDF}"/>
    <hyperlink ref="A29" r:id="rId8" display="https://dps.psx.com.pk/company/BOP" xr:uid="{898C6469-DDA0-4BC4-863D-618F47AD7421}"/>
    <hyperlink ref="A31" r:id="rId9" display="https://dps.psx.com.pk/company/ENGRO" xr:uid="{05938D51-BCC2-49C5-92B1-1A120718A118}"/>
    <hyperlink ref="A33" r:id="rId10" display="https://dps.psx.com.pk/company/PPL" xr:uid="{490CFF69-2361-4C62-B0E1-B08134FC196D}"/>
    <hyperlink ref="B26" r:id="rId11" display="https://dps.psx.com.pk/company/BAFL" xr:uid="{600A5822-3E5E-4DA0-A78D-162C08416923}"/>
  </hyperlinks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F9BA-7277-4E4A-ADA2-5C76279CB393}">
  <dimension ref="A1:M12"/>
  <sheetViews>
    <sheetView workbookViewId="0">
      <selection activeCell="F18" sqref="F18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8.1796875" bestFit="1" customWidth="1"/>
    <col min="4" max="4" width="9.453125" bestFit="1" customWidth="1"/>
    <col min="5" max="5" width="8.6328125" bestFit="1" customWidth="1"/>
    <col min="6" max="6" width="29.36328125" bestFit="1" customWidth="1"/>
    <col min="7" max="7" width="22.26953125" bestFit="1" customWidth="1"/>
    <col min="8" max="8" width="22.26953125" customWidth="1"/>
    <col min="9" max="9" width="7" bestFit="1" customWidth="1"/>
    <col min="10" max="10" width="10.1796875" bestFit="1" customWidth="1"/>
    <col min="11" max="11" width="8.90625" bestFit="1" customWidth="1"/>
    <col min="12" max="12" width="11.7265625" bestFit="1" customWidth="1"/>
    <col min="13" max="13" width="1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126.75</v>
      </c>
      <c r="D2">
        <v>70</v>
      </c>
      <c r="E2">
        <v>127.75</v>
      </c>
      <c r="F2">
        <v>8872.5</v>
      </c>
      <c r="G2">
        <f>PRODUCT(D2,E2)</f>
        <v>8942.5</v>
      </c>
      <c r="H2">
        <f>G2-F2</f>
        <v>70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26.07</v>
      </c>
      <c r="D3">
        <v>86</v>
      </c>
      <c r="E3">
        <v>26.36</v>
      </c>
      <c r="F3">
        <v>2242.02</v>
      </c>
      <c r="G3">
        <f t="shared" ref="G3:G11" si="0">PRODUCT(D3,E3)</f>
        <v>2266.96</v>
      </c>
      <c r="H3">
        <f t="shared" ref="H3:H11" si="1">G3-F3</f>
        <v>24.940000000000055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49.88</v>
      </c>
      <c r="D4">
        <v>70</v>
      </c>
      <c r="E4">
        <v>52.08</v>
      </c>
      <c r="F4">
        <v>3491.6000000000004</v>
      </c>
      <c r="G4">
        <f t="shared" si="0"/>
        <v>3645.6</v>
      </c>
      <c r="H4">
        <f t="shared" si="1"/>
        <v>153.99999999999955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5.24</v>
      </c>
      <c r="D5">
        <v>600</v>
      </c>
      <c r="E5">
        <v>5.5</v>
      </c>
      <c r="F5">
        <v>3144</v>
      </c>
      <c r="G5">
        <f t="shared" si="0"/>
        <v>3300</v>
      </c>
      <c r="H5">
        <f t="shared" si="1"/>
        <v>156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12.33</v>
      </c>
      <c r="D6">
        <v>51</v>
      </c>
      <c r="E6">
        <v>12.33</v>
      </c>
      <c r="F6">
        <v>628.83000000000004</v>
      </c>
      <c r="G6">
        <f t="shared" si="0"/>
        <v>628.83000000000004</v>
      </c>
      <c r="H6">
        <f t="shared" si="1"/>
        <v>0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7.52</v>
      </c>
      <c r="D7">
        <v>1200</v>
      </c>
      <c r="E7">
        <v>7.99</v>
      </c>
      <c r="F7">
        <v>9024</v>
      </c>
      <c r="G7">
        <f t="shared" si="0"/>
        <v>9588</v>
      </c>
      <c r="H7">
        <f t="shared" si="1"/>
        <v>564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26.98</v>
      </c>
      <c r="D8">
        <v>20</v>
      </c>
      <c r="E8">
        <v>26.9</v>
      </c>
      <c r="F8">
        <v>539.6</v>
      </c>
      <c r="G8">
        <f t="shared" si="0"/>
        <v>538</v>
      </c>
      <c r="H8">
        <f t="shared" si="1"/>
        <v>-1.6000000000000227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323.69</v>
      </c>
      <c r="D9">
        <v>131</v>
      </c>
      <c r="E9">
        <v>322.2</v>
      </c>
      <c r="F9">
        <v>42403.39</v>
      </c>
      <c r="G9">
        <f t="shared" si="0"/>
        <v>42208.2</v>
      </c>
      <c r="H9">
        <f t="shared" si="1"/>
        <v>-195.19000000000233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5.84</v>
      </c>
      <c r="D10">
        <v>191</v>
      </c>
      <c r="E10">
        <v>6.1</v>
      </c>
      <c r="F10">
        <v>1115.44</v>
      </c>
      <c r="G10">
        <f t="shared" si="0"/>
        <v>1165.0999999999999</v>
      </c>
      <c r="H10">
        <f t="shared" si="1"/>
        <v>49.659999999999854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126.26</v>
      </c>
      <c r="D11">
        <v>226</v>
      </c>
      <c r="E11">
        <v>126</v>
      </c>
      <c r="F11">
        <v>28534.760000000002</v>
      </c>
      <c r="G11">
        <f t="shared" si="0"/>
        <v>28476</v>
      </c>
      <c r="H11">
        <f t="shared" si="1"/>
        <v>-58.760000000002037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99996.140000000014</v>
      </c>
      <c r="G12">
        <f>SUM(G2:G11)</f>
        <v>100759.19</v>
      </c>
      <c r="H12">
        <f>SUM(H2:H11)</f>
        <v>763.04999999999507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532649BF-78DA-4A32-B479-F804F558FDB8}"/>
    <hyperlink ref="A5" r:id="rId2" display="https://dps.psx.com.pk/company/KEL" xr:uid="{263B95D5-B90E-4142-8560-EDCD488A0A0C}"/>
    <hyperlink ref="A7" r:id="rId3" display="https://dps.psx.com.pk/company/BOP" xr:uid="{E346A1DE-55D3-4C3C-8405-8712B3090012}"/>
    <hyperlink ref="A9" r:id="rId4" display="https://dps.psx.com.pk/company/ENGRO" xr:uid="{76A3E944-F36E-47BE-90EE-6A5ECD5622CA}"/>
    <hyperlink ref="A11" r:id="rId5" display="https://dps.psx.com.pk/company/PPL" xr:uid="{00179634-F0B5-4688-9726-8F16738EB41B}"/>
    <hyperlink ref="B4" r:id="rId6" display="https://dps.psx.com.pk/company/BAFL" xr:uid="{565C8140-F838-4720-8374-02EFFB5E6506}"/>
  </hyperlinks>
  <pageMargins left="0.7" right="0.7" top="0.75" bottom="0.75" header="0.3" footer="0.3"/>
  <pageSetup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86FE-9DD5-4D92-9660-E013AF8B13F5}">
  <dimension ref="A1:M12"/>
  <sheetViews>
    <sheetView workbookViewId="0">
      <selection activeCell="G16" sqref="G16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127.75</v>
      </c>
      <c r="D2">
        <v>70</v>
      </c>
      <c r="E2">
        <v>124</v>
      </c>
      <c r="F2">
        <v>8872.5</v>
      </c>
      <c r="G2">
        <f>PRODUCT(D2,E2)</f>
        <v>8680</v>
      </c>
      <c r="H2">
        <f>G2-F2</f>
        <v>-192.5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26.36</v>
      </c>
      <c r="D3">
        <v>86</v>
      </c>
      <c r="E3">
        <v>24.25</v>
      </c>
      <c r="F3">
        <v>2242.02</v>
      </c>
      <c r="G3">
        <f t="shared" ref="G3:G11" si="0">PRODUCT(D3,E3)</f>
        <v>2085.5</v>
      </c>
      <c r="H3">
        <f t="shared" ref="H3:H11" si="1">G3-F3</f>
        <v>-156.51999999999998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52.08</v>
      </c>
      <c r="D4">
        <v>70</v>
      </c>
      <c r="E4">
        <v>49.9</v>
      </c>
      <c r="F4">
        <v>3491.6000000000004</v>
      </c>
      <c r="G4">
        <f t="shared" si="0"/>
        <v>3493</v>
      </c>
      <c r="H4">
        <f t="shared" si="1"/>
        <v>1.3999999999996362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5.5</v>
      </c>
      <c r="D5">
        <v>600</v>
      </c>
      <c r="E5">
        <v>5.8</v>
      </c>
      <c r="F5">
        <v>3144</v>
      </c>
      <c r="G5">
        <f t="shared" si="0"/>
        <v>3480</v>
      </c>
      <c r="H5">
        <f t="shared" si="1"/>
        <v>336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12.33</v>
      </c>
      <c r="D6">
        <v>51</v>
      </c>
      <c r="E6">
        <v>11.84</v>
      </c>
      <c r="F6">
        <v>628.83000000000004</v>
      </c>
      <c r="G6">
        <f t="shared" si="0"/>
        <v>603.84</v>
      </c>
      <c r="H6">
        <f t="shared" si="1"/>
        <v>-24.990000000000009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7.99</v>
      </c>
      <c r="D7">
        <v>1200</v>
      </c>
      <c r="E7">
        <v>7.55</v>
      </c>
      <c r="F7">
        <v>9024</v>
      </c>
      <c r="G7">
        <f t="shared" si="0"/>
        <v>9060</v>
      </c>
      <c r="H7">
        <f t="shared" si="1"/>
        <v>36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26.9</v>
      </c>
      <c r="D8">
        <v>20</v>
      </c>
      <c r="E8">
        <v>26.22</v>
      </c>
      <c r="F8">
        <v>539.6</v>
      </c>
      <c r="G8">
        <f t="shared" si="0"/>
        <v>524.4</v>
      </c>
      <c r="H8">
        <f t="shared" si="1"/>
        <v>-15.200000000000045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322.2</v>
      </c>
      <c r="D9">
        <v>131</v>
      </c>
      <c r="E9">
        <v>315.51</v>
      </c>
      <c r="F9">
        <v>42403.39</v>
      </c>
      <c r="G9">
        <f t="shared" si="0"/>
        <v>41331.81</v>
      </c>
      <c r="H9">
        <f t="shared" si="1"/>
        <v>-1071.5800000000017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6.1</v>
      </c>
      <c r="D10">
        <v>191</v>
      </c>
      <c r="E10">
        <v>6.1</v>
      </c>
      <c r="F10">
        <v>1115.44</v>
      </c>
      <c r="G10">
        <f t="shared" si="0"/>
        <v>1165.0999999999999</v>
      </c>
      <c r="H10">
        <f t="shared" si="1"/>
        <v>49.659999999999854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126</v>
      </c>
      <c r="D11">
        <v>226</v>
      </c>
      <c r="E11">
        <v>121.8</v>
      </c>
      <c r="F11">
        <v>28534.760000000002</v>
      </c>
      <c r="G11">
        <f t="shared" si="0"/>
        <v>27526.799999999999</v>
      </c>
      <c r="H11">
        <f t="shared" si="1"/>
        <v>-1007.9600000000028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99996.140000000014</v>
      </c>
      <c r="G12">
        <f>SUM(G2:G11)</f>
        <v>97950.450000000012</v>
      </c>
      <c r="H12">
        <f>SUM(H2:H11)</f>
        <v>-2045.6900000000051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66552A30-D24A-42C8-AEAC-89E0A0D2AC8A}"/>
    <hyperlink ref="A5" r:id="rId2" display="https://dps.psx.com.pk/company/KEL" xr:uid="{9029D8F8-8ABB-4C92-B066-B5518FA2FC45}"/>
    <hyperlink ref="A7" r:id="rId3" display="https://dps.psx.com.pk/company/BOP" xr:uid="{1006EA88-8A4E-4838-A3CA-73D90FEFD8F6}"/>
    <hyperlink ref="A9" r:id="rId4" display="https://dps.psx.com.pk/company/ENGRO" xr:uid="{68C43B02-8A59-47D9-B564-1100197706F6}"/>
    <hyperlink ref="A11" r:id="rId5" display="https://dps.psx.com.pk/company/PPL" xr:uid="{39AD3349-0901-4DB9-B461-928C7FEE7804}"/>
    <hyperlink ref="B4" r:id="rId6" display="https://dps.psx.com.pk/company/BAFL" xr:uid="{5C770FF2-C466-4961-A763-3A2E7C6F9414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13EA-3B32-49A8-899F-A22744C9A796}">
  <dimension ref="A1:M12"/>
  <sheetViews>
    <sheetView workbookViewId="0">
      <selection activeCell="F9" sqref="A1:M12"/>
    </sheetView>
  </sheetViews>
  <sheetFormatPr defaultRowHeight="14.5" x14ac:dyDescent="0.35"/>
  <cols>
    <col min="1" max="1" width="6.90625" bestFit="1" customWidth="1"/>
    <col min="2" max="2" width="35.54296875" bestFit="1" customWidth="1"/>
    <col min="3" max="3" width="6.81640625" bestFit="1" customWidth="1"/>
    <col min="4" max="4" width="9.453125" bestFit="1" customWidth="1"/>
    <col min="5" max="5" width="7.1796875" bestFit="1" customWidth="1"/>
    <col min="6" max="6" width="29.36328125" bestFit="1" customWidth="1"/>
    <col min="7" max="7" width="22.26953125" bestFit="1" customWidth="1"/>
    <col min="8" max="8" width="9.7265625" bestFit="1" customWidth="1"/>
    <col min="9" max="9" width="7" bestFit="1" customWidth="1"/>
    <col min="10" max="10" width="10.1796875" bestFit="1" customWidth="1"/>
    <col min="11" max="11" width="9.81640625" bestFit="1" customWidth="1"/>
    <col min="12" max="12" width="11.7265625" bestFit="1" customWidth="1"/>
    <col min="13" max="13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 t="s">
        <v>3</v>
      </c>
      <c r="F1" t="s">
        <v>43</v>
      </c>
      <c r="G1" t="s">
        <v>42</v>
      </c>
      <c r="H1" t="s">
        <v>44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124</v>
      </c>
      <c r="D2">
        <v>70</v>
      </c>
      <c r="E2">
        <v>118.05</v>
      </c>
      <c r="F2">
        <v>8872.5</v>
      </c>
      <c r="G2">
        <f>PRODUCT(D2,E2)</f>
        <v>8263.5</v>
      </c>
      <c r="H2">
        <f>G2-F2</f>
        <v>-609</v>
      </c>
      <c r="I2">
        <v>0.5</v>
      </c>
      <c r="J2">
        <v>4.1000000000000003E-3</v>
      </c>
      <c r="K2">
        <v>7101491</v>
      </c>
      <c r="L2">
        <v>645139260</v>
      </c>
      <c r="M2">
        <v>529014193.19999999</v>
      </c>
    </row>
    <row r="3" spans="1:13" x14ac:dyDescent="0.35">
      <c r="A3" t="s">
        <v>13</v>
      </c>
      <c r="B3" t="s">
        <v>14</v>
      </c>
      <c r="C3">
        <v>24.25</v>
      </c>
      <c r="D3">
        <v>86</v>
      </c>
      <c r="E3">
        <v>22.98</v>
      </c>
      <c r="F3">
        <v>2242.02</v>
      </c>
      <c r="G3">
        <f t="shared" ref="G3:G11" si="0">PRODUCT(D3,E3)</f>
        <v>1976.28</v>
      </c>
      <c r="H3">
        <f t="shared" ref="H3:H11" si="1">G3-F3</f>
        <v>-265.74</v>
      </c>
      <c r="I3">
        <v>1.7</v>
      </c>
      <c r="J3">
        <v>7.4899999999999994E-2</v>
      </c>
      <c r="K3">
        <v>30108719</v>
      </c>
      <c r="L3">
        <v>428006078</v>
      </c>
      <c r="M3">
        <v>20886696.579999998</v>
      </c>
    </row>
    <row r="4" spans="1:13" x14ac:dyDescent="0.35">
      <c r="A4" t="s">
        <v>48</v>
      </c>
      <c r="B4" t="s">
        <v>49</v>
      </c>
      <c r="C4">
        <v>49.9</v>
      </c>
      <c r="D4">
        <v>70</v>
      </c>
      <c r="E4">
        <v>48.52</v>
      </c>
      <c r="F4">
        <v>3491.6000000000004</v>
      </c>
      <c r="G4">
        <f t="shared" si="0"/>
        <v>3396.4</v>
      </c>
      <c r="H4">
        <f t="shared" si="1"/>
        <v>-95.200000000000273</v>
      </c>
      <c r="I4">
        <v>-0.88</v>
      </c>
      <c r="J4">
        <v>-7.1999999999999998E-3</v>
      </c>
      <c r="K4">
        <v>3348106</v>
      </c>
      <c r="L4">
        <v>972865790</v>
      </c>
      <c r="M4">
        <v>156631393.80000001</v>
      </c>
    </row>
    <row r="5" spans="1:13" x14ac:dyDescent="0.35">
      <c r="A5" t="s">
        <v>18</v>
      </c>
      <c r="B5" t="s">
        <v>19</v>
      </c>
      <c r="C5">
        <v>5.8</v>
      </c>
      <c r="D5">
        <v>600</v>
      </c>
      <c r="E5">
        <v>5.5</v>
      </c>
      <c r="F5">
        <v>3144</v>
      </c>
      <c r="G5">
        <f t="shared" si="0"/>
        <v>3300</v>
      </c>
      <c r="H5">
        <f t="shared" si="1"/>
        <v>156</v>
      </c>
      <c r="I5">
        <v>-0.02</v>
      </c>
      <c r="J5">
        <v>-4.4000000000000003E-3</v>
      </c>
      <c r="K5">
        <v>35741651</v>
      </c>
      <c r="L5">
        <v>2761519425</v>
      </c>
      <c r="M5">
        <v>124268374.09999999</v>
      </c>
    </row>
    <row r="6" spans="1:13" x14ac:dyDescent="0.35">
      <c r="A6" t="s">
        <v>22</v>
      </c>
      <c r="B6" t="s">
        <v>40</v>
      </c>
      <c r="C6">
        <v>11.84</v>
      </c>
      <c r="D6">
        <v>51</v>
      </c>
      <c r="E6">
        <v>10.8</v>
      </c>
      <c r="F6">
        <v>628.83000000000004</v>
      </c>
      <c r="G6">
        <f t="shared" si="0"/>
        <v>550.80000000000007</v>
      </c>
      <c r="H6">
        <f t="shared" si="1"/>
        <v>-78.029999999999973</v>
      </c>
      <c r="I6">
        <v>-0.06</v>
      </c>
      <c r="J6">
        <v>-4.8999999999999998E-3</v>
      </c>
      <c r="K6">
        <v>821145</v>
      </c>
      <c r="L6">
        <v>8623425</v>
      </c>
      <c r="M6">
        <v>4540324.03</v>
      </c>
    </row>
    <row r="7" spans="1:13" x14ac:dyDescent="0.35">
      <c r="A7" t="s">
        <v>23</v>
      </c>
      <c r="B7" t="s">
        <v>24</v>
      </c>
      <c r="C7">
        <v>7.55</v>
      </c>
      <c r="D7">
        <v>1200</v>
      </c>
      <c r="E7">
        <v>6.55</v>
      </c>
      <c r="F7">
        <v>9024</v>
      </c>
      <c r="G7">
        <f t="shared" si="0"/>
        <v>7860</v>
      </c>
      <c r="H7">
        <f t="shared" si="1"/>
        <v>-1164</v>
      </c>
      <c r="I7">
        <v>0.56999999999999995</v>
      </c>
      <c r="J7">
        <v>9.06E-2</v>
      </c>
      <c r="K7">
        <v>54403778</v>
      </c>
      <c r="L7">
        <v>1381554339</v>
      </c>
      <c r="M7">
        <v>22442965.539999999</v>
      </c>
    </row>
    <row r="8" spans="1:13" x14ac:dyDescent="0.35">
      <c r="A8" t="s">
        <v>27</v>
      </c>
      <c r="B8" t="s">
        <v>28</v>
      </c>
      <c r="C8">
        <v>26.22</v>
      </c>
      <c r="D8">
        <v>20</v>
      </c>
      <c r="E8">
        <v>24.92</v>
      </c>
      <c r="F8">
        <v>539.6</v>
      </c>
      <c r="G8">
        <f t="shared" si="0"/>
        <v>498.40000000000003</v>
      </c>
      <c r="H8">
        <f t="shared" si="1"/>
        <v>-41.199999999999989</v>
      </c>
      <c r="I8">
        <v>-0.54</v>
      </c>
      <c r="J8">
        <v>-1.9599999999999999E-2</v>
      </c>
      <c r="K8">
        <v>798509</v>
      </c>
      <c r="L8">
        <v>74252857</v>
      </c>
      <c r="M8">
        <v>8016338.4100000001</v>
      </c>
    </row>
    <row r="9" spans="1:13" x14ac:dyDescent="0.35">
      <c r="A9" t="s">
        <v>29</v>
      </c>
      <c r="B9" t="s">
        <v>30</v>
      </c>
      <c r="C9">
        <v>315.51</v>
      </c>
      <c r="D9">
        <v>131</v>
      </c>
      <c r="E9">
        <v>308.89</v>
      </c>
      <c r="F9">
        <v>42403.39</v>
      </c>
      <c r="G9">
        <f t="shared" si="0"/>
        <v>40464.589999999997</v>
      </c>
      <c r="H9">
        <f t="shared" si="1"/>
        <v>-1938.8000000000029</v>
      </c>
      <c r="I9">
        <v>0.5</v>
      </c>
      <c r="J9">
        <v>1.6000000000000001E-3</v>
      </c>
      <c r="K9">
        <v>728302</v>
      </c>
      <c r="L9">
        <v>268313234</v>
      </c>
      <c r="M9">
        <v>172369787.78999999</v>
      </c>
    </row>
    <row r="10" spans="1:13" x14ac:dyDescent="0.35">
      <c r="A10" t="s">
        <v>50</v>
      </c>
      <c r="B10" t="s">
        <v>51</v>
      </c>
      <c r="C10">
        <v>6.1</v>
      </c>
      <c r="D10">
        <v>191</v>
      </c>
      <c r="E10">
        <v>5.58</v>
      </c>
      <c r="F10">
        <v>1115.44</v>
      </c>
      <c r="G10">
        <f t="shared" si="0"/>
        <v>1065.78</v>
      </c>
      <c r="H10">
        <f t="shared" si="1"/>
        <v>-49.660000000000082</v>
      </c>
      <c r="I10">
        <v>-0.63</v>
      </c>
      <c r="J10">
        <v>-3.8999999999999998E-3</v>
      </c>
      <c r="K10">
        <v>6900</v>
      </c>
      <c r="L10">
        <v>20070662</v>
      </c>
      <c r="M10">
        <v>16056529.6</v>
      </c>
    </row>
    <row r="11" spans="1:13" x14ac:dyDescent="0.35">
      <c r="A11" t="s">
        <v>34</v>
      </c>
      <c r="B11" t="s">
        <v>35</v>
      </c>
      <c r="C11">
        <v>121.8</v>
      </c>
      <c r="D11">
        <v>226</v>
      </c>
      <c r="E11">
        <v>120.3</v>
      </c>
      <c r="F11">
        <v>28534.760000000002</v>
      </c>
      <c r="G11">
        <f t="shared" si="0"/>
        <v>27187.8</v>
      </c>
      <c r="H11">
        <f t="shared" si="1"/>
        <v>-1346.9600000000028</v>
      </c>
      <c r="I11">
        <v>2.16</v>
      </c>
      <c r="J11">
        <v>1.8800000000000001E-2</v>
      </c>
      <c r="K11">
        <v>9265930</v>
      </c>
      <c r="L11">
        <v>667914508</v>
      </c>
      <c r="M11">
        <v>319169493.38</v>
      </c>
    </row>
    <row r="12" spans="1:13" x14ac:dyDescent="0.35">
      <c r="F12">
        <f>SUM(F2:F11)</f>
        <v>99996.140000000014</v>
      </c>
      <c r="G12">
        <f>SUM(G2:G11)</f>
        <v>94563.55</v>
      </c>
      <c r="H12">
        <f>SUM(H2:H11)</f>
        <v>-5432.5900000000056</v>
      </c>
    </row>
  </sheetData>
  <conditionalFormatting sqref="H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display="https://dps.psx.com.pk/company/PAEL" xr:uid="{98F2D85D-359C-45D7-8983-5A81A2E89C5F}"/>
    <hyperlink ref="A5" r:id="rId2" display="https://dps.psx.com.pk/company/KEL" xr:uid="{14DDA949-B0F7-4C1A-A315-86D0FE15A088}"/>
    <hyperlink ref="A7" r:id="rId3" display="https://dps.psx.com.pk/company/BOP" xr:uid="{7B5F6CCD-E160-4AD1-A68C-60C080B8503E}"/>
    <hyperlink ref="A9" r:id="rId4" display="https://dps.psx.com.pk/company/ENGRO" xr:uid="{5BE33529-F5B2-42C2-B26E-3AEB10C511F9}"/>
    <hyperlink ref="A11" r:id="rId5" display="https://dps.psx.com.pk/company/PPL" xr:uid="{9B99BB9B-9EE3-4369-AAD1-540D084DE806}"/>
    <hyperlink ref="B4" r:id="rId6" display="https://dps.psx.com.pk/company/BAFL" xr:uid="{B441C546-2BD2-4D5A-817B-A632AA9616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8 Dec</vt:lpstr>
      <vt:lpstr>11 Dec</vt:lpstr>
      <vt:lpstr>12 Dec</vt:lpstr>
      <vt:lpstr>13 Dec</vt:lpstr>
      <vt:lpstr>14 Dec</vt:lpstr>
      <vt:lpstr>15 Dec</vt:lpstr>
      <vt:lpstr>18 Dec</vt:lpstr>
      <vt:lpstr>19 Dec</vt:lpstr>
      <vt:lpstr>20 Dec</vt:lpstr>
      <vt:lpstr>21 Dec</vt:lpstr>
      <vt:lpstr>22 Dec</vt:lpstr>
      <vt:lpstr>26 Dec</vt:lpstr>
      <vt:lpstr>27 Dec</vt:lpstr>
      <vt:lpstr>28 Dec</vt:lpstr>
      <vt:lpstr>29 Dec</vt:lpstr>
      <vt:lpstr>1 Jan</vt:lpstr>
      <vt:lpstr>2 Jan</vt:lpstr>
      <vt:lpstr>3 Jan</vt:lpstr>
      <vt:lpstr>4 Jan</vt:lpstr>
      <vt:lpstr>5 Jan</vt:lpstr>
      <vt:lpstr>8 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Anique Khan</dc:creator>
  <cp:lastModifiedBy>Anique Khan</cp:lastModifiedBy>
  <dcterms:created xsi:type="dcterms:W3CDTF">2023-12-08T23:10:06Z</dcterms:created>
  <dcterms:modified xsi:type="dcterms:W3CDTF">2024-01-09T09:43:48Z</dcterms:modified>
</cp:coreProperties>
</file>