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"/>
    </mc:Choice>
  </mc:AlternateContent>
  <xr:revisionPtr revIDLastSave="0" documentId="13_ncr:1_{8D3F2722-0C97-4EE5-9C36-A2209E367200}" xr6:coauthVersionLast="47" xr6:coauthVersionMax="47" xr10:uidLastSave="{00000000-0000-0000-0000-000000000000}"/>
  <bookViews>
    <workbookView xWindow="-108" yWindow="-108" windowWidth="23256" windowHeight="12456" xr2:uid="{AC938A82-4024-4F10-8A5B-9F1FF60BD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G1" i="1"/>
  <c r="I1" i="1"/>
  <c r="J1" i="1"/>
  <c r="K1" i="1"/>
  <c r="L1" i="1"/>
  <c r="M1" i="1"/>
  <c r="N1" i="1"/>
  <c r="O1" i="1"/>
  <c r="P1" i="1"/>
  <c r="Q1" i="1"/>
  <c r="S1" i="1"/>
  <c r="U1" i="1"/>
  <c r="V1" i="1"/>
  <c r="W1" i="1"/>
  <c r="X1" i="1"/>
  <c r="Y1" i="1"/>
  <c r="Z1" i="1"/>
  <c r="AA1" i="1"/>
  <c r="AB1" i="1"/>
  <c r="AC1" i="1"/>
  <c r="AD1" i="1"/>
  <c r="AE1" i="1"/>
  <c r="E1" i="1"/>
  <c r="T9" i="1"/>
  <c r="AF9" i="1" s="1"/>
  <c r="AG9" i="1" s="1"/>
  <c r="T8" i="1"/>
  <c r="AF8" i="1" s="1"/>
  <c r="AG8" i="1" s="1"/>
  <c r="AF7" i="1"/>
  <c r="H7" i="1"/>
  <c r="AF6" i="1"/>
  <c r="H6" i="1"/>
  <c r="AF5" i="1"/>
  <c r="H5" i="1"/>
  <c r="R4" i="1"/>
  <c r="R1" i="1" s="1"/>
  <c r="H4" i="1"/>
  <c r="T4" i="1" s="1"/>
  <c r="AF4" i="1" s="1"/>
  <c r="AF3" i="1"/>
  <c r="AF1" i="1" s="1"/>
  <c r="R3" i="1"/>
  <c r="H3" i="1"/>
  <c r="H1" i="1" s="1"/>
  <c r="AG6" i="1" l="1"/>
  <c r="T1" i="1"/>
  <c r="AG7" i="1"/>
  <c r="AG5" i="1"/>
  <c r="AG3" i="1"/>
  <c r="AG4" i="1"/>
  <c r="AG1" i="1" l="1"/>
</calcChain>
</file>

<file path=xl/sharedStrings.xml><?xml version="1.0" encoding="utf-8"?>
<sst xmlns="http://schemas.openxmlformats.org/spreadsheetml/2006/main" count="45" uniqueCount="35">
  <si>
    <t>Sr.no</t>
  </si>
  <si>
    <t>CAT</t>
  </si>
  <si>
    <t>Name</t>
  </si>
  <si>
    <t>BU</t>
  </si>
  <si>
    <t>Total No. of Days in Nov 22</t>
  </si>
  <si>
    <t>Working days</t>
  </si>
  <si>
    <t>Gross Salary</t>
  </si>
  <si>
    <t>Current Month Cost</t>
  </si>
  <si>
    <t>Quadrant</t>
  </si>
  <si>
    <t>TDS%</t>
  </si>
  <si>
    <t>TDS</t>
  </si>
  <si>
    <t>PF</t>
  </si>
  <si>
    <t>ESIC</t>
  </si>
  <si>
    <t>PT</t>
  </si>
  <si>
    <t>Insurance</t>
  </si>
  <si>
    <t>GOVT. PF ADMIN (1%)</t>
  </si>
  <si>
    <t>Empl ESIC</t>
  </si>
  <si>
    <t>MLWF</t>
  </si>
  <si>
    <t>Advance Recovery</t>
  </si>
  <si>
    <t>Service Charges</t>
  </si>
  <si>
    <t>Incentives</t>
  </si>
  <si>
    <t>GST</t>
  </si>
  <si>
    <t>Total Deduction</t>
  </si>
  <si>
    <t>Net cashflow</t>
  </si>
  <si>
    <t>ERB/FTE</t>
  </si>
  <si>
    <t>Rupesh Narawadkar</t>
  </si>
  <si>
    <t xml:space="preserve">Credit Card </t>
  </si>
  <si>
    <t>Ruchi Singh</t>
  </si>
  <si>
    <t>HR</t>
  </si>
  <si>
    <t>Ashwini Kakade</t>
  </si>
  <si>
    <t>Meena Sarwagod</t>
  </si>
  <si>
    <t>Ranita Warakpam</t>
  </si>
  <si>
    <t>ERB/FTC</t>
  </si>
  <si>
    <t>Deepanshu Srivastava</t>
  </si>
  <si>
    <t xml:space="preserve">Sunny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</si>
</sst>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2" fillId="2" borderId="1" xfId="1" applyNumberFormat="1" applyFont="1" applyFill="1" applyBorder="1" applyAlignment="1">
      <alignment vertical="center" wrapText="1"/>
    </xf>
    <xf numFmtId="164" fontId="2" fillId="2" borderId="1" xfId="1" quotePrefix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horizontal="right" vertical="center" wrapText="1"/>
    </xf>
    <xf numFmtId="164" fontId="2" fillId="2" borderId="1" xfId="1" applyNumberFormat="1" applyFont="1" applyFill="1" applyBorder="1" applyAlignment="1">
      <alignment vertical="center"/>
    </xf>
    <xf numFmtId="164" fontId="1" fillId="3" borderId="1" xfId="1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164" fontId="3" fillId="3" borderId="1" xfId="1" applyNumberFormat="1" applyFont="1" applyFill="1" applyBorder="1" applyAlignment="1">
      <alignment vertical="center"/>
    </xf>
    <xf numFmtId="164" fontId="3" fillId="3" borderId="1" xfId="1" applyNumberFormat="1" applyFont="1" applyFill="1" applyBorder="1" applyAlignment="1"/>
    <xf numFmtId="164" fontId="3" fillId="3" borderId="1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left" vertical="top"/>
    </xf>
    <xf numFmtId="164" fontId="1" fillId="3" borderId="1" xfId="1" applyNumberFormat="1" applyFont="1" applyFill="1" applyBorder="1" applyAlignment="1">
      <alignment horizontal="right"/>
    </xf>
    <xf numFmtId="164" fontId="1" fillId="3" borderId="1" xfId="1" applyNumberFormat="1" applyFont="1" applyFill="1" applyBorder="1" applyAlignment="1"/>
    <xf numFmtId="9" fontId="0" fillId="3" borderId="1" xfId="0" applyNumberFormat="1" applyFill="1" applyBorder="1"/>
    <xf numFmtId="164" fontId="0" fillId="3" borderId="1" xfId="1" applyNumberFormat="1" applyFont="1" applyFill="1" applyBorder="1" applyAlignment="1"/>
    <xf numFmtId="164" fontId="0" fillId="3" borderId="1" xfId="1" applyNumberFormat="1" applyFont="1" applyFill="1" applyBorder="1" applyAlignment="1">
      <alignment horizontal="right"/>
    </xf>
    <xf numFmtId="0" fontId="0" fillId="3" borderId="2" xfId="0" applyFill="1" applyBorder="1"/>
    <xf numFmtId="164" fontId="3" fillId="5" borderId="1" xfId="1" applyNumberFormat="1" applyFont="1" applyFill="1" applyBorder="1" applyAlignment="1">
      <alignment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A5AE-97A9-4C23-8B9B-3044B7261107}">
  <dimension ref="A1:AM9"/>
  <sheetViews>
    <sheetView tabSelected="1" topLeftCell="A2" workbookViewId="0">
      <selection activeCell="AM14" sqref="AM14"/>
    </sheetView>
  </sheetViews>
  <sheetFormatPr defaultRowHeight="14.4" x14ac:dyDescent="0.3"/>
  <cols>
    <col min="3" max="3" width="19.21875" bestFit="1" customWidth="1"/>
    <col min="4" max="4" width="10.6640625" hidden="1" customWidth="1"/>
    <col min="5" max="32" width="0" hidden="1" customWidth="1"/>
  </cols>
  <sheetData>
    <row r="1" spans="1:39" x14ac:dyDescent="0.3">
      <c r="E1" s="19">
        <f>SUM(E3:E9)</f>
        <v>210</v>
      </c>
      <c r="F1" s="19">
        <f t="shared" ref="F1:AG1" si="0">SUM(F3:F9)</f>
        <v>168</v>
      </c>
      <c r="G1" s="19">
        <f t="shared" si="0"/>
        <v>151295</v>
      </c>
      <c r="H1" s="19">
        <f t="shared" si="0"/>
        <v>149919.33333333331</v>
      </c>
      <c r="I1" s="19">
        <f t="shared" si="0"/>
        <v>0</v>
      </c>
      <c r="J1" s="19">
        <f t="shared" si="0"/>
        <v>0</v>
      </c>
      <c r="K1" s="19">
        <f t="shared" si="0"/>
        <v>0</v>
      </c>
      <c r="L1" s="19">
        <f t="shared" si="0"/>
        <v>0</v>
      </c>
      <c r="M1" s="19">
        <f t="shared" si="0"/>
        <v>0</v>
      </c>
      <c r="N1" s="19">
        <f t="shared" si="0"/>
        <v>0</v>
      </c>
      <c r="O1" s="19">
        <f t="shared" si="0"/>
        <v>0</v>
      </c>
      <c r="P1" s="19">
        <f t="shared" si="0"/>
        <v>0</v>
      </c>
      <c r="Q1" s="19">
        <f t="shared" si="0"/>
        <v>0</v>
      </c>
      <c r="R1" s="19">
        <f t="shared" si="0"/>
        <v>0</v>
      </c>
      <c r="S1" s="19">
        <f t="shared" si="0"/>
        <v>0.2</v>
      </c>
      <c r="T1" s="19">
        <f t="shared" si="0"/>
        <v>3000</v>
      </c>
      <c r="U1" s="19">
        <f t="shared" si="0"/>
        <v>17466</v>
      </c>
      <c r="V1" s="19">
        <f t="shared" si="0"/>
        <v>139</v>
      </c>
      <c r="W1" s="19">
        <f t="shared" si="0"/>
        <v>1000</v>
      </c>
      <c r="X1" s="19">
        <f t="shared" si="0"/>
        <v>331</v>
      </c>
      <c r="Y1" s="19">
        <f t="shared" si="0"/>
        <v>728</v>
      </c>
      <c r="Z1" s="19">
        <f t="shared" si="0"/>
        <v>602</v>
      </c>
      <c r="AA1" s="19">
        <f t="shared" si="0"/>
        <v>0</v>
      </c>
      <c r="AB1" s="19">
        <f t="shared" si="0"/>
        <v>0</v>
      </c>
      <c r="AC1" s="19">
        <f t="shared" si="0"/>
        <v>0</v>
      </c>
      <c r="AD1" s="19">
        <f t="shared" si="0"/>
        <v>19200</v>
      </c>
      <c r="AE1" s="19">
        <f t="shared" si="0"/>
        <v>0</v>
      </c>
      <c r="AF1" s="19">
        <f t="shared" si="0"/>
        <v>23266</v>
      </c>
      <c r="AG1" s="19">
        <f t="shared" si="0"/>
        <v>145853.33333333331</v>
      </c>
    </row>
    <row r="2" spans="1:39" ht="57.6" x14ac:dyDescent="0.3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1"/>
      <c r="J2" s="1"/>
      <c r="K2" s="1"/>
      <c r="L2" s="1"/>
      <c r="M2" s="1"/>
      <c r="N2" s="1"/>
      <c r="O2" s="1"/>
      <c r="P2" s="1"/>
      <c r="Q2" s="1"/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4" t="s">
        <v>20</v>
      </c>
      <c r="AE2" s="1" t="s">
        <v>21</v>
      </c>
      <c r="AF2" s="1" t="s">
        <v>22</v>
      </c>
      <c r="AG2" s="1" t="s">
        <v>23</v>
      </c>
    </row>
    <row r="3" spans="1:39" x14ac:dyDescent="0.3">
      <c r="A3" s="5">
        <v>1</v>
      </c>
      <c r="B3" s="6" t="s">
        <v>24</v>
      </c>
      <c r="C3" s="7" t="s">
        <v>25</v>
      </c>
      <c r="D3" s="6" t="s">
        <v>26</v>
      </c>
      <c r="E3" s="9">
        <v>30</v>
      </c>
      <c r="F3" s="9">
        <v>30</v>
      </c>
      <c r="G3" s="10">
        <v>28150</v>
      </c>
      <c r="H3" s="8">
        <f>G3*F3/E3</f>
        <v>28150</v>
      </c>
      <c r="I3" s="8"/>
      <c r="J3" s="8"/>
      <c r="K3" s="8"/>
      <c r="L3" s="8"/>
      <c r="M3" s="8"/>
      <c r="N3" s="8"/>
      <c r="O3" s="8"/>
      <c r="P3" s="8"/>
      <c r="Q3" s="8"/>
      <c r="R3" s="11" t="str">
        <f>IF(G3&lt;=20000,"Q1",IF(AND(G3&lt;=30000,G3&gt;20001),"Q2",IF(AND(G3&lt;=50000,G3&gt;30001),"Q3",IF(AND(G3&lt;=100000,G3&gt;50001),"Q4","Q5"))))</f>
        <v>Q2</v>
      </c>
      <c r="S3" s="8">
        <v>0</v>
      </c>
      <c r="T3" s="8">
        <v>0</v>
      </c>
      <c r="U3" s="8">
        <v>3600</v>
      </c>
      <c r="V3" s="8">
        <v>0</v>
      </c>
      <c r="W3" s="8">
        <v>200</v>
      </c>
      <c r="X3" s="8"/>
      <c r="Y3" s="8">
        <v>150</v>
      </c>
      <c r="Z3" s="8">
        <v>0</v>
      </c>
      <c r="AA3" s="8">
        <v>0</v>
      </c>
      <c r="AB3" s="8"/>
      <c r="AC3" s="8"/>
      <c r="AD3" s="8">
        <v>19200</v>
      </c>
      <c r="AE3" s="8">
        <v>0</v>
      </c>
      <c r="AF3" s="8">
        <f t="shared" ref="AF3:AF9" si="1">SUM(T3:AB3)</f>
        <v>3950</v>
      </c>
      <c r="AG3" s="18">
        <f t="shared" ref="AG3:AG9" si="2">H3-AF3+AD3+AE3</f>
        <v>43400</v>
      </c>
    </row>
    <row r="4" spans="1:39" x14ac:dyDescent="0.3">
      <c r="A4" s="5">
        <v>2</v>
      </c>
      <c r="B4" s="6" t="s">
        <v>24</v>
      </c>
      <c r="C4" s="7" t="s">
        <v>27</v>
      </c>
      <c r="D4" s="6" t="s">
        <v>28</v>
      </c>
      <c r="E4" s="9">
        <v>30</v>
      </c>
      <c r="F4" s="9">
        <v>30</v>
      </c>
      <c r="G4" s="12">
        <v>29000</v>
      </c>
      <c r="H4" s="13">
        <f>G4*F4/E4</f>
        <v>29000</v>
      </c>
      <c r="I4" s="13"/>
      <c r="J4" s="13"/>
      <c r="K4" s="13"/>
      <c r="L4" s="13"/>
      <c r="M4" s="13"/>
      <c r="N4" s="13"/>
      <c r="O4" s="13"/>
      <c r="P4" s="13"/>
      <c r="Q4" s="13"/>
      <c r="R4" s="11" t="str">
        <f>IF(G4&lt;=20000,"Q1",IF(AND(G4&lt;=30000,G4&gt;20001),"Q2",IF(AND(G4&lt;=50000,G4&gt;30001),"Q3",IF(AND(G4&lt;=100000,G4&gt;50001),"Q4","Q5"))))</f>
        <v>Q2</v>
      </c>
      <c r="S4" s="14"/>
      <c r="T4" s="8">
        <f>H4*S4</f>
        <v>0</v>
      </c>
      <c r="U4" s="8">
        <v>3600</v>
      </c>
      <c r="V4" s="15"/>
      <c r="W4" s="8">
        <v>200</v>
      </c>
      <c r="X4" s="8">
        <v>331</v>
      </c>
      <c r="Y4" s="8">
        <v>150</v>
      </c>
      <c r="Z4" s="15"/>
      <c r="AA4" s="15"/>
      <c r="AB4" s="15"/>
      <c r="AC4" s="15"/>
      <c r="AD4" s="15"/>
      <c r="AE4" s="15"/>
      <c r="AF4" s="8">
        <f t="shared" si="1"/>
        <v>4281</v>
      </c>
      <c r="AG4" s="18">
        <f t="shared" si="2"/>
        <v>24719</v>
      </c>
    </row>
    <row r="5" spans="1:39" x14ac:dyDescent="0.3">
      <c r="A5" s="5">
        <v>3</v>
      </c>
      <c r="B5" s="6" t="s">
        <v>24</v>
      </c>
      <c r="C5" s="7" t="s">
        <v>29</v>
      </c>
      <c r="D5" s="6" t="s">
        <v>26</v>
      </c>
      <c r="E5" s="9">
        <v>30</v>
      </c>
      <c r="F5" s="8">
        <v>28</v>
      </c>
      <c r="G5" s="10">
        <v>20635</v>
      </c>
      <c r="H5" s="8">
        <f>G5*F5/E5</f>
        <v>19259.333333333332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8">
        <v>3066</v>
      </c>
      <c r="V5" s="6">
        <v>139</v>
      </c>
      <c r="W5" s="6">
        <v>200</v>
      </c>
      <c r="X5" s="6"/>
      <c r="Y5" s="6">
        <v>128</v>
      </c>
      <c r="Z5" s="6">
        <v>602</v>
      </c>
      <c r="AA5" s="6"/>
      <c r="AB5" s="6"/>
      <c r="AC5" s="6"/>
      <c r="AD5" s="6"/>
      <c r="AE5" s="6"/>
      <c r="AF5" s="8">
        <f t="shared" si="1"/>
        <v>4135</v>
      </c>
      <c r="AG5" s="18">
        <f t="shared" si="2"/>
        <v>15124.333333333332</v>
      </c>
    </row>
    <row r="6" spans="1:39" x14ac:dyDescent="0.3">
      <c r="A6" s="5">
        <v>4</v>
      </c>
      <c r="B6" s="6" t="s">
        <v>24</v>
      </c>
      <c r="C6" s="7" t="s">
        <v>30</v>
      </c>
      <c r="D6" s="6" t="s">
        <v>26</v>
      </c>
      <c r="E6" s="9">
        <v>30</v>
      </c>
      <c r="F6" s="8">
        <v>30</v>
      </c>
      <c r="G6" s="10">
        <v>21755</v>
      </c>
      <c r="H6" s="8">
        <f>G6*F6/E6</f>
        <v>21755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8">
        <v>3600</v>
      </c>
      <c r="V6" s="6"/>
      <c r="W6" s="8">
        <v>200</v>
      </c>
      <c r="X6" s="6"/>
      <c r="Y6" s="8">
        <v>150</v>
      </c>
      <c r="Z6" s="6"/>
      <c r="AA6" s="6"/>
      <c r="AB6" s="6"/>
      <c r="AC6" s="6"/>
      <c r="AD6" s="6"/>
      <c r="AE6" s="6"/>
      <c r="AF6" s="8">
        <f t="shared" si="1"/>
        <v>3950</v>
      </c>
      <c r="AG6" s="18">
        <f t="shared" si="2"/>
        <v>17805</v>
      </c>
    </row>
    <row r="7" spans="1:39" x14ac:dyDescent="0.3">
      <c r="A7" s="5">
        <v>5</v>
      </c>
      <c r="B7" s="6" t="s">
        <v>24</v>
      </c>
      <c r="C7" s="7" t="s">
        <v>31</v>
      </c>
      <c r="D7" s="6" t="s">
        <v>26</v>
      </c>
      <c r="E7" s="9">
        <v>30</v>
      </c>
      <c r="F7" s="8">
        <v>30</v>
      </c>
      <c r="G7" s="10">
        <v>21755</v>
      </c>
      <c r="H7" s="8">
        <f>G7*F7/E7</f>
        <v>21755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>
        <v>3600</v>
      </c>
      <c r="V7" s="6"/>
      <c r="W7" s="8">
        <v>200</v>
      </c>
      <c r="X7" s="6"/>
      <c r="Y7" s="8">
        <v>150</v>
      </c>
      <c r="Z7" s="6"/>
      <c r="AA7" s="6"/>
      <c r="AB7" s="6"/>
      <c r="AC7" s="6"/>
      <c r="AD7" s="6"/>
      <c r="AE7" s="6"/>
      <c r="AF7" s="8">
        <f t="shared" si="1"/>
        <v>3950</v>
      </c>
      <c r="AG7" s="18">
        <f t="shared" si="2"/>
        <v>17805</v>
      </c>
    </row>
    <row r="8" spans="1:39" x14ac:dyDescent="0.3">
      <c r="A8" s="5">
        <v>6</v>
      </c>
      <c r="B8" s="6" t="s">
        <v>32</v>
      </c>
      <c r="C8" s="7" t="s">
        <v>33</v>
      </c>
      <c r="D8" s="6" t="s">
        <v>14</v>
      </c>
      <c r="E8" s="9">
        <v>30</v>
      </c>
      <c r="F8" s="6">
        <v>20</v>
      </c>
      <c r="G8" s="16">
        <v>20000</v>
      </c>
      <c r="H8" s="8">
        <v>20000</v>
      </c>
      <c r="I8" s="6"/>
      <c r="J8" s="6"/>
      <c r="K8" s="6"/>
      <c r="L8" s="6"/>
      <c r="M8" s="6"/>
      <c r="N8" s="6"/>
      <c r="O8" s="6"/>
      <c r="P8" s="6"/>
      <c r="Q8" s="6"/>
      <c r="R8" s="6"/>
      <c r="S8" s="14">
        <v>0.1</v>
      </c>
      <c r="T8" s="8">
        <f>H8*S8</f>
        <v>2000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8">
        <f t="shared" si="1"/>
        <v>2000</v>
      </c>
      <c r="AG8" s="18">
        <f t="shared" si="2"/>
        <v>18000</v>
      </c>
    </row>
    <row r="9" spans="1:39" s="6" customFormat="1" x14ac:dyDescent="0.3">
      <c r="A9" s="5">
        <v>7</v>
      </c>
      <c r="B9" s="6" t="s">
        <v>32</v>
      </c>
      <c r="C9" s="6" t="s">
        <v>34</v>
      </c>
      <c r="D9" s="6" t="s">
        <v>14</v>
      </c>
      <c r="E9" s="9">
        <v>30</v>
      </c>
      <c r="F9" s="6">
        <v>0</v>
      </c>
      <c r="G9" s="16">
        <v>10000</v>
      </c>
      <c r="H9" s="13">
        <v>10000</v>
      </c>
      <c r="S9" s="14">
        <v>0.1</v>
      </c>
      <c r="T9" s="8">
        <f t="shared" ref="T9" si="3">H9*S9</f>
        <v>1000</v>
      </c>
      <c r="AF9" s="8">
        <f t="shared" si="1"/>
        <v>1000</v>
      </c>
      <c r="AG9" s="18">
        <f t="shared" si="2"/>
        <v>9000</v>
      </c>
      <c r="AM9" s="17"/>
    </row>
  </sheetData>
  <conditionalFormatting sqref="R3:R8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ERB</cp:lastModifiedBy>
  <dcterms:created xsi:type="dcterms:W3CDTF">2022-12-19T13:59:12Z</dcterms:created>
  <dcterms:modified xsi:type="dcterms:W3CDTF">2022-12-19T15:11:33Z</dcterms:modified>
</cp:coreProperties>
</file>