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3.xml" ContentType="application/vnd.ms-excel.person+xml"/>
  <Override PartName="/xl/persons/person1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8-01-23/"/>
    </mc:Choice>
  </mc:AlternateContent>
  <xr:revisionPtr revIDLastSave="26" documentId="8_{24208E62-AAB1-41B3-8646-C8FF78B9AF8F}" xr6:coauthVersionLast="47" xr6:coauthVersionMax="47" xr10:uidLastSave="{88FC678A-D2A6-4279-9357-EDAC3FBB7AD1}"/>
  <bookViews>
    <workbookView xWindow="-108" yWindow="-108" windowWidth="23256" windowHeight="12456" xr2:uid="{204120FA-7D15-4E7D-8DF3-1588372995F0}"/>
  </bookViews>
  <sheets>
    <sheet name="Sheet1" sheetId="1" r:id="rId1"/>
    <sheet name="Sheet2" sheetId="2" r:id="rId2"/>
  </sheets>
  <definedNames>
    <definedName name="_xlnm._FilterDatabase" localSheetId="0" hidden="1">Sheet1!$A$1:$S$66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M3" i="1"/>
  <c r="M4" i="1"/>
  <c r="M5" i="1"/>
  <c r="M6" i="1"/>
  <c r="N16" i="1"/>
  <c r="N66" i="1" s="1"/>
  <c r="M30" i="1" l="1"/>
  <c r="M8" i="1"/>
  <c r="M7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9" i="1"/>
  <c r="M28" i="1"/>
  <c r="M27" i="1"/>
  <c r="M26" i="1"/>
  <c r="M25" i="1"/>
  <c r="M24" i="1"/>
  <c r="M23" i="1"/>
  <c r="M22" i="1"/>
  <c r="M21" i="1"/>
  <c r="M20" i="1"/>
  <c r="M18" i="1"/>
  <c r="M11" i="1"/>
  <c r="F66" i="1" l="1"/>
  <c r="D66" i="1"/>
  <c r="G19" i="1"/>
  <c r="H1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H66" i="1" l="1"/>
  <c r="M19" i="1"/>
  <c r="M66" i="1" s="1"/>
  <c r="G66" i="1"/>
</calcChain>
</file>

<file path=xl/sharedStrings.xml><?xml version="1.0" encoding="utf-8"?>
<sst xmlns="http://schemas.openxmlformats.org/spreadsheetml/2006/main" count="592" uniqueCount="272">
  <si>
    <t>Sr.No</t>
  </si>
  <si>
    <t>Finqy ID</t>
  </si>
  <si>
    <t>Partner Name</t>
  </si>
  <si>
    <t>Net Payout</t>
  </si>
  <si>
    <t>GST</t>
  </si>
  <si>
    <t>Recoveries/Advance</t>
  </si>
  <si>
    <t>TDS Amount</t>
  </si>
  <si>
    <t>Total Payable</t>
  </si>
  <si>
    <t>Remark</t>
  </si>
  <si>
    <t>PO Reference Number</t>
  </si>
  <si>
    <t>PO Request Date</t>
  </si>
  <si>
    <t>Life2142</t>
  </si>
  <si>
    <t>Life Way Solutions</t>
  </si>
  <si>
    <t>INS PO Dec-22</t>
  </si>
  <si>
    <t>PO INS 33</t>
  </si>
  <si>
    <t>INDIVIDUAL1770</t>
  </si>
  <si>
    <t>Shanu Manna</t>
  </si>
  <si>
    <t>INDIVIDUAL1670</t>
  </si>
  <si>
    <t>Deepa Joshi</t>
  </si>
  <si>
    <t>INDIVIDUAL1554</t>
  </si>
  <si>
    <t>Ajay Kumar Yadav</t>
  </si>
  <si>
    <t>UNIQUE1407</t>
  </si>
  <si>
    <t>Unique Vision Marketing Services Private Limited</t>
  </si>
  <si>
    <t>INDIVIDUAL1977</t>
  </si>
  <si>
    <t>Kavita</t>
  </si>
  <si>
    <t>INFOVISION1451</t>
  </si>
  <si>
    <t>Infovision Marketing Services</t>
  </si>
  <si>
    <t>INDIVIDUAL2993</t>
  </si>
  <si>
    <t>Souvik Banik</t>
  </si>
  <si>
    <t>INDIVIDUAL1043</t>
  </si>
  <si>
    <t>Ashirwad wealth creatior</t>
  </si>
  <si>
    <t>WEALTHAPP1249</t>
  </si>
  <si>
    <t>WEALTHAPP DISTRIBUTORS PRIVATE LIMITED</t>
  </si>
  <si>
    <t>INDIVIDUAL632</t>
  </si>
  <si>
    <t>intensify wealth creators</t>
  </si>
  <si>
    <t>Loan159</t>
  </si>
  <si>
    <t>Inderjeet Gupta</t>
  </si>
  <si>
    <t>INDIVIDUAL2269</t>
  </si>
  <si>
    <t>Kalandinayak</t>
  </si>
  <si>
    <t>INDIVIDUAL1553</t>
  </si>
  <si>
    <t>Sunita Manish Mehta</t>
  </si>
  <si>
    <t>INDIVIDUAL2417</t>
  </si>
  <si>
    <t>Amresh Kumar Amar</t>
  </si>
  <si>
    <t>E1141</t>
  </si>
  <si>
    <t>Sumathi B Poojary</t>
  </si>
  <si>
    <t>INDIVIDUAL3019</t>
  </si>
  <si>
    <t>Kalpana Jana</t>
  </si>
  <si>
    <t>INDIVIDUALC687</t>
  </si>
  <si>
    <t>Jaydeep Pratap</t>
  </si>
  <si>
    <t>INDIVIDUAL2338</t>
  </si>
  <si>
    <t>BANABASI PARIDA</t>
  </si>
  <si>
    <t>AUSEV3025</t>
  </si>
  <si>
    <t>Pruthiraj Mohanta</t>
  </si>
  <si>
    <t>INDIVIDUAL2870</t>
  </si>
  <si>
    <t>Manika Jana</t>
  </si>
  <si>
    <t>INDIVIDUAL2433</t>
  </si>
  <si>
    <t>Paramita Pati</t>
  </si>
  <si>
    <t>INDIVIDUAL2351</t>
  </si>
  <si>
    <t>Priyanka behera</t>
  </si>
  <si>
    <t>INDIVIDUAL2833</t>
  </si>
  <si>
    <t>KANHU CHARAN NAHAK</t>
  </si>
  <si>
    <t>INDIVIDUAL2459</t>
  </si>
  <si>
    <t>DEBASISH MAHAPATRA</t>
  </si>
  <si>
    <t>INDIVIDUAL2335</t>
  </si>
  <si>
    <t>Ashwini Kumar Pati</t>
  </si>
  <si>
    <t>INDIVIDUAL1212</t>
  </si>
  <si>
    <t>Panna Ajay Shah</t>
  </si>
  <si>
    <t>INDIVIDUAL3163</t>
  </si>
  <si>
    <t>Krishnendu Das</t>
  </si>
  <si>
    <t>INDIVIDUAL2360</t>
  </si>
  <si>
    <t>Subhendu Narayan Dey</t>
  </si>
  <si>
    <t>COMPUN0143098</t>
  </si>
  <si>
    <t>Abhinav Sanwaria (Trinita Capital)</t>
  </si>
  <si>
    <t>INDIVIDUAL2427</t>
  </si>
  <si>
    <t>Manaranjan Bisoi</t>
  </si>
  <si>
    <t>INDIVIDUAL3032</t>
  </si>
  <si>
    <t>SASWATI PATTANAYAK</t>
  </si>
  <si>
    <t>INDIVIDUAL2874</t>
  </si>
  <si>
    <t>Kshitish Kumar Nayak</t>
  </si>
  <si>
    <t>INDIVIDUAL2712</t>
  </si>
  <si>
    <t>Tanaya Das Rana</t>
  </si>
  <si>
    <t>INDIVIDUAL2991</t>
  </si>
  <si>
    <t>Sushma Singh</t>
  </si>
  <si>
    <t>E-Revbay2377</t>
  </si>
  <si>
    <t>RAJU BISWAS</t>
  </si>
  <si>
    <t>INDIVIDUAL2367</t>
  </si>
  <si>
    <t>Sushma Kumari</t>
  </si>
  <si>
    <t>INDIVIDUAL2966</t>
  </si>
  <si>
    <t>BANDAN PRADHAN</t>
  </si>
  <si>
    <t>INDIVIDUAL2909</t>
  </si>
  <si>
    <t>Gaurishankar Maiti</t>
  </si>
  <si>
    <t>INDIVIDUAL2588</t>
  </si>
  <si>
    <t>BALWANT SINGH KHANNA</t>
  </si>
  <si>
    <t>INDIVIDUAL1032</t>
  </si>
  <si>
    <t>Ranjana</t>
  </si>
  <si>
    <t>INDIVIDUAL2785</t>
  </si>
  <si>
    <t>Mitali misra</t>
  </si>
  <si>
    <t>Destination494</t>
  </si>
  <si>
    <t>Navina Sharqi</t>
  </si>
  <si>
    <t>INDIVIDUAL2231</t>
  </si>
  <si>
    <t>Saroj Kumar Prusty</t>
  </si>
  <si>
    <t>INDIVIDUAL2885</t>
  </si>
  <si>
    <t>Bipin kumar pandey</t>
  </si>
  <si>
    <t>SUNRISE2415</t>
  </si>
  <si>
    <t>Keshab parmanik</t>
  </si>
  <si>
    <t>Stl10</t>
  </si>
  <si>
    <t>Shripriya Rathi</t>
  </si>
  <si>
    <t>HASHELS1381</t>
  </si>
  <si>
    <t>Hashels Enterprises</t>
  </si>
  <si>
    <t>INDIVIDUAL2920</t>
  </si>
  <si>
    <t>Subrat Mukhi</t>
  </si>
  <si>
    <t>INDIVIDUAL2746</t>
  </si>
  <si>
    <t>Sasanka Prasad Tapadar</t>
  </si>
  <si>
    <t>PROAFFLUENCE170</t>
  </si>
  <si>
    <t>Proaffluence Insurance Marketing LLP</t>
  </si>
  <si>
    <t>INDIVIDUAL2819</t>
  </si>
  <si>
    <t>Satyajit Das</t>
  </si>
  <si>
    <t>INDIVIDUAL2029</t>
  </si>
  <si>
    <t>Prasad Naik</t>
  </si>
  <si>
    <t>INDIVIDUAL3051</t>
  </si>
  <si>
    <t>Soumen Bhanja</t>
  </si>
  <si>
    <t>INDIVIDUAL1584</t>
  </si>
  <si>
    <t>Gargi Joshi</t>
  </si>
  <si>
    <t>INDIVIDUAL2698</t>
  </si>
  <si>
    <t>Shayan Giri</t>
  </si>
  <si>
    <t>INDIVIDUAL1307</t>
  </si>
  <si>
    <t>Foraam Kamal Vora</t>
  </si>
  <si>
    <t>INDIVIDUAL2720</t>
  </si>
  <si>
    <t>Nitu sahu</t>
  </si>
  <si>
    <t>INDIVIDUAL2650</t>
  </si>
  <si>
    <t>Vandana Kumari</t>
  </si>
  <si>
    <t>Yatin138</t>
  </si>
  <si>
    <t>Yatin Manek</t>
  </si>
  <si>
    <t>INDIVIDUAL1354</t>
  </si>
  <si>
    <t>Yogesh Sonawane</t>
  </si>
  <si>
    <t>INDIVIDUAL1761</t>
  </si>
  <si>
    <t>NAV BHANDARI</t>
  </si>
  <si>
    <t>INDIVIDUAL549</t>
  </si>
  <si>
    <t>Pushpendra Kumar Sharma</t>
  </si>
  <si>
    <t>INDIVIDUAL1443</t>
  </si>
  <si>
    <t>Mintu Debnath</t>
  </si>
  <si>
    <t>INS PO Nov-22</t>
  </si>
  <si>
    <t>Total</t>
  </si>
  <si>
    <t>Mithilesh</t>
  </si>
  <si>
    <t>Sakshi</t>
  </si>
  <si>
    <t>Sayali</t>
  </si>
  <si>
    <t>ops Manager</t>
  </si>
  <si>
    <t>final 1</t>
  </si>
  <si>
    <t>final 2</t>
  </si>
  <si>
    <t>IFSC Code</t>
  </si>
  <si>
    <t>Account No</t>
  </si>
  <si>
    <t>Bank Holder</t>
  </si>
  <si>
    <t>BDBL0002133</t>
  </si>
  <si>
    <t>HDFC0003895</t>
  </si>
  <si>
    <t>HDFC0000933</t>
  </si>
  <si>
    <t>INDB0000319</t>
  </si>
  <si>
    <t>INDB0001997</t>
  </si>
  <si>
    <t>INDB0000044</t>
  </si>
  <si>
    <t>HDFC0009253</t>
  </si>
  <si>
    <t>UBIN0531880</t>
  </si>
  <si>
    <t>SBIN0004463</t>
  </si>
  <si>
    <t>ICIC0001347</t>
  </si>
  <si>
    <t>SIBL0000465</t>
  </si>
  <si>
    <t>INDB0001360</t>
  </si>
  <si>
    <t>SVCB0000181</t>
  </si>
  <si>
    <t>BARB0SAIMUM</t>
  </si>
  <si>
    <t>BACB0000017</t>
  </si>
  <si>
    <t>KKBK0000657</t>
  </si>
  <si>
    <t>50210026500338</t>
  </si>
  <si>
    <t>50100416552925</t>
  </si>
  <si>
    <t>50100269890176</t>
  </si>
  <si>
    <t>258700319823</t>
  </si>
  <si>
    <t>151031582315</t>
  </si>
  <si>
    <t>259999535992</t>
  </si>
  <si>
    <t>15922560000424</t>
  </si>
  <si>
    <t>040210021000174</t>
  </si>
  <si>
    <t>35424342423</t>
  </si>
  <si>
    <t>134705001267</t>
  </si>
  <si>
    <t>0465073000000606</t>
  </si>
  <si>
    <t>39098594014</t>
  </si>
  <si>
    <t>159821945739</t>
  </si>
  <si>
    <t>118103130000938</t>
  </si>
  <si>
    <t>017100100014867</t>
  </si>
  <si>
    <t>2311861493</t>
  </si>
  <si>
    <t>AJAY KUMAR YADAV</t>
  </si>
  <si>
    <t>Kavita Prajapati</t>
  </si>
  <si>
    <t>Wealthapp Distributors Pvt Ltd</t>
  </si>
  <si>
    <t>DESTINATION HOLIDAYS</t>
  </si>
  <si>
    <t>STL OVERSEAS PRIVET LIMITED</t>
  </si>
  <si>
    <t>HASHELS ENTERPRISES</t>
  </si>
  <si>
    <t>Proaffluence  Marketing LLP</t>
  </si>
  <si>
    <t>SULOCHANA NAIK</t>
  </si>
  <si>
    <t>SUHAN DEEPAK JOSHI</t>
  </si>
  <si>
    <t>YOGESH SONAWANE</t>
  </si>
  <si>
    <t>Yes</t>
  </si>
  <si>
    <t xml:space="preserve">UNIQUE VISION MARKETING </t>
  </si>
  <si>
    <t>10073993555</t>
  </si>
  <si>
    <t>IDFB0020134</t>
  </si>
  <si>
    <t>Pand Card and Bank Deatil Difference</t>
  </si>
  <si>
    <t>UCBA0001766</t>
  </si>
  <si>
    <t>Bank Detail Not proper</t>
  </si>
  <si>
    <t>201002975758</t>
  </si>
  <si>
    <t>INDB0001396</t>
  </si>
  <si>
    <t>Arnav Enterprieses</t>
  </si>
  <si>
    <t>Not Available</t>
  </si>
  <si>
    <t>Bank Detail not Clear Photo</t>
  </si>
  <si>
    <t>KKBK0004266</t>
  </si>
  <si>
    <t>555010120820</t>
  </si>
  <si>
    <t>SBIN0005158</t>
  </si>
  <si>
    <t>20106656146</t>
  </si>
  <si>
    <t>IOBA0ROGB01</t>
  </si>
  <si>
    <t>107832003000004</t>
  </si>
  <si>
    <t>ICIC0003307</t>
  </si>
  <si>
    <t>330701502970</t>
  </si>
  <si>
    <t>SBIN0001298</t>
  </si>
  <si>
    <t>36151936483</t>
  </si>
  <si>
    <t>BDBL0002088</t>
  </si>
  <si>
    <t>50220027232635</t>
  </si>
  <si>
    <t>IBKL0000216</t>
  </si>
  <si>
    <t>0216104000170901</t>
  </si>
  <si>
    <t>Bank Detail Not Available on Finqy Portal</t>
  </si>
  <si>
    <t>PUNB0407700</t>
  </si>
  <si>
    <t>4077000100051094</t>
  </si>
  <si>
    <t>BDBL0002175</t>
  </si>
  <si>
    <t>50210026507075</t>
  </si>
  <si>
    <t>HDFC0000039</t>
  </si>
  <si>
    <t>50200040814924</t>
  </si>
  <si>
    <t>Trinita Capital LLP</t>
  </si>
  <si>
    <t>BKID0005485</t>
  </si>
  <si>
    <t>548510310000033</t>
  </si>
  <si>
    <t>UJVN0003501</t>
  </si>
  <si>
    <t>3501110010052042</t>
  </si>
  <si>
    <t>SBIN0009824</t>
  </si>
  <si>
    <t>11465546108</t>
  </si>
  <si>
    <t>UTIB0000498</t>
  </si>
  <si>
    <t>921010033257759</t>
  </si>
  <si>
    <t>SBIN0007891</t>
  </si>
  <si>
    <t>20340668947</t>
  </si>
  <si>
    <t>SBIN0005112</t>
  </si>
  <si>
    <t>39827967866</t>
  </si>
  <si>
    <t>BKID0004313</t>
  </si>
  <si>
    <t>431318210003994</t>
  </si>
  <si>
    <t>50100556590418</t>
  </si>
  <si>
    <t>HDFC0004305</t>
  </si>
  <si>
    <t>KKBK0001393</t>
  </si>
  <si>
    <t>0012001439</t>
  </si>
  <si>
    <t>Ranjana Mishra</t>
  </si>
  <si>
    <t>SBIN0000218</t>
  </si>
  <si>
    <t>34941138958</t>
  </si>
  <si>
    <t>PUNB0149400</t>
  </si>
  <si>
    <t>1494000100594256</t>
  </si>
  <si>
    <t>50210035114455</t>
  </si>
  <si>
    <t>BARB0CONTAI</t>
  </si>
  <si>
    <t>00400100005401</t>
  </si>
  <si>
    <t>SBIN0010330</t>
  </si>
  <si>
    <t>SBIN0000057</t>
  </si>
  <si>
    <t>30864616025</t>
  </si>
  <si>
    <t>SBIN0012453</t>
  </si>
  <si>
    <t>39047433602</t>
  </si>
  <si>
    <t>47080100006814</t>
  </si>
  <si>
    <t>PUNB0754900</t>
  </si>
  <si>
    <t>7549000100026781</t>
  </si>
  <si>
    <t>ICIC0003614</t>
  </si>
  <si>
    <t>361401000492</t>
  </si>
  <si>
    <t>Bank Detail</t>
  </si>
  <si>
    <t>IFSC CODE WRONG</t>
  </si>
  <si>
    <t>Account Team Remarks</t>
  </si>
  <si>
    <t>AU</t>
  </si>
  <si>
    <t>UTIB0000261</t>
  </si>
  <si>
    <t>922010041968620</t>
  </si>
  <si>
    <t>IBKL0001246</t>
  </si>
  <si>
    <t>1246104000105798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</si>
</sst>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vertical="center" wrapText="1"/>
    </xf>
    <xf numFmtId="1" fontId="0" fillId="0" borderId="1" xfId="0" applyNumberFormat="1" applyBorder="1"/>
    <xf numFmtId="14" fontId="0" fillId="0" borderId="1" xfId="0" applyNumberFormat="1" applyBorder="1"/>
    <xf numFmtId="1" fontId="0" fillId="0" borderId="2" xfId="0" applyNumberFormat="1" applyBorder="1"/>
    <xf numFmtId="1" fontId="1" fillId="0" borderId="2" xfId="0" applyNumberFormat="1" applyFont="1" applyBorder="1"/>
    <xf numFmtId="0" fontId="0" fillId="0" borderId="1" xfId="0" applyBorder="1"/>
    <xf numFmtId="1" fontId="0" fillId="3" borderId="1" xfId="0" applyNumberFormat="1" applyFill="1" applyBorder="1"/>
    <xf numFmtId="0" fontId="2" fillId="2" borderId="3" xfId="0" applyFont="1" applyFill="1" applyBorder="1" applyAlignment="1">
      <alignment vertical="center"/>
    </xf>
    <xf numFmtId="0" fontId="0" fillId="0" borderId="0" xfId="0" quotePrefix="1"/>
    <xf numFmtId="0" fontId="0" fillId="4" borderId="0" xfId="0" applyFill="1"/>
    <xf numFmtId="0" fontId="0" fillId="4" borderId="0" xfId="0" quotePrefix="1" applyFill="1"/>
    <xf numFmtId="1" fontId="0" fillId="4" borderId="1" xfId="0" applyNumberFormat="1" applyFill="1" applyBorder="1"/>
    <xf numFmtId="0" fontId="0" fillId="0" borderId="0" xfId="0" applyFill="1"/>
    <xf numFmtId="0" fontId="0" fillId="0" borderId="0" xfId="0" quotePrefix="1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2.xml"/><Relationship Id="rId5" Type="http://schemas.openxmlformats.org/officeDocument/2006/relationships/sharedStrings" Target="sharedStrings.xml"/><Relationship Id="rId10" Type="http://schemas.microsoft.com/office/2017/10/relationships/person" Target="persons/person1.xml"/><Relationship Id="rId4" Type="http://schemas.openxmlformats.org/officeDocument/2006/relationships/styles" Target="styles.xml"/><Relationship Id="rId9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CA9A7-8580-476B-8682-58C03982FD27}">
  <sheetPr filterMode="1"/>
  <dimension ref="A1:S66"/>
  <sheetViews>
    <sheetView tabSelected="1" workbookViewId="0">
      <selection activeCell="T38" sqref="T38"/>
    </sheetView>
  </sheetViews>
  <sheetFormatPr defaultRowHeight="14.4" x14ac:dyDescent="0.3"/>
  <cols>
    <col min="1" max="1" width="5.88671875" bestFit="1" customWidth="1"/>
    <col min="2" max="2" width="18" bestFit="1" customWidth="1"/>
    <col min="3" max="3" width="45.5546875" bestFit="1" customWidth="1"/>
    <col min="4" max="4" width="9" hidden="1" customWidth="1"/>
    <col min="5" max="5" width="4.44140625" hidden="1" customWidth="1"/>
    <col min="6" max="6" width="8.6640625" hidden="1" customWidth="1"/>
    <col min="7" max="7" width="8.109375" hidden="1" customWidth="1"/>
    <col min="8" max="8" width="8" hidden="1" customWidth="1"/>
    <col min="9" max="9" width="13.88671875" hidden="1" customWidth="1"/>
    <col min="10" max="10" width="9.44140625" hidden="1" customWidth="1"/>
    <col min="11" max="11" width="10.44140625" hidden="1" customWidth="1"/>
    <col min="12" max="12" width="8.88671875" hidden="1" customWidth="1"/>
    <col min="14" max="14" width="8.6640625" bestFit="1" customWidth="1"/>
    <col min="15" max="15" width="14.44140625" bestFit="1" customWidth="1"/>
    <col min="16" max="16" width="17.33203125" bestFit="1" customWidth="1"/>
    <col min="17" max="17" width="28.5546875" bestFit="1" customWidth="1"/>
    <col min="18" max="18" width="34.6640625" bestFit="1" customWidth="1"/>
  </cols>
  <sheetData>
    <row r="1" spans="1:19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146</v>
      </c>
      <c r="M1" s="1" t="s">
        <v>147</v>
      </c>
      <c r="N1" s="1" t="s">
        <v>148</v>
      </c>
      <c r="O1" s="8" t="s">
        <v>149</v>
      </c>
      <c r="P1" s="8" t="s">
        <v>150</v>
      </c>
      <c r="Q1" s="8" t="s">
        <v>151</v>
      </c>
      <c r="R1" s="8" t="s">
        <v>266</v>
      </c>
      <c r="S1" s="8" t="s">
        <v>264</v>
      </c>
    </row>
    <row r="2" spans="1:19" x14ac:dyDescent="0.3">
      <c r="A2" s="2">
        <v>1</v>
      </c>
      <c r="B2" s="2" t="s">
        <v>11</v>
      </c>
      <c r="C2" s="2" t="s">
        <v>12</v>
      </c>
      <c r="D2" s="2">
        <v>2721214.7389636375</v>
      </c>
      <c r="E2" s="2"/>
      <c r="F2" s="2">
        <f>159426.736363636+1800000</f>
        <v>1959426.7363636361</v>
      </c>
      <c r="G2" s="2">
        <v>54424.294779272728</v>
      </c>
      <c r="H2" s="2">
        <v>707363.70782072842</v>
      </c>
      <c r="I2" s="2" t="s">
        <v>13</v>
      </c>
      <c r="J2" s="2" t="s">
        <v>14</v>
      </c>
      <c r="K2" s="3">
        <v>44944</v>
      </c>
      <c r="L2" s="6" t="s">
        <v>143</v>
      </c>
      <c r="M2" s="6"/>
      <c r="N2" s="6"/>
    </row>
    <row r="3" spans="1:19" hidden="1" x14ac:dyDescent="0.3">
      <c r="A3" s="2">
        <v>2</v>
      </c>
      <c r="B3" s="2" t="s">
        <v>15</v>
      </c>
      <c r="C3" s="2" t="s">
        <v>16</v>
      </c>
      <c r="D3" s="2">
        <v>1699848.9124969591</v>
      </c>
      <c r="E3" s="2"/>
      <c r="F3" s="2">
        <v>0</v>
      </c>
      <c r="G3" s="2">
        <v>16998.489124969587</v>
      </c>
      <c r="H3" s="2">
        <v>1282850.42337199</v>
      </c>
      <c r="I3" s="2" t="s">
        <v>13</v>
      </c>
      <c r="J3" s="2" t="s">
        <v>14</v>
      </c>
      <c r="K3" s="3">
        <v>44944</v>
      </c>
      <c r="L3" s="6" t="s">
        <v>143</v>
      </c>
      <c r="M3" s="2">
        <f>H3</f>
        <v>1282850.42337199</v>
      </c>
      <c r="N3" s="6"/>
      <c r="O3" t="s">
        <v>152</v>
      </c>
      <c r="P3" t="s">
        <v>168</v>
      </c>
      <c r="Q3" t="s">
        <v>16</v>
      </c>
      <c r="R3" t="s">
        <v>194</v>
      </c>
      <c r="S3" t="s">
        <v>267</v>
      </c>
    </row>
    <row r="4" spans="1:19" hidden="1" x14ac:dyDescent="0.3">
      <c r="A4" s="2">
        <f>A3+1</f>
        <v>3</v>
      </c>
      <c r="B4" s="2" t="s">
        <v>17</v>
      </c>
      <c r="C4" s="2" t="s">
        <v>18</v>
      </c>
      <c r="D4" s="2">
        <v>1588709.0149090914</v>
      </c>
      <c r="E4" s="2"/>
      <c r="F4" s="2">
        <v>126818.71578947367</v>
      </c>
      <c r="G4" s="2">
        <v>15887.090149090913</v>
      </c>
      <c r="H4" s="2">
        <v>1146003.20897053</v>
      </c>
      <c r="I4" s="2" t="s">
        <v>13</v>
      </c>
      <c r="J4" s="2" t="s">
        <v>14</v>
      </c>
      <c r="K4" s="3">
        <v>44944</v>
      </c>
      <c r="L4" s="6" t="s">
        <v>144</v>
      </c>
      <c r="M4" s="2">
        <f>H4</f>
        <v>1146003.20897053</v>
      </c>
      <c r="N4" s="6"/>
      <c r="O4" t="s">
        <v>153</v>
      </c>
      <c r="P4" t="s">
        <v>169</v>
      </c>
      <c r="Q4" t="s">
        <v>18</v>
      </c>
      <c r="R4" t="s">
        <v>194</v>
      </c>
      <c r="S4" t="s">
        <v>267</v>
      </c>
    </row>
    <row r="5" spans="1:19" hidden="1" x14ac:dyDescent="0.3">
      <c r="A5" s="2">
        <f t="shared" ref="A5:A64" si="0">A4+1</f>
        <v>4</v>
      </c>
      <c r="B5" s="2" t="s">
        <v>19</v>
      </c>
      <c r="C5" s="2" t="s">
        <v>20</v>
      </c>
      <c r="D5" s="2">
        <v>1042920.0478468901</v>
      </c>
      <c r="E5" s="2"/>
      <c r="F5" s="2">
        <v>169282.05157894737</v>
      </c>
      <c r="G5" s="2">
        <v>10229.200478468902</v>
      </c>
      <c r="H5" s="2">
        <v>713408.79578947404</v>
      </c>
      <c r="I5" s="2" t="s">
        <v>13</v>
      </c>
      <c r="J5" s="2" t="s">
        <v>14</v>
      </c>
      <c r="K5" s="3">
        <v>44944</v>
      </c>
      <c r="L5" s="6" t="s">
        <v>144</v>
      </c>
      <c r="M5" s="2">
        <f t="shared" ref="M5:M8" si="1">H5</f>
        <v>713408.79578947404</v>
      </c>
      <c r="N5" s="6"/>
      <c r="O5" t="s">
        <v>154</v>
      </c>
      <c r="P5" t="s">
        <v>170</v>
      </c>
      <c r="Q5" t="s">
        <v>184</v>
      </c>
      <c r="R5" t="s">
        <v>194</v>
      </c>
      <c r="S5" t="s">
        <v>267</v>
      </c>
    </row>
    <row r="6" spans="1:19" hidden="1" x14ac:dyDescent="0.3">
      <c r="A6" s="2">
        <f t="shared" si="0"/>
        <v>5</v>
      </c>
      <c r="B6" s="2" t="s">
        <v>21</v>
      </c>
      <c r="C6" s="2" t="s">
        <v>22</v>
      </c>
      <c r="D6" s="2">
        <v>549287.55980861234</v>
      </c>
      <c r="E6" s="2"/>
      <c r="F6" s="2">
        <v>48762.624306220103</v>
      </c>
      <c r="G6" s="2">
        <v>10985.75119617225</v>
      </c>
      <c r="H6" s="2">
        <v>489539.18430621998</v>
      </c>
      <c r="I6" s="2" t="s">
        <v>13</v>
      </c>
      <c r="J6" s="2" t="s">
        <v>14</v>
      </c>
      <c r="K6" s="3">
        <v>44944</v>
      </c>
      <c r="L6" s="6" t="s">
        <v>144</v>
      </c>
      <c r="M6" s="2">
        <f t="shared" si="1"/>
        <v>489539.18430621998</v>
      </c>
      <c r="N6" s="6"/>
      <c r="O6" t="s">
        <v>155</v>
      </c>
      <c r="P6" t="s">
        <v>171</v>
      </c>
      <c r="Q6" t="s">
        <v>195</v>
      </c>
      <c r="R6" t="s">
        <v>194</v>
      </c>
      <c r="S6" t="s">
        <v>267</v>
      </c>
    </row>
    <row r="7" spans="1:19" hidden="1" x14ac:dyDescent="0.3">
      <c r="A7" s="2">
        <f t="shared" si="0"/>
        <v>6</v>
      </c>
      <c r="B7" s="2" t="s">
        <v>23</v>
      </c>
      <c r="C7" s="2" t="s">
        <v>24</v>
      </c>
      <c r="D7" s="2">
        <v>398180.28048277512</v>
      </c>
      <c r="E7" s="2"/>
      <c r="F7" s="2">
        <v>57291.352339736848</v>
      </c>
      <c r="G7" s="2">
        <v>3981.8028048277511</v>
      </c>
      <c r="H7" s="2">
        <v>336907.12533821055</v>
      </c>
      <c r="I7" s="2" t="s">
        <v>13</v>
      </c>
      <c r="J7" s="2" t="s">
        <v>14</v>
      </c>
      <c r="K7" s="3">
        <v>44944</v>
      </c>
      <c r="L7" s="6" t="s">
        <v>144</v>
      </c>
      <c r="M7" s="2">
        <f t="shared" si="1"/>
        <v>336907.12533821055</v>
      </c>
      <c r="N7" s="6"/>
      <c r="O7" t="s">
        <v>156</v>
      </c>
      <c r="P7" t="s">
        <v>172</v>
      </c>
      <c r="Q7" t="s">
        <v>185</v>
      </c>
      <c r="R7" t="s">
        <v>194</v>
      </c>
      <c r="S7" t="s">
        <v>267</v>
      </c>
    </row>
    <row r="8" spans="1:19" hidden="1" x14ac:dyDescent="0.3">
      <c r="A8" s="2">
        <f t="shared" si="0"/>
        <v>7</v>
      </c>
      <c r="B8" s="2" t="s">
        <v>25</v>
      </c>
      <c r="C8" s="2" t="s">
        <v>26</v>
      </c>
      <c r="D8" s="2">
        <v>533672.97772159602</v>
      </c>
      <c r="E8" s="2"/>
      <c r="F8" s="2">
        <v>210287.9362583732</v>
      </c>
      <c r="G8" s="2">
        <v>10673.459554431925</v>
      </c>
      <c r="H8" s="2">
        <v>312711.58190879092</v>
      </c>
      <c r="I8" s="2" t="s">
        <v>13</v>
      </c>
      <c r="J8" s="2" t="s">
        <v>14</v>
      </c>
      <c r="K8" s="3">
        <v>44944</v>
      </c>
      <c r="L8" s="6" t="s">
        <v>144</v>
      </c>
      <c r="M8" s="2">
        <f t="shared" si="1"/>
        <v>312711.58190879092</v>
      </c>
      <c r="N8" s="6"/>
      <c r="O8" t="s">
        <v>157</v>
      </c>
      <c r="P8" t="s">
        <v>173</v>
      </c>
      <c r="Q8" t="s">
        <v>26</v>
      </c>
      <c r="R8" t="s">
        <v>194</v>
      </c>
      <c r="S8" t="s">
        <v>267</v>
      </c>
    </row>
    <row r="9" spans="1:19" x14ac:dyDescent="0.3">
      <c r="A9" s="2">
        <f t="shared" si="0"/>
        <v>8</v>
      </c>
      <c r="B9" s="2" t="s">
        <v>27</v>
      </c>
      <c r="C9" s="2" t="s">
        <v>28</v>
      </c>
      <c r="D9" s="2">
        <v>320466.94837320573</v>
      </c>
      <c r="E9" s="2"/>
      <c r="F9" s="2">
        <v>0</v>
      </c>
      <c r="G9" s="2">
        <v>3204.6694837320574</v>
      </c>
      <c r="H9" s="2">
        <v>317262.27888947364</v>
      </c>
      <c r="I9" s="2" t="s">
        <v>13</v>
      </c>
      <c r="J9" s="2" t="s">
        <v>14</v>
      </c>
      <c r="K9" s="3">
        <v>44944</v>
      </c>
      <c r="L9" s="6" t="s">
        <v>145</v>
      </c>
      <c r="M9" s="6"/>
      <c r="N9" s="6"/>
    </row>
    <row r="10" spans="1:19" hidden="1" x14ac:dyDescent="0.3">
      <c r="A10" s="2">
        <f t="shared" si="0"/>
        <v>9</v>
      </c>
      <c r="B10" s="2" t="s">
        <v>29</v>
      </c>
      <c r="C10" s="2" t="s">
        <v>30</v>
      </c>
      <c r="D10" s="2">
        <v>372513.67709856463</v>
      </c>
      <c r="E10" s="2"/>
      <c r="F10" s="2">
        <v>97996.610233454558</v>
      </c>
      <c r="G10" s="2">
        <v>7450.2735419712926</v>
      </c>
      <c r="H10" s="2">
        <v>267066.79332313879</v>
      </c>
      <c r="I10" s="2" t="s">
        <v>13</v>
      </c>
      <c r="J10" s="2" t="s">
        <v>14</v>
      </c>
      <c r="K10" s="3">
        <v>44944</v>
      </c>
      <c r="L10" s="6" t="s">
        <v>143</v>
      </c>
      <c r="M10" s="7"/>
      <c r="N10" s="2">
        <v>267066.79332313879</v>
      </c>
      <c r="O10" t="s">
        <v>197</v>
      </c>
      <c r="P10" s="9" t="s">
        <v>196</v>
      </c>
      <c r="Q10" t="s">
        <v>30</v>
      </c>
      <c r="R10" t="s">
        <v>198</v>
      </c>
      <c r="S10" t="s">
        <v>267</v>
      </c>
    </row>
    <row r="11" spans="1:19" hidden="1" x14ac:dyDescent="0.3">
      <c r="A11" s="2">
        <f t="shared" si="0"/>
        <v>10</v>
      </c>
      <c r="B11" s="2" t="s">
        <v>31</v>
      </c>
      <c r="C11" s="2" t="s">
        <v>32</v>
      </c>
      <c r="D11" s="2">
        <v>240167.59322033898</v>
      </c>
      <c r="E11" s="2"/>
      <c r="F11" s="2">
        <v>0</v>
      </c>
      <c r="G11" s="2">
        <v>2403.3518644067799</v>
      </c>
      <c r="H11" s="2">
        <v>237764.2413559322</v>
      </c>
      <c r="I11" s="2" t="s">
        <v>13</v>
      </c>
      <c r="J11" s="2" t="s">
        <v>14</v>
      </c>
      <c r="K11" s="3">
        <v>44944</v>
      </c>
      <c r="L11" s="6" t="s">
        <v>145</v>
      </c>
      <c r="M11" s="2">
        <f>H11</f>
        <v>237764.2413559322</v>
      </c>
      <c r="N11" s="6"/>
      <c r="O11" t="s">
        <v>158</v>
      </c>
      <c r="P11" t="s">
        <v>174</v>
      </c>
      <c r="Q11" t="s">
        <v>186</v>
      </c>
      <c r="R11" t="s">
        <v>194</v>
      </c>
      <c r="S11" t="s">
        <v>267</v>
      </c>
    </row>
    <row r="12" spans="1:19" x14ac:dyDescent="0.3">
      <c r="A12" s="2">
        <f t="shared" si="0"/>
        <v>11</v>
      </c>
      <c r="B12" s="2" t="s">
        <v>33</v>
      </c>
      <c r="C12" s="2" t="s">
        <v>34</v>
      </c>
      <c r="D12" s="2">
        <v>282224.54610331688</v>
      </c>
      <c r="E12" s="2"/>
      <c r="F12" s="2">
        <v>48765.062583732069</v>
      </c>
      <c r="G12" s="2">
        <v>5644.4909220663367</v>
      </c>
      <c r="H12" s="2">
        <v>227814.99259751849</v>
      </c>
      <c r="I12" s="2" t="s">
        <v>13</v>
      </c>
      <c r="J12" s="2" t="s">
        <v>14</v>
      </c>
      <c r="K12" s="3">
        <v>44944</v>
      </c>
      <c r="L12" s="6" t="s">
        <v>143</v>
      </c>
      <c r="M12" s="6"/>
      <c r="N12" s="6"/>
    </row>
    <row r="13" spans="1:19" x14ac:dyDescent="0.3">
      <c r="A13" s="2">
        <f t="shared" si="0"/>
        <v>12</v>
      </c>
      <c r="B13" s="2" t="s">
        <v>35</v>
      </c>
      <c r="C13" s="2" t="s">
        <v>36</v>
      </c>
      <c r="D13" s="2">
        <v>214208.10875023928</v>
      </c>
      <c r="E13" s="2"/>
      <c r="F13" s="2">
        <v>11507.869098000001</v>
      </c>
      <c r="G13" s="2">
        <v>2142.0810875023931</v>
      </c>
      <c r="H13" s="2">
        <v>184504.75139273689</v>
      </c>
      <c r="I13" s="2" t="s">
        <v>13</v>
      </c>
      <c r="J13" s="2" t="s">
        <v>14</v>
      </c>
      <c r="K13" s="3">
        <v>44944</v>
      </c>
      <c r="L13" s="6" t="s">
        <v>143</v>
      </c>
      <c r="M13" s="6"/>
      <c r="N13" s="6"/>
    </row>
    <row r="14" spans="1:19" hidden="1" x14ac:dyDescent="0.3">
      <c r="A14" s="2">
        <f t="shared" si="0"/>
        <v>13</v>
      </c>
      <c r="B14" s="2" t="s">
        <v>37</v>
      </c>
      <c r="C14" s="2" t="s">
        <v>38</v>
      </c>
      <c r="D14" s="2">
        <v>171815.63636363635</v>
      </c>
      <c r="E14" s="2"/>
      <c r="F14" s="2">
        <v>0</v>
      </c>
      <c r="G14" s="2">
        <v>1718.1563636363637</v>
      </c>
      <c r="H14" s="2">
        <v>170097.47999999998</v>
      </c>
      <c r="I14" s="2" t="s">
        <v>13</v>
      </c>
      <c r="J14" s="2" t="s">
        <v>14</v>
      </c>
      <c r="K14" s="3">
        <v>44944</v>
      </c>
      <c r="L14" s="6" t="s">
        <v>145</v>
      </c>
      <c r="M14" s="7"/>
      <c r="N14" s="2">
        <v>170097.47999999998</v>
      </c>
      <c r="O14" s="10" t="s">
        <v>199</v>
      </c>
      <c r="P14" s="10"/>
      <c r="Q14" s="10"/>
      <c r="R14" s="10" t="s">
        <v>200</v>
      </c>
      <c r="S14" t="s">
        <v>267</v>
      </c>
    </row>
    <row r="15" spans="1:19" hidden="1" x14ac:dyDescent="0.3">
      <c r="A15" s="2">
        <f t="shared" si="0"/>
        <v>14</v>
      </c>
      <c r="B15" s="2" t="s">
        <v>39</v>
      </c>
      <c r="C15" s="2" t="s">
        <v>40</v>
      </c>
      <c r="D15" s="2">
        <v>100889.593220339</v>
      </c>
      <c r="E15" s="2"/>
      <c r="F15" s="2">
        <v>0</v>
      </c>
      <c r="G15" s="2">
        <v>1008.8959322033899</v>
      </c>
      <c r="H15" s="2">
        <v>99880.697288135605</v>
      </c>
      <c r="I15" s="2" t="s">
        <v>13</v>
      </c>
      <c r="J15" s="2" t="s">
        <v>14</v>
      </c>
      <c r="K15" s="3">
        <v>44944</v>
      </c>
      <c r="L15" s="6" t="s">
        <v>145</v>
      </c>
      <c r="M15" s="7"/>
      <c r="N15" s="2">
        <v>99880.697288135605</v>
      </c>
      <c r="O15" t="s">
        <v>159</v>
      </c>
      <c r="P15" t="s">
        <v>175</v>
      </c>
      <c r="Q15" t="s">
        <v>40</v>
      </c>
      <c r="R15" t="s">
        <v>194</v>
      </c>
      <c r="S15" t="s">
        <v>267</v>
      </c>
    </row>
    <row r="16" spans="1:19" x14ac:dyDescent="0.3">
      <c r="A16" s="2">
        <f t="shared" si="0"/>
        <v>15</v>
      </c>
      <c r="B16" s="2" t="s">
        <v>41</v>
      </c>
      <c r="C16" s="2" t="s">
        <v>42</v>
      </c>
      <c r="D16" s="2">
        <v>184155.92917464118</v>
      </c>
      <c r="E16" s="2"/>
      <c r="F16" s="2">
        <v>95256</v>
      </c>
      <c r="G16" s="2">
        <v>3683.1185834928233</v>
      </c>
      <c r="H16" s="2">
        <v>85216.810591148358</v>
      </c>
      <c r="I16" s="2" t="s">
        <v>13</v>
      </c>
      <c r="J16" s="2" t="s">
        <v>14</v>
      </c>
      <c r="K16" s="3">
        <v>44944</v>
      </c>
      <c r="L16" s="6" t="s">
        <v>144</v>
      </c>
      <c r="M16" s="6"/>
      <c r="N16" s="2">
        <f>H16</f>
        <v>85216.810591148358</v>
      </c>
      <c r="O16" t="s">
        <v>202</v>
      </c>
      <c r="P16" s="9" t="s">
        <v>201</v>
      </c>
      <c r="Q16" t="s">
        <v>203</v>
      </c>
      <c r="R16" t="s">
        <v>204</v>
      </c>
    </row>
    <row r="17" spans="1:19" x14ac:dyDescent="0.3">
      <c r="A17" s="2">
        <f t="shared" si="0"/>
        <v>16</v>
      </c>
      <c r="B17" s="2" t="s">
        <v>43</v>
      </c>
      <c r="C17" s="2" t="s">
        <v>44</v>
      </c>
      <c r="D17" s="2">
        <v>60000</v>
      </c>
      <c r="E17" s="2"/>
      <c r="F17" s="2">
        <v>0</v>
      </c>
      <c r="G17" s="2">
        <v>600</v>
      </c>
      <c r="H17" s="2">
        <v>59400</v>
      </c>
      <c r="I17" s="2" t="s">
        <v>13</v>
      </c>
      <c r="J17" s="2" t="s">
        <v>14</v>
      </c>
      <c r="K17" s="3">
        <v>44944</v>
      </c>
      <c r="L17" s="6" t="s">
        <v>145</v>
      </c>
      <c r="M17" s="7"/>
      <c r="N17" s="2">
        <v>59400</v>
      </c>
      <c r="O17" s="10"/>
      <c r="P17" s="10"/>
      <c r="Q17" s="10"/>
      <c r="R17" s="10" t="s">
        <v>205</v>
      </c>
    </row>
    <row r="18" spans="1:19" x14ac:dyDescent="0.3">
      <c r="A18" s="2">
        <f t="shared" si="0"/>
        <v>17</v>
      </c>
      <c r="B18" s="2" t="s">
        <v>45</v>
      </c>
      <c r="C18" s="2" t="s">
        <v>46</v>
      </c>
      <c r="D18" s="2">
        <v>59480</v>
      </c>
      <c r="E18" s="2"/>
      <c r="F18" s="2">
        <v>0</v>
      </c>
      <c r="G18" s="2">
        <v>594.80000000000007</v>
      </c>
      <c r="H18" s="2">
        <v>58885.2</v>
      </c>
      <c r="I18" s="2" t="s">
        <v>13</v>
      </c>
      <c r="J18" s="2" t="s">
        <v>14</v>
      </c>
      <c r="K18" s="3">
        <v>44944</v>
      </c>
      <c r="L18" s="6" t="s">
        <v>145</v>
      </c>
      <c r="M18" s="2">
        <f t="shared" ref="M18:M29" si="2">H18</f>
        <v>58885.2</v>
      </c>
      <c r="N18" s="6"/>
      <c r="O18" s="13" t="s">
        <v>268</v>
      </c>
      <c r="P18" s="14" t="s">
        <v>269</v>
      </c>
      <c r="Q18" s="13" t="s">
        <v>46</v>
      </c>
      <c r="R18" s="13" t="s">
        <v>220</v>
      </c>
      <c r="S18" s="15" t="s">
        <v>267</v>
      </c>
    </row>
    <row r="19" spans="1:19" hidden="1" x14ac:dyDescent="0.3">
      <c r="A19" s="2">
        <f t="shared" si="0"/>
        <v>18</v>
      </c>
      <c r="B19" s="2" t="s">
        <v>47</v>
      </c>
      <c r="C19" s="2" t="s">
        <v>48</v>
      </c>
      <c r="D19" s="2">
        <v>48000</v>
      </c>
      <c r="E19" s="2"/>
      <c r="F19" s="2">
        <v>0</v>
      </c>
      <c r="G19" s="2">
        <f>D19*1%</f>
        <v>480</v>
      </c>
      <c r="H19" s="2">
        <f>D19-G19</f>
        <v>47520</v>
      </c>
      <c r="I19" s="2" t="s">
        <v>13</v>
      </c>
      <c r="J19" s="2" t="s">
        <v>14</v>
      </c>
      <c r="K19" s="3">
        <v>44944</v>
      </c>
      <c r="L19" s="6" t="s">
        <v>145</v>
      </c>
      <c r="M19" s="2">
        <f t="shared" si="2"/>
        <v>47520</v>
      </c>
      <c r="N19" s="6"/>
      <c r="O19" t="s">
        <v>206</v>
      </c>
      <c r="P19" s="9" t="s">
        <v>207</v>
      </c>
      <c r="Q19" t="s">
        <v>48</v>
      </c>
      <c r="R19" t="s">
        <v>194</v>
      </c>
      <c r="S19" t="s">
        <v>267</v>
      </c>
    </row>
    <row r="20" spans="1:19" hidden="1" x14ac:dyDescent="0.3">
      <c r="A20" s="2">
        <f t="shared" si="0"/>
        <v>19</v>
      </c>
      <c r="B20" s="2" t="s">
        <v>49</v>
      </c>
      <c r="C20" s="2" t="s">
        <v>50</v>
      </c>
      <c r="D20" s="2">
        <v>52500</v>
      </c>
      <c r="E20" s="2"/>
      <c r="F20" s="2">
        <v>0</v>
      </c>
      <c r="G20" s="2">
        <v>525</v>
      </c>
      <c r="H20" s="2">
        <v>51975</v>
      </c>
      <c r="I20" s="2" t="s">
        <v>13</v>
      </c>
      <c r="J20" s="2" t="s">
        <v>14</v>
      </c>
      <c r="K20" s="3">
        <v>44944</v>
      </c>
      <c r="L20" s="6" t="s">
        <v>145</v>
      </c>
      <c r="M20" s="2">
        <f t="shared" si="2"/>
        <v>51975</v>
      </c>
      <c r="N20" s="6"/>
      <c r="O20" t="s">
        <v>208</v>
      </c>
      <c r="P20" s="9" t="s">
        <v>209</v>
      </c>
      <c r="Q20" t="s">
        <v>50</v>
      </c>
      <c r="R20" t="s">
        <v>194</v>
      </c>
      <c r="S20" t="s">
        <v>267</v>
      </c>
    </row>
    <row r="21" spans="1:19" hidden="1" x14ac:dyDescent="0.3">
      <c r="A21" s="2">
        <f t="shared" si="0"/>
        <v>20</v>
      </c>
      <c r="B21" s="2" t="s">
        <v>51</v>
      </c>
      <c r="C21" s="2" t="s">
        <v>52</v>
      </c>
      <c r="D21" s="2">
        <v>47312.764000000003</v>
      </c>
      <c r="E21" s="2"/>
      <c r="F21" s="2">
        <v>0</v>
      </c>
      <c r="G21" s="2">
        <v>473.12764000000004</v>
      </c>
      <c r="H21" s="2">
        <v>46839.636360000004</v>
      </c>
      <c r="I21" s="2" t="s">
        <v>13</v>
      </c>
      <c r="J21" s="2" t="s">
        <v>14</v>
      </c>
      <c r="K21" s="3">
        <v>44944</v>
      </c>
      <c r="L21" s="6" t="s">
        <v>145</v>
      </c>
      <c r="M21" s="2">
        <f t="shared" si="2"/>
        <v>46839.636360000004</v>
      </c>
      <c r="N21" s="6"/>
      <c r="O21" t="s">
        <v>210</v>
      </c>
      <c r="P21" s="9" t="s">
        <v>211</v>
      </c>
      <c r="Q21" s="2" t="s">
        <v>52</v>
      </c>
      <c r="R21" t="s">
        <v>194</v>
      </c>
      <c r="S21" t="s">
        <v>267</v>
      </c>
    </row>
    <row r="22" spans="1:19" hidden="1" x14ac:dyDescent="0.3">
      <c r="A22" s="2">
        <f t="shared" si="0"/>
        <v>21</v>
      </c>
      <c r="B22" s="2" t="s">
        <v>53</v>
      </c>
      <c r="C22" s="2" t="s">
        <v>54</v>
      </c>
      <c r="D22" s="2">
        <v>32000</v>
      </c>
      <c r="E22" s="2"/>
      <c r="F22" s="2">
        <v>0</v>
      </c>
      <c r="G22" s="2">
        <v>320</v>
      </c>
      <c r="H22" s="2">
        <v>31680</v>
      </c>
      <c r="I22" s="2" t="s">
        <v>13</v>
      </c>
      <c r="J22" s="2" t="s">
        <v>14</v>
      </c>
      <c r="K22" s="3">
        <v>44944</v>
      </c>
      <c r="L22" s="6" t="s">
        <v>145</v>
      </c>
      <c r="M22" s="2">
        <f t="shared" si="2"/>
        <v>31680</v>
      </c>
      <c r="N22" s="6"/>
      <c r="O22" t="s">
        <v>212</v>
      </c>
      <c r="P22" s="9" t="s">
        <v>213</v>
      </c>
      <c r="Q22" t="s">
        <v>54</v>
      </c>
      <c r="R22" t="s">
        <v>194</v>
      </c>
      <c r="S22" t="s">
        <v>267</v>
      </c>
    </row>
    <row r="23" spans="1:19" hidden="1" x14ac:dyDescent="0.3">
      <c r="A23" s="2">
        <f t="shared" si="0"/>
        <v>22</v>
      </c>
      <c r="B23" s="2" t="s">
        <v>55</v>
      </c>
      <c r="C23" s="2" t="s">
        <v>56</v>
      </c>
      <c r="D23" s="2">
        <v>42105.26315789474</v>
      </c>
      <c r="E23" s="2"/>
      <c r="F23" s="2">
        <v>15631.057894736845</v>
      </c>
      <c r="G23" s="2">
        <v>421.0526315789474</v>
      </c>
      <c r="H23" s="2">
        <v>26053.152631578949</v>
      </c>
      <c r="I23" s="2" t="s">
        <v>13</v>
      </c>
      <c r="J23" s="2" t="s">
        <v>14</v>
      </c>
      <c r="K23" s="3">
        <v>44944</v>
      </c>
      <c r="L23" s="6" t="s">
        <v>145</v>
      </c>
      <c r="M23" s="2">
        <f t="shared" si="2"/>
        <v>26053.152631578949</v>
      </c>
      <c r="N23" s="6"/>
      <c r="O23" t="s">
        <v>214</v>
      </c>
      <c r="P23" s="9" t="s">
        <v>215</v>
      </c>
      <c r="Q23" s="2" t="s">
        <v>56</v>
      </c>
      <c r="R23" t="s">
        <v>194</v>
      </c>
      <c r="S23" t="s">
        <v>267</v>
      </c>
    </row>
    <row r="24" spans="1:19" hidden="1" x14ac:dyDescent="0.3">
      <c r="A24" s="2">
        <f t="shared" si="0"/>
        <v>23</v>
      </c>
      <c r="B24" s="2" t="s">
        <v>57</v>
      </c>
      <c r="C24" s="2" t="s">
        <v>58</v>
      </c>
      <c r="D24" s="2">
        <v>17500</v>
      </c>
      <c r="E24" s="2"/>
      <c r="F24" s="2">
        <v>0</v>
      </c>
      <c r="G24" s="2">
        <v>175</v>
      </c>
      <c r="H24" s="2">
        <v>17325</v>
      </c>
      <c r="I24" s="2" t="s">
        <v>13</v>
      </c>
      <c r="J24" s="2" t="s">
        <v>14</v>
      </c>
      <c r="K24" s="3">
        <v>44944</v>
      </c>
      <c r="L24" s="6" t="s">
        <v>145</v>
      </c>
      <c r="M24" s="2">
        <f t="shared" si="2"/>
        <v>17325</v>
      </c>
      <c r="N24" s="6"/>
      <c r="O24" t="s">
        <v>216</v>
      </c>
      <c r="P24" s="9" t="s">
        <v>217</v>
      </c>
      <c r="Q24" t="s">
        <v>58</v>
      </c>
      <c r="R24" t="s">
        <v>194</v>
      </c>
      <c r="S24" t="s">
        <v>267</v>
      </c>
    </row>
    <row r="25" spans="1:19" hidden="1" x14ac:dyDescent="0.3">
      <c r="A25" s="2">
        <f t="shared" si="0"/>
        <v>24</v>
      </c>
      <c r="B25" s="2" t="s">
        <v>59</v>
      </c>
      <c r="C25" s="2" t="s">
        <v>60</v>
      </c>
      <c r="D25" s="2">
        <v>16746.411483253589</v>
      </c>
      <c r="E25" s="2"/>
      <c r="F25" s="2">
        <v>0</v>
      </c>
      <c r="G25" s="2">
        <v>167.4641148325359</v>
      </c>
      <c r="H25" s="2">
        <v>16578.947368421053</v>
      </c>
      <c r="I25" s="2" t="s">
        <v>13</v>
      </c>
      <c r="J25" s="2" t="s">
        <v>14</v>
      </c>
      <c r="K25" s="3">
        <v>44944</v>
      </c>
      <c r="L25" s="6" t="s">
        <v>145</v>
      </c>
      <c r="M25" s="2">
        <f t="shared" si="2"/>
        <v>16578.947368421053</v>
      </c>
      <c r="N25" s="6"/>
      <c r="O25" t="s">
        <v>218</v>
      </c>
      <c r="P25" s="9" t="s">
        <v>219</v>
      </c>
      <c r="Q25" t="s">
        <v>60</v>
      </c>
      <c r="R25" t="s">
        <v>194</v>
      </c>
      <c r="S25" t="s">
        <v>267</v>
      </c>
    </row>
    <row r="26" spans="1:19" x14ac:dyDescent="0.3">
      <c r="A26" s="2">
        <f t="shared" si="0"/>
        <v>25</v>
      </c>
      <c r="B26" s="2" t="s">
        <v>61</v>
      </c>
      <c r="C26" s="2" t="s">
        <v>62</v>
      </c>
      <c r="D26" s="2">
        <v>15897.593220338986</v>
      </c>
      <c r="E26" s="2"/>
      <c r="F26" s="2">
        <v>0</v>
      </c>
      <c r="G26" s="2">
        <v>158.97593220338985</v>
      </c>
      <c r="H26" s="2">
        <v>15738.617288135596</v>
      </c>
      <c r="I26" s="2" t="s">
        <v>13</v>
      </c>
      <c r="J26" s="2" t="s">
        <v>14</v>
      </c>
      <c r="K26" s="3">
        <v>44944</v>
      </c>
      <c r="L26" s="6" t="s">
        <v>145</v>
      </c>
      <c r="M26" s="2">
        <f t="shared" si="2"/>
        <v>15738.617288135596</v>
      </c>
      <c r="N26" s="6"/>
      <c r="O26" s="10"/>
      <c r="P26" s="10"/>
      <c r="Q26" s="10"/>
      <c r="R26" s="10" t="s">
        <v>220</v>
      </c>
    </row>
    <row r="27" spans="1:19" hidden="1" x14ac:dyDescent="0.3">
      <c r="A27" s="2">
        <f t="shared" si="0"/>
        <v>26</v>
      </c>
      <c r="B27" s="2" t="s">
        <v>63</v>
      </c>
      <c r="C27" s="2" t="s">
        <v>64</v>
      </c>
      <c r="D27" s="2">
        <v>14378.389830508477</v>
      </c>
      <c r="E27" s="2"/>
      <c r="F27" s="2">
        <v>0</v>
      </c>
      <c r="G27" s="2">
        <v>143.78389830508476</v>
      </c>
      <c r="H27" s="2">
        <v>14234.605932203393</v>
      </c>
      <c r="I27" s="2" t="s">
        <v>13</v>
      </c>
      <c r="J27" s="2" t="s">
        <v>14</v>
      </c>
      <c r="K27" s="3">
        <v>44944</v>
      </c>
      <c r="L27" s="6" t="s">
        <v>145</v>
      </c>
      <c r="M27" s="2">
        <f t="shared" si="2"/>
        <v>14234.605932203393</v>
      </c>
      <c r="N27" s="6"/>
      <c r="O27" t="s">
        <v>221</v>
      </c>
      <c r="P27" s="9" t="s">
        <v>222</v>
      </c>
      <c r="Q27" t="s">
        <v>64</v>
      </c>
      <c r="R27" t="s">
        <v>194</v>
      </c>
      <c r="S27" t="s">
        <v>267</v>
      </c>
    </row>
    <row r="28" spans="1:19" x14ac:dyDescent="0.3">
      <c r="A28" s="2">
        <f t="shared" si="0"/>
        <v>27</v>
      </c>
      <c r="B28" s="2" t="s">
        <v>65</v>
      </c>
      <c r="C28" s="2" t="s">
        <v>66</v>
      </c>
      <c r="D28" s="2">
        <v>13996.677966101697</v>
      </c>
      <c r="E28" s="2"/>
      <c r="F28" s="2">
        <v>0</v>
      </c>
      <c r="G28" s="2">
        <v>139.96677966101697</v>
      </c>
      <c r="H28" s="2">
        <v>13856.71118644068</v>
      </c>
      <c r="I28" s="2" t="s">
        <v>13</v>
      </c>
      <c r="J28" s="2" t="s">
        <v>14</v>
      </c>
      <c r="K28" s="3">
        <v>44944</v>
      </c>
      <c r="L28" s="6" t="s">
        <v>145</v>
      </c>
      <c r="M28" s="2">
        <f t="shared" si="2"/>
        <v>13856.71118644068</v>
      </c>
      <c r="N28" s="6"/>
      <c r="O28" s="10"/>
      <c r="P28" s="10"/>
      <c r="Q28" s="10"/>
      <c r="R28" s="10" t="s">
        <v>220</v>
      </c>
    </row>
    <row r="29" spans="1:19" hidden="1" x14ac:dyDescent="0.3">
      <c r="A29" s="2">
        <f t="shared" si="0"/>
        <v>28</v>
      </c>
      <c r="B29" s="2" t="s">
        <v>67</v>
      </c>
      <c r="C29" s="2" t="s">
        <v>68</v>
      </c>
      <c r="D29" s="2">
        <v>11136.864406779661</v>
      </c>
      <c r="E29" s="2"/>
      <c r="F29" s="2">
        <v>0</v>
      </c>
      <c r="G29" s="2">
        <v>111.36864406779662</v>
      </c>
      <c r="H29" s="2">
        <v>11025.495762711864</v>
      </c>
      <c r="I29" s="2" t="s">
        <v>13</v>
      </c>
      <c r="J29" s="2" t="s">
        <v>14</v>
      </c>
      <c r="K29" s="3">
        <v>44944</v>
      </c>
      <c r="L29" s="6" t="s">
        <v>145</v>
      </c>
      <c r="M29" s="2">
        <f t="shared" si="2"/>
        <v>11025.495762711864</v>
      </c>
      <c r="N29" s="6"/>
      <c r="O29" t="s">
        <v>223</v>
      </c>
      <c r="P29" s="9" t="s">
        <v>224</v>
      </c>
      <c r="Q29" s="2" t="s">
        <v>68</v>
      </c>
      <c r="R29" t="s">
        <v>194</v>
      </c>
      <c r="S29" t="s">
        <v>267</v>
      </c>
    </row>
    <row r="30" spans="1:19" x14ac:dyDescent="0.3">
      <c r="A30" s="2">
        <f t="shared" si="0"/>
        <v>29</v>
      </c>
      <c r="B30" s="2" t="s">
        <v>69</v>
      </c>
      <c r="C30" s="2" t="s">
        <v>70</v>
      </c>
      <c r="D30" s="2">
        <v>10407.559808612439</v>
      </c>
      <c r="E30" s="2"/>
      <c r="F30" s="2">
        <v>0</v>
      </c>
      <c r="G30" s="2">
        <v>104.07559808612439</v>
      </c>
      <c r="H30" s="2">
        <v>10303.484210526314</v>
      </c>
      <c r="I30" s="2" t="s">
        <v>13</v>
      </c>
      <c r="J30" s="2" t="s">
        <v>14</v>
      </c>
      <c r="K30" s="3">
        <v>44944</v>
      </c>
      <c r="L30" s="6" t="s">
        <v>143</v>
      </c>
      <c r="M30" s="2">
        <f>H30</f>
        <v>10303.484210526314</v>
      </c>
      <c r="N30" s="6"/>
      <c r="O30" s="10"/>
      <c r="P30" s="10"/>
      <c r="Q30" s="10"/>
      <c r="R30" s="10" t="s">
        <v>205</v>
      </c>
    </row>
    <row r="31" spans="1:19" hidden="1" x14ac:dyDescent="0.3">
      <c r="A31" s="2">
        <f t="shared" si="0"/>
        <v>30</v>
      </c>
      <c r="B31" s="2" t="s">
        <v>71</v>
      </c>
      <c r="C31" s="2" t="s">
        <v>72</v>
      </c>
      <c r="D31" s="2">
        <v>9297.4667796610174</v>
      </c>
      <c r="E31" s="2"/>
      <c r="F31" s="2">
        <v>0</v>
      </c>
      <c r="G31" s="2">
        <v>185.94933559322033</v>
      </c>
      <c r="H31" s="2">
        <v>9111.5174440677965</v>
      </c>
      <c r="I31" s="2" t="s">
        <v>13</v>
      </c>
      <c r="J31" s="2" t="s">
        <v>14</v>
      </c>
      <c r="K31" s="3">
        <v>44944</v>
      </c>
      <c r="L31" s="6" t="s">
        <v>145</v>
      </c>
      <c r="M31" s="2">
        <f t="shared" ref="M31:M64" si="3">H31</f>
        <v>9111.5174440677965</v>
      </c>
      <c r="N31" s="6"/>
      <c r="O31" t="s">
        <v>225</v>
      </c>
      <c r="P31" s="9" t="s">
        <v>226</v>
      </c>
      <c r="Q31" t="s">
        <v>227</v>
      </c>
      <c r="R31" t="s">
        <v>194</v>
      </c>
      <c r="S31" t="s">
        <v>267</v>
      </c>
    </row>
    <row r="32" spans="1:19" hidden="1" x14ac:dyDescent="0.3">
      <c r="A32" s="2">
        <f t="shared" si="0"/>
        <v>31</v>
      </c>
      <c r="B32" s="2" t="s">
        <v>73</v>
      </c>
      <c r="C32" s="2" t="s">
        <v>74</v>
      </c>
      <c r="D32" s="2">
        <v>8903.0508474576272</v>
      </c>
      <c r="E32" s="2"/>
      <c r="F32" s="2">
        <v>0</v>
      </c>
      <c r="G32" s="2">
        <v>89.03050847457628</v>
      </c>
      <c r="H32" s="2">
        <v>8814.0203389830513</v>
      </c>
      <c r="I32" s="2" t="s">
        <v>13</v>
      </c>
      <c r="J32" s="2" t="s">
        <v>14</v>
      </c>
      <c r="K32" s="3">
        <v>44944</v>
      </c>
      <c r="L32" s="6" t="s">
        <v>145</v>
      </c>
      <c r="M32" s="2">
        <f t="shared" si="3"/>
        <v>8814.0203389830513</v>
      </c>
      <c r="N32" s="6"/>
      <c r="O32" t="s">
        <v>228</v>
      </c>
      <c r="P32" s="9" t="s">
        <v>229</v>
      </c>
      <c r="Q32" t="s">
        <v>74</v>
      </c>
      <c r="R32" t="s">
        <v>194</v>
      </c>
      <c r="S32" t="s">
        <v>267</v>
      </c>
    </row>
    <row r="33" spans="1:19" hidden="1" x14ac:dyDescent="0.3">
      <c r="A33" s="2">
        <f t="shared" si="0"/>
        <v>32</v>
      </c>
      <c r="B33" s="2" t="s">
        <v>75</v>
      </c>
      <c r="C33" s="2" t="s">
        <v>76</v>
      </c>
      <c r="D33" s="2">
        <v>7680</v>
      </c>
      <c r="E33" s="2"/>
      <c r="F33" s="2">
        <v>0</v>
      </c>
      <c r="G33" s="2">
        <v>76.8</v>
      </c>
      <c r="H33" s="2">
        <v>7603.2</v>
      </c>
      <c r="I33" s="2" t="s">
        <v>13</v>
      </c>
      <c r="J33" s="2" t="s">
        <v>14</v>
      </c>
      <c r="K33" s="3">
        <v>44944</v>
      </c>
      <c r="L33" s="6" t="s">
        <v>145</v>
      </c>
      <c r="M33" s="2">
        <f t="shared" si="3"/>
        <v>7603.2</v>
      </c>
      <c r="N33" s="6"/>
      <c r="O33" t="s">
        <v>230</v>
      </c>
      <c r="P33" s="9" t="s">
        <v>231</v>
      </c>
      <c r="Q33" s="2" t="s">
        <v>76</v>
      </c>
      <c r="R33" t="s">
        <v>194</v>
      </c>
      <c r="S33" t="s">
        <v>267</v>
      </c>
    </row>
    <row r="34" spans="1:19" hidden="1" x14ac:dyDescent="0.3">
      <c r="A34" s="2">
        <f t="shared" si="0"/>
        <v>33</v>
      </c>
      <c r="B34" s="2" t="s">
        <v>77</v>
      </c>
      <c r="C34" s="2" t="s">
        <v>78</v>
      </c>
      <c r="D34" s="2">
        <v>6250.4067796610179</v>
      </c>
      <c r="E34" s="2"/>
      <c r="F34" s="2">
        <v>0</v>
      </c>
      <c r="G34" s="2">
        <v>62.50406779661018</v>
      </c>
      <c r="H34" s="2">
        <v>6187.902711864408</v>
      </c>
      <c r="I34" s="2" t="s">
        <v>13</v>
      </c>
      <c r="J34" s="2" t="s">
        <v>14</v>
      </c>
      <c r="K34" s="3">
        <v>44944</v>
      </c>
      <c r="L34" s="6" t="s">
        <v>145</v>
      </c>
      <c r="M34" s="2">
        <f t="shared" si="3"/>
        <v>6187.902711864408</v>
      </c>
      <c r="N34" s="6"/>
      <c r="O34" t="s">
        <v>232</v>
      </c>
      <c r="P34" s="9" t="s">
        <v>233</v>
      </c>
      <c r="Q34" s="2" t="s">
        <v>78</v>
      </c>
      <c r="R34" t="s">
        <v>194</v>
      </c>
      <c r="S34" t="s">
        <v>267</v>
      </c>
    </row>
    <row r="35" spans="1:19" hidden="1" x14ac:dyDescent="0.3">
      <c r="A35" s="2">
        <f t="shared" si="0"/>
        <v>34</v>
      </c>
      <c r="B35" s="2" t="s">
        <v>79</v>
      </c>
      <c r="C35" s="2" t="s">
        <v>80</v>
      </c>
      <c r="D35" s="2">
        <v>5600</v>
      </c>
      <c r="E35" s="2"/>
      <c r="F35" s="2">
        <v>0</v>
      </c>
      <c r="G35" s="2">
        <v>56</v>
      </c>
      <c r="H35" s="2">
        <v>5544</v>
      </c>
      <c r="I35" s="2" t="s">
        <v>13</v>
      </c>
      <c r="J35" s="2" t="s">
        <v>14</v>
      </c>
      <c r="K35" s="3">
        <v>44944</v>
      </c>
      <c r="L35" s="6" t="s">
        <v>145</v>
      </c>
      <c r="M35" s="2">
        <f t="shared" si="3"/>
        <v>5544</v>
      </c>
      <c r="N35" s="6"/>
      <c r="O35" t="s">
        <v>234</v>
      </c>
      <c r="P35" s="9" t="s">
        <v>235</v>
      </c>
      <c r="Q35" s="2" t="s">
        <v>80</v>
      </c>
      <c r="R35" t="s">
        <v>194</v>
      </c>
      <c r="S35" t="s">
        <v>267</v>
      </c>
    </row>
    <row r="36" spans="1:19" x14ac:dyDescent="0.3">
      <c r="A36" s="2">
        <f t="shared" si="0"/>
        <v>35</v>
      </c>
      <c r="B36" s="2" t="s">
        <v>81</v>
      </c>
      <c r="C36" s="2" t="s">
        <v>82</v>
      </c>
      <c r="D36" s="2">
        <v>5214.8305084745762</v>
      </c>
      <c r="E36" s="2"/>
      <c r="F36" s="2">
        <v>0</v>
      </c>
      <c r="G36" s="2">
        <v>52.148305084745765</v>
      </c>
      <c r="H36" s="2">
        <v>5162.6822033898306</v>
      </c>
      <c r="I36" s="2" t="s">
        <v>13</v>
      </c>
      <c r="J36" s="2" t="s">
        <v>14</v>
      </c>
      <c r="K36" s="3">
        <v>44944</v>
      </c>
      <c r="L36" s="6" t="s">
        <v>145</v>
      </c>
      <c r="M36" s="2">
        <f t="shared" si="3"/>
        <v>5162.6822033898306</v>
      </c>
      <c r="N36" s="6"/>
      <c r="O36" s="10"/>
      <c r="P36" s="10"/>
      <c r="Q36" s="10"/>
      <c r="R36" s="10" t="s">
        <v>220</v>
      </c>
    </row>
    <row r="37" spans="1:19" hidden="1" x14ac:dyDescent="0.3">
      <c r="A37" s="2">
        <f t="shared" si="0"/>
        <v>36</v>
      </c>
      <c r="B37" s="2" t="s">
        <v>83</v>
      </c>
      <c r="C37" s="2" t="s">
        <v>84</v>
      </c>
      <c r="D37" s="2">
        <v>4102.5423728813557</v>
      </c>
      <c r="E37" s="2"/>
      <c r="F37" s="2">
        <v>0</v>
      </c>
      <c r="G37" s="2">
        <v>41.025423728813557</v>
      </c>
      <c r="H37" s="2">
        <v>4061.5169491525421</v>
      </c>
      <c r="I37" s="2" t="s">
        <v>13</v>
      </c>
      <c r="J37" s="2" t="s">
        <v>14</v>
      </c>
      <c r="K37" s="3">
        <v>44944</v>
      </c>
      <c r="L37" s="6" t="s">
        <v>145</v>
      </c>
      <c r="M37" s="2">
        <f t="shared" si="3"/>
        <v>4061.5169491525421</v>
      </c>
      <c r="N37" s="6"/>
      <c r="O37" t="s">
        <v>236</v>
      </c>
      <c r="P37" s="9" t="s">
        <v>237</v>
      </c>
      <c r="Q37" s="2" t="s">
        <v>84</v>
      </c>
      <c r="R37" t="s">
        <v>194</v>
      </c>
      <c r="S37" t="s">
        <v>267</v>
      </c>
    </row>
    <row r="38" spans="1:19" x14ac:dyDescent="0.3">
      <c r="A38" s="2">
        <f t="shared" si="0"/>
        <v>37</v>
      </c>
      <c r="B38" s="2" t="s">
        <v>85</v>
      </c>
      <c r="C38" s="2" t="s">
        <v>86</v>
      </c>
      <c r="D38" s="2">
        <v>4079.7457627118647</v>
      </c>
      <c r="E38" s="2"/>
      <c r="F38" s="2">
        <v>0</v>
      </c>
      <c r="G38" s="2">
        <v>40.797457627118646</v>
      </c>
      <c r="H38" s="2">
        <v>4038.9483050847462</v>
      </c>
      <c r="I38" s="2" t="s">
        <v>13</v>
      </c>
      <c r="J38" s="2" t="s">
        <v>14</v>
      </c>
      <c r="K38" s="3">
        <v>44944</v>
      </c>
      <c r="L38" s="6" t="s">
        <v>145</v>
      </c>
      <c r="M38" s="2">
        <f t="shared" si="3"/>
        <v>4038.9483050847462</v>
      </c>
      <c r="N38" s="6"/>
      <c r="O38" s="10"/>
      <c r="P38" s="11"/>
      <c r="Q38" s="12"/>
      <c r="R38" s="10" t="s">
        <v>265</v>
      </c>
    </row>
    <row r="39" spans="1:19" hidden="1" x14ac:dyDescent="0.3">
      <c r="A39" s="2">
        <f t="shared" si="0"/>
        <v>38</v>
      </c>
      <c r="B39" s="2" t="s">
        <v>87</v>
      </c>
      <c r="C39" s="2" t="s">
        <v>88</v>
      </c>
      <c r="D39" s="2">
        <v>4020</v>
      </c>
      <c r="E39" s="2"/>
      <c r="F39" s="2">
        <v>0</v>
      </c>
      <c r="G39" s="2">
        <v>40.200000000000003</v>
      </c>
      <c r="H39" s="2">
        <v>3979.8</v>
      </c>
      <c r="I39" s="2" t="s">
        <v>13</v>
      </c>
      <c r="J39" s="2" t="s">
        <v>14</v>
      </c>
      <c r="K39" s="3">
        <v>44944</v>
      </c>
      <c r="L39" s="6" t="s">
        <v>145</v>
      </c>
      <c r="M39" s="2">
        <f t="shared" si="3"/>
        <v>3979.8</v>
      </c>
      <c r="N39" s="6"/>
      <c r="O39" t="s">
        <v>238</v>
      </c>
      <c r="P39" s="9" t="s">
        <v>239</v>
      </c>
      <c r="Q39" s="2" t="s">
        <v>88</v>
      </c>
      <c r="R39" t="s">
        <v>194</v>
      </c>
      <c r="S39" t="s">
        <v>267</v>
      </c>
    </row>
    <row r="40" spans="1:19" hidden="1" x14ac:dyDescent="0.3">
      <c r="A40" s="2">
        <f t="shared" si="0"/>
        <v>39</v>
      </c>
      <c r="B40" s="2" t="s">
        <v>89</v>
      </c>
      <c r="C40" s="2" t="s">
        <v>90</v>
      </c>
      <c r="D40" s="2">
        <v>3840</v>
      </c>
      <c r="E40" s="2"/>
      <c r="F40" s="2">
        <v>0</v>
      </c>
      <c r="G40" s="2">
        <v>38.4</v>
      </c>
      <c r="H40" s="2">
        <v>3801.6</v>
      </c>
      <c r="I40" s="2" t="s">
        <v>13</v>
      </c>
      <c r="J40" s="2" t="s">
        <v>14</v>
      </c>
      <c r="K40" s="3">
        <v>44944</v>
      </c>
      <c r="L40" s="6" t="s">
        <v>145</v>
      </c>
      <c r="M40" s="2">
        <f t="shared" si="3"/>
        <v>3801.6</v>
      </c>
      <c r="N40" s="6"/>
      <c r="O40" t="s">
        <v>240</v>
      </c>
      <c r="P40" s="9" t="s">
        <v>241</v>
      </c>
      <c r="Q40" s="2" t="s">
        <v>90</v>
      </c>
      <c r="R40" t="s">
        <v>194</v>
      </c>
      <c r="S40" t="s">
        <v>267</v>
      </c>
    </row>
    <row r="41" spans="1:19" hidden="1" x14ac:dyDescent="0.3">
      <c r="A41" s="2">
        <f t="shared" si="0"/>
        <v>40</v>
      </c>
      <c r="B41" s="2" t="s">
        <v>91</v>
      </c>
      <c r="C41" s="2" t="s">
        <v>92</v>
      </c>
      <c r="D41" s="2">
        <v>3749.7881355932204</v>
      </c>
      <c r="E41" s="2"/>
      <c r="F41" s="2">
        <v>0</v>
      </c>
      <c r="G41" s="2">
        <v>37.497881355932208</v>
      </c>
      <c r="H41" s="2">
        <v>3712.2902542372881</v>
      </c>
      <c r="I41" s="2" t="s">
        <v>13</v>
      </c>
      <c r="J41" s="2" t="s">
        <v>14</v>
      </c>
      <c r="K41" s="3">
        <v>44944</v>
      </c>
      <c r="L41" s="6" t="s">
        <v>145</v>
      </c>
      <c r="M41" s="2">
        <f t="shared" si="3"/>
        <v>3712.2902542372881</v>
      </c>
      <c r="N41" s="6"/>
      <c r="O41" t="s">
        <v>243</v>
      </c>
      <c r="P41" s="9" t="s">
        <v>242</v>
      </c>
      <c r="Q41" s="2" t="s">
        <v>92</v>
      </c>
      <c r="R41" t="s">
        <v>194</v>
      </c>
      <c r="S41" t="s">
        <v>267</v>
      </c>
    </row>
    <row r="42" spans="1:19" hidden="1" x14ac:dyDescent="0.3">
      <c r="A42" s="2">
        <f t="shared" si="0"/>
        <v>41</v>
      </c>
      <c r="B42" s="2" t="s">
        <v>93</v>
      </c>
      <c r="C42" s="2" t="s">
        <v>94</v>
      </c>
      <c r="D42" s="2">
        <v>3541.3135593220341</v>
      </c>
      <c r="E42" s="2"/>
      <c r="F42" s="2">
        <v>0</v>
      </c>
      <c r="G42" s="2">
        <v>35.413135593220339</v>
      </c>
      <c r="H42" s="2">
        <v>3505.9004237288136</v>
      </c>
      <c r="I42" s="2" t="s">
        <v>13</v>
      </c>
      <c r="J42" s="2" t="s">
        <v>14</v>
      </c>
      <c r="K42" s="3">
        <v>44944</v>
      </c>
      <c r="L42" s="6" t="s">
        <v>145</v>
      </c>
      <c r="M42" s="2">
        <f t="shared" si="3"/>
        <v>3505.9004237288136</v>
      </c>
      <c r="N42" s="6"/>
      <c r="O42" t="s">
        <v>244</v>
      </c>
      <c r="P42" s="9" t="s">
        <v>245</v>
      </c>
      <c r="Q42" s="2" t="s">
        <v>246</v>
      </c>
      <c r="R42" t="s">
        <v>194</v>
      </c>
      <c r="S42" t="s">
        <v>267</v>
      </c>
    </row>
    <row r="43" spans="1:19" hidden="1" x14ac:dyDescent="0.3">
      <c r="A43" s="2">
        <f t="shared" si="0"/>
        <v>42</v>
      </c>
      <c r="B43" s="2" t="s">
        <v>95</v>
      </c>
      <c r="C43" s="2" t="s">
        <v>96</v>
      </c>
      <c r="D43" s="2">
        <v>3500</v>
      </c>
      <c r="E43" s="2"/>
      <c r="F43" s="2">
        <v>0</v>
      </c>
      <c r="G43" s="2">
        <v>35</v>
      </c>
      <c r="H43" s="2">
        <v>3465</v>
      </c>
      <c r="I43" s="2" t="s">
        <v>13</v>
      </c>
      <c r="J43" s="2" t="s">
        <v>14</v>
      </c>
      <c r="K43" s="3">
        <v>44944</v>
      </c>
      <c r="L43" s="6" t="s">
        <v>145</v>
      </c>
      <c r="M43" s="2">
        <f t="shared" si="3"/>
        <v>3465</v>
      </c>
      <c r="N43" s="6"/>
      <c r="O43" t="s">
        <v>247</v>
      </c>
      <c r="P43" s="9" t="s">
        <v>248</v>
      </c>
      <c r="Q43" s="2" t="s">
        <v>96</v>
      </c>
      <c r="R43" t="s">
        <v>194</v>
      </c>
      <c r="S43" t="s">
        <v>267</v>
      </c>
    </row>
    <row r="44" spans="1:19" hidden="1" x14ac:dyDescent="0.3">
      <c r="A44" s="2">
        <f t="shared" si="0"/>
        <v>43</v>
      </c>
      <c r="B44" s="2" t="s">
        <v>97</v>
      </c>
      <c r="C44" s="2" t="s">
        <v>98</v>
      </c>
      <c r="D44" s="2">
        <v>3317.2349999999997</v>
      </c>
      <c r="E44" s="2"/>
      <c r="F44" s="2">
        <v>0</v>
      </c>
      <c r="G44" s="2">
        <v>66.344700000000003</v>
      </c>
      <c r="H44" s="2">
        <v>3250.8902999999996</v>
      </c>
      <c r="I44" s="2" t="s">
        <v>13</v>
      </c>
      <c r="J44" s="2" t="s">
        <v>14</v>
      </c>
      <c r="K44" s="3">
        <v>44944</v>
      </c>
      <c r="L44" s="6" t="s">
        <v>145</v>
      </c>
      <c r="M44" s="2">
        <f t="shared" si="3"/>
        <v>3250.8902999999996</v>
      </c>
      <c r="N44" s="6"/>
      <c r="O44" t="s">
        <v>160</v>
      </c>
      <c r="P44" t="s">
        <v>176</v>
      </c>
      <c r="Q44" t="s">
        <v>187</v>
      </c>
      <c r="R44" t="s">
        <v>194</v>
      </c>
      <c r="S44" t="s">
        <v>267</v>
      </c>
    </row>
    <row r="45" spans="1:19" x14ac:dyDescent="0.3">
      <c r="A45" s="2">
        <f t="shared" si="0"/>
        <v>44</v>
      </c>
      <c r="B45" s="2" t="s">
        <v>99</v>
      </c>
      <c r="C45" s="2" t="s">
        <v>100</v>
      </c>
      <c r="D45" s="2">
        <v>3065.9491525423728</v>
      </c>
      <c r="E45" s="2"/>
      <c r="F45" s="2">
        <v>0</v>
      </c>
      <c r="G45" s="2">
        <v>30.659491525423729</v>
      </c>
      <c r="H45" s="2">
        <v>3035.2896610169491</v>
      </c>
      <c r="I45" s="2" t="s">
        <v>13</v>
      </c>
      <c r="J45" s="2" t="s">
        <v>14</v>
      </c>
      <c r="K45" s="3">
        <v>44944</v>
      </c>
      <c r="L45" s="6" t="s">
        <v>145</v>
      </c>
      <c r="M45" s="2">
        <f t="shared" si="3"/>
        <v>3035.2896610169491</v>
      </c>
      <c r="N45" s="6"/>
      <c r="O45" s="10"/>
      <c r="P45" s="10"/>
      <c r="Q45" s="10"/>
      <c r="R45" s="10" t="s">
        <v>220</v>
      </c>
    </row>
    <row r="46" spans="1:19" hidden="1" x14ac:dyDescent="0.3">
      <c r="A46" s="2">
        <f t="shared" si="0"/>
        <v>45</v>
      </c>
      <c r="B46" s="2" t="s">
        <v>101</v>
      </c>
      <c r="C46" s="2" t="s">
        <v>102</v>
      </c>
      <c r="D46" s="2">
        <v>2914.1949152542375</v>
      </c>
      <c r="E46" s="2"/>
      <c r="F46" s="2">
        <v>0</v>
      </c>
      <c r="G46" s="2">
        <v>29.141949152542374</v>
      </c>
      <c r="H46" s="2">
        <v>2885.0529661016949</v>
      </c>
      <c r="I46" s="2" t="s">
        <v>13</v>
      </c>
      <c r="J46" s="2" t="s">
        <v>14</v>
      </c>
      <c r="K46" s="3">
        <v>44944</v>
      </c>
      <c r="L46" s="6" t="s">
        <v>145</v>
      </c>
      <c r="M46" s="2">
        <f t="shared" si="3"/>
        <v>2885.0529661016949</v>
      </c>
      <c r="N46" s="6"/>
      <c r="O46" t="s">
        <v>249</v>
      </c>
      <c r="P46" s="9" t="s">
        <v>250</v>
      </c>
      <c r="Q46" s="2" t="s">
        <v>102</v>
      </c>
      <c r="R46" t="s">
        <v>194</v>
      </c>
      <c r="S46" t="s">
        <v>267</v>
      </c>
    </row>
    <row r="47" spans="1:19" hidden="1" x14ac:dyDescent="0.3">
      <c r="A47" s="2">
        <f t="shared" si="0"/>
        <v>46</v>
      </c>
      <c r="B47" s="2" t="s">
        <v>103</v>
      </c>
      <c r="C47" s="2" t="s">
        <v>104</v>
      </c>
      <c r="D47" s="2">
        <v>2500</v>
      </c>
      <c r="E47" s="2"/>
      <c r="F47" s="2">
        <v>0</v>
      </c>
      <c r="G47" s="2">
        <v>25</v>
      </c>
      <c r="H47" s="2">
        <v>2475</v>
      </c>
      <c r="I47" s="2" t="s">
        <v>13</v>
      </c>
      <c r="J47" s="2" t="s">
        <v>14</v>
      </c>
      <c r="K47" s="3">
        <v>44944</v>
      </c>
      <c r="L47" s="6" t="s">
        <v>145</v>
      </c>
      <c r="M47" s="2">
        <f t="shared" si="3"/>
        <v>2475</v>
      </c>
      <c r="N47" s="6"/>
      <c r="O47" t="s">
        <v>216</v>
      </c>
      <c r="P47" s="9" t="s">
        <v>251</v>
      </c>
      <c r="Q47" s="2" t="s">
        <v>104</v>
      </c>
      <c r="R47" t="s">
        <v>194</v>
      </c>
      <c r="S47" t="s">
        <v>267</v>
      </c>
    </row>
    <row r="48" spans="1:19" hidden="1" x14ac:dyDescent="0.3">
      <c r="A48" s="2">
        <f t="shared" si="0"/>
        <v>47</v>
      </c>
      <c r="B48" s="2" t="s">
        <v>105</v>
      </c>
      <c r="C48" s="2" t="s">
        <v>106</v>
      </c>
      <c r="D48" s="2">
        <v>2428.0499999999997</v>
      </c>
      <c r="E48" s="2"/>
      <c r="F48" s="2">
        <v>0</v>
      </c>
      <c r="G48" s="2">
        <v>48.561</v>
      </c>
      <c r="H48" s="2">
        <v>2379.4889999999996</v>
      </c>
      <c r="I48" s="2" t="s">
        <v>13</v>
      </c>
      <c r="J48" s="2" t="s">
        <v>14</v>
      </c>
      <c r="K48" s="3">
        <v>44944</v>
      </c>
      <c r="L48" s="6" t="s">
        <v>145</v>
      </c>
      <c r="M48" s="2">
        <f t="shared" si="3"/>
        <v>2379.4889999999996</v>
      </c>
      <c r="N48" s="6"/>
      <c r="O48" t="s">
        <v>161</v>
      </c>
      <c r="P48" t="s">
        <v>177</v>
      </c>
      <c r="Q48" t="s">
        <v>188</v>
      </c>
      <c r="R48" t="s">
        <v>194</v>
      </c>
      <c r="S48" t="s">
        <v>267</v>
      </c>
    </row>
    <row r="49" spans="1:19" hidden="1" x14ac:dyDescent="0.3">
      <c r="A49" s="2">
        <f t="shared" si="0"/>
        <v>48</v>
      </c>
      <c r="B49" s="2" t="s">
        <v>107</v>
      </c>
      <c r="C49" s="2" t="s">
        <v>108</v>
      </c>
      <c r="D49" s="2">
        <v>2282.1457627118648</v>
      </c>
      <c r="E49" s="2"/>
      <c r="F49" s="2">
        <v>0</v>
      </c>
      <c r="G49" s="2">
        <v>45.642915254237295</v>
      </c>
      <c r="H49" s="2">
        <v>2236.5028474576275</v>
      </c>
      <c r="I49" s="2" t="s">
        <v>13</v>
      </c>
      <c r="J49" s="2" t="s">
        <v>14</v>
      </c>
      <c r="K49" s="3">
        <v>44944</v>
      </c>
      <c r="L49" s="6" t="s">
        <v>145</v>
      </c>
      <c r="M49" s="2">
        <f t="shared" si="3"/>
        <v>2236.5028474576275</v>
      </c>
      <c r="N49" s="6"/>
      <c r="O49" t="s">
        <v>162</v>
      </c>
      <c r="P49" t="s">
        <v>178</v>
      </c>
      <c r="Q49" t="s">
        <v>189</v>
      </c>
      <c r="R49" t="s">
        <v>194</v>
      </c>
      <c r="S49" t="s">
        <v>267</v>
      </c>
    </row>
    <row r="50" spans="1:19" x14ac:dyDescent="0.3">
      <c r="A50" s="2">
        <f t="shared" si="0"/>
        <v>49</v>
      </c>
      <c r="B50" s="2" t="s">
        <v>109</v>
      </c>
      <c r="C50" s="2" t="s">
        <v>110</v>
      </c>
      <c r="D50" s="2">
        <v>2241.101694915254</v>
      </c>
      <c r="E50" s="2"/>
      <c r="F50" s="2">
        <v>0</v>
      </c>
      <c r="G50" s="2">
        <v>22.41101694915254</v>
      </c>
      <c r="H50" s="2">
        <v>2218.6906779661017</v>
      </c>
      <c r="I50" s="2" t="s">
        <v>13</v>
      </c>
      <c r="J50" s="2" t="s">
        <v>14</v>
      </c>
      <c r="K50" s="3">
        <v>44944</v>
      </c>
      <c r="L50" s="6" t="s">
        <v>145</v>
      </c>
      <c r="M50" s="2">
        <f t="shared" si="3"/>
        <v>2218.6906779661017</v>
      </c>
      <c r="N50" s="6"/>
      <c r="O50" s="10"/>
      <c r="P50" s="10"/>
      <c r="Q50" s="10"/>
      <c r="R50" s="10" t="s">
        <v>220</v>
      </c>
    </row>
    <row r="51" spans="1:19" hidden="1" x14ac:dyDescent="0.3">
      <c r="A51" s="2">
        <f t="shared" si="0"/>
        <v>50</v>
      </c>
      <c r="B51" s="2" t="s">
        <v>111</v>
      </c>
      <c r="C51" s="2" t="s">
        <v>112</v>
      </c>
      <c r="D51" s="2">
        <v>2100</v>
      </c>
      <c r="E51" s="2"/>
      <c r="F51" s="2">
        <v>0</v>
      </c>
      <c r="G51" s="2">
        <v>21</v>
      </c>
      <c r="H51" s="2">
        <v>2079</v>
      </c>
      <c r="I51" s="2" t="s">
        <v>13</v>
      </c>
      <c r="J51" s="2" t="s">
        <v>14</v>
      </c>
      <c r="K51" s="3">
        <v>44944</v>
      </c>
      <c r="L51" s="6" t="s">
        <v>145</v>
      </c>
      <c r="M51" s="2">
        <f t="shared" si="3"/>
        <v>2079</v>
      </c>
      <c r="N51" s="6"/>
      <c r="O51" t="s">
        <v>252</v>
      </c>
      <c r="P51" s="9" t="s">
        <v>253</v>
      </c>
      <c r="Q51" s="2" t="s">
        <v>112</v>
      </c>
      <c r="R51" t="s">
        <v>194</v>
      </c>
      <c r="S51" t="s">
        <v>267</v>
      </c>
    </row>
    <row r="52" spans="1:19" hidden="1" x14ac:dyDescent="0.3">
      <c r="A52" s="2">
        <f t="shared" si="0"/>
        <v>51</v>
      </c>
      <c r="B52" s="2" t="s">
        <v>113</v>
      </c>
      <c r="C52" s="2" t="s">
        <v>114</v>
      </c>
      <c r="D52" s="2">
        <v>2018.2780423728814</v>
      </c>
      <c r="E52" s="2"/>
      <c r="F52" s="2">
        <v>0</v>
      </c>
      <c r="G52" s="2">
        <v>40.36556084745763</v>
      </c>
      <c r="H52" s="2">
        <v>1977.9124815254238</v>
      </c>
      <c r="I52" s="2" t="s">
        <v>13</v>
      </c>
      <c r="J52" s="2" t="s">
        <v>14</v>
      </c>
      <c r="K52" s="3">
        <v>44944</v>
      </c>
      <c r="L52" s="6" t="s">
        <v>145</v>
      </c>
      <c r="M52" s="2">
        <f t="shared" si="3"/>
        <v>1977.9124815254238</v>
      </c>
      <c r="N52" s="6"/>
      <c r="O52" t="s">
        <v>254</v>
      </c>
      <c r="P52" t="s">
        <v>179</v>
      </c>
      <c r="Q52" t="s">
        <v>190</v>
      </c>
      <c r="R52" t="s">
        <v>194</v>
      </c>
      <c r="S52" t="s">
        <v>267</v>
      </c>
    </row>
    <row r="53" spans="1:19" hidden="1" x14ac:dyDescent="0.3">
      <c r="A53" s="2">
        <f t="shared" si="0"/>
        <v>52</v>
      </c>
      <c r="B53" s="2" t="s">
        <v>115</v>
      </c>
      <c r="C53" s="2" t="s">
        <v>116</v>
      </c>
      <c r="D53" s="2">
        <v>1750</v>
      </c>
      <c r="E53" s="2"/>
      <c r="F53" s="2">
        <v>0</v>
      </c>
      <c r="G53" s="2">
        <v>17.5</v>
      </c>
      <c r="H53" s="2">
        <v>1732.5</v>
      </c>
      <c r="I53" s="2" t="s">
        <v>13</v>
      </c>
      <c r="J53" s="2" t="s">
        <v>14</v>
      </c>
      <c r="K53" s="3">
        <v>44944</v>
      </c>
      <c r="L53" s="6" t="s">
        <v>145</v>
      </c>
      <c r="M53" s="2">
        <f t="shared" si="3"/>
        <v>1732.5</v>
      </c>
      <c r="N53" s="6"/>
      <c r="O53" t="s">
        <v>255</v>
      </c>
      <c r="P53" s="9" t="s">
        <v>256</v>
      </c>
      <c r="Q53" s="2" t="s">
        <v>116</v>
      </c>
      <c r="R53" t="s">
        <v>194</v>
      </c>
      <c r="S53" t="s">
        <v>267</v>
      </c>
    </row>
    <row r="54" spans="1:19" hidden="1" x14ac:dyDescent="0.3">
      <c r="A54" s="2">
        <f t="shared" si="0"/>
        <v>53</v>
      </c>
      <c r="B54" s="2" t="s">
        <v>117</v>
      </c>
      <c r="C54" s="2" t="s">
        <v>118</v>
      </c>
      <c r="D54" s="2">
        <v>1700.8728813559323</v>
      </c>
      <c r="E54" s="2"/>
      <c r="F54" s="2">
        <v>0</v>
      </c>
      <c r="G54" s="2">
        <v>17.008728813559323</v>
      </c>
      <c r="H54" s="2">
        <v>1683.8641525423729</v>
      </c>
      <c r="I54" s="2" t="s">
        <v>13</v>
      </c>
      <c r="J54" s="2" t="s">
        <v>14</v>
      </c>
      <c r="K54" s="3">
        <v>44944</v>
      </c>
      <c r="L54" s="6" t="s">
        <v>145</v>
      </c>
      <c r="M54" s="2">
        <f t="shared" si="3"/>
        <v>1683.8641525423729</v>
      </c>
      <c r="N54" s="6"/>
      <c r="O54" t="s">
        <v>163</v>
      </c>
      <c r="P54" t="s">
        <v>180</v>
      </c>
      <c r="Q54" t="s">
        <v>191</v>
      </c>
      <c r="R54" t="s">
        <v>194</v>
      </c>
      <c r="S54" t="s">
        <v>267</v>
      </c>
    </row>
    <row r="55" spans="1:19" hidden="1" x14ac:dyDescent="0.3">
      <c r="A55" s="2">
        <f t="shared" si="0"/>
        <v>54</v>
      </c>
      <c r="B55" s="2" t="s">
        <v>119</v>
      </c>
      <c r="C55" s="2" t="s">
        <v>120</v>
      </c>
      <c r="D55" s="2">
        <v>1600</v>
      </c>
      <c r="E55" s="2"/>
      <c r="F55" s="2">
        <v>0</v>
      </c>
      <c r="G55" s="2">
        <v>16</v>
      </c>
      <c r="H55" s="2">
        <v>1584</v>
      </c>
      <c r="I55" s="2" t="s">
        <v>13</v>
      </c>
      <c r="J55" s="2" t="s">
        <v>14</v>
      </c>
      <c r="K55" s="3">
        <v>44944</v>
      </c>
      <c r="L55" s="6" t="s">
        <v>145</v>
      </c>
      <c r="M55" s="2">
        <f t="shared" si="3"/>
        <v>1584</v>
      </c>
      <c r="N55" s="6"/>
      <c r="O55" t="s">
        <v>257</v>
      </c>
      <c r="P55" s="9" t="s">
        <v>258</v>
      </c>
      <c r="Q55" s="2" t="s">
        <v>120</v>
      </c>
      <c r="R55" t="s">
        <v>194</v>
      </c>
      <c r="S55" t="s">
        <v>267</v>
      </c>
    </row>
    <row r="56" spans="1:19" hidden="1" x14ac:dyDescent="0.3">
      <c r="A56" s="2">
        <f t="shared" si="0"/>
        <v>55</v>
      </c>
      <c r="B56" s="2" t="s">
        <v>121</v>
      </c>
      <c r="C56" s="2" t="s">
        <v>122</v>
      </c>
      <c r="D56" s="2">
        <v>1143.5593220338983</v>
      </c>
      <c r="E56" s="2"/>
      <c r="F56" s="2">
        <v>0</v>
      </c>
      <c r="G56" s="2">
        <v>11.435593220338983</v>
      </c>
      <c r="H56" s="2">
        <v>1132.1237288135594</v>
      </c>
      <c r="I56" s="2" t="s">
        <v>13</v>
      </c>
      <c r="J56" s="2" t="s">
        <v>14</v>
      </c>
      <c r="K56" s="3">
        <v>44944</v>
      </c>
      <c r="L56" s="6" t="s">
        <v>145</v>
      </c>
      <c r="M56" s="2">
        <f t="shared" si="3"/>
        <v>1132.1237288135594</v>
      </c>
      <c r="N56" s="6"/>
      <c r="O56" t="s">
        <v>164</v>
      </c>
      <c r="P56" t="s">
        <v>181</v>
      </c>
      <c r="Q56" t="s">
        <v>192</v>
      </c>
      <c r="R56" t="s">
        <v>194</v>
      </c>
      <c r="S56" t="s">
        <v>267</v>
      </c>
    </row>
    <row r="57" spans="1:19" x14ac:dyDescent="0.3">
      <c r="A57" s="2">
        <f t="shared" si="0"/>
        <v>56</v>
      </c>
      <c r="B57" s="2" t="s">
        <v>123</v>
      </c>
      <c r="C57" s="2" t="s">
        <v>124</v>
      </c>
      <c r="D57" s="2">
        <v>1037.4152542372881</v>
      </c>
      <c r="E57" s="2"/>
      <c r="F57" s="2">
        <v>0</v>
      </c>
      <c r="G57" s="2">
        <v>10.374152542372881</v>
      </c>
      <c r="H57" s="2">
        <v>1027.0411016949151</v>
      </c>
      <c r="I57" s="2" t="s">
        <v>13</v>
      </c>
      <c r="J57" s="2" t="s">
        <v>14</v>
      </c>
      <c r="K57" s="3">
        <v>44944</v>
      </c>
      <c r="L57" s="6" t="s">
        <v>145</v>
      </c>
      <c r="M57" s="2">
        <f t="shared" si="3"/>
        <v>1027.0411016949151</v>
      </c>
      <c r="N57" s="6"/>
      <c r="O57" s="13" t="s">
        <v>270</v>
      </c>
      <c r="P57" s="14" t="s">
        <v>271</v>
      </c>
      <c r="Q57" s="13" t="s">
        <v>124</v>
      </c>
      <c r="R57" s="13" t="s">
        <v>220</v>
      </c>
      <c r="S57" s="15" t="s">
        <v>267</v>
      </c>
    </row>
    <row r="58" spans="1:19" hidden="1" x14ac:dyDescent="0.3">
      <c r="A58" s="2">
        <f t="shared" si="0"/>
        <v>57</v>
      </c>
      <c r="B58" s="2" t="s">
        <v>125</v>
      </c>
      <c r="C58" s="2" t="s">
        <v>126</v>
      </c>
      <c r="D58" s="2">
        <v>969.40677966101703</v>
      </c>
      <c r="E58" s="2"/>
      <c r="F58" s="2">
        <v>0</v>
      </c>
      <c r="G58" s="2">
        <v>9.6940677966101703</v>
      </c>
      <c r="H58" s="2">
        <v>959.71271186440686</v>
      </c>
      <c r="I58" s="2" t="s">
        <v>13</v>
      </c>
      <c r="J58" s="2" t="s">
        <v>14</v>
      </c>
      <c r="K58" s="3">
        <v>44944</v>
      </c>
      <c r="L58" s="6" t="s">
        <v>145</v>
      </c>
      <c r="M58" s="2">
        <f t="shared" si="3"/>
        <v>959.71271186440686</v>
      </c>
      <c r="N58" s="6"/>
      <c r="O58" t="s">
        <v>165</v>
      </c>
      <c r="P58" s="9" t="s">
        <v>259</v>
      </c>
      <c r="Q58" t="s">
        <v>126</v>
      </c>
      <c r="R58" t="s">
        <v>194</v>
      </c>
      <c r="S58" t="s">
        <v>267</v>
      </c>
    </row>
    <row r="59" spans="1:19" x14ac:dyDescent="0.3">
      <c r="A59" s="2">
        <f t="shared" si="0"/>
        <v>58</v>
      </c>
      <c r="B59" s="2" t="s">
        <v>127</v>
      </c>
      <c r="C59" s="2" t="s">
        <v>128</v>
      </c>
      <c r="D59" s="2">
        <v>847.28813559322043</v>
      </c>
      <c r="E59" s="2"/>
      <c r="F59" s="2">
        <v>0</v>
      </c>
      <c r="G59" s="2">
        <v>8.4728813559322038</v>
      </c>
      <c r="H59" s="2">
        <v>838.81525423728817</v>
      </c>
      <c r="I59" s="2" t="s">
        <v>13</v>
      </c>
      <c r="J59" s="2" t="s">
        <v>14</v>
      </c>
      <c r="K59" s="3">
        <v>44944</v>
      </c>
      <c r="L59" s="6" t="s">
        <v>145</v>
      </c>
      <c r="M59" s="2">
        <f t="shared" si="3"/>
        <v>838.81525423728817</v>
      </c>
      <c r="N59" s="6"/>
      <c r="O59" s="10"/>
      <c r="P59" s="10"/>
      <c r="Q59" s="10"/>
      <c r="R59" s="10" t="s">
        <v>220</v>
      </c>
    </row>
    <row r="60" spans="1:19" hidden="1" x14ac:dyDescent="0.3">
      <c r="A60" s="2">
        <f t="shared" si="0"/>
        <v>59</v>
      </c>
      <c r="B60" s="2" t="s">
        <v>129</v>
      </c>
      <c r="C60" s="2" t="s">
        <v>130</v>
      </c>
      <c r="D60" s="2">
        <v>373.05</v>
      </c>
      <c r="E60" s="2"/>
      <c r="F60" s="2">
        <v>0</v>
      </c>
      <c r="G60" s="2">
        <v>3.7305000000000001</v>
      </c>
      <c r="H60" s="2">
        <v>369.31950000000001</v>
      </c>
      <c r="I60" s="2" t="s">
        <v>13</v>
      </c>
      <c r="J60" s="2" t="s">
        <v>14</v>
      </c>
      <c r="K60" s="3">
        <v>44944</v>
      </c>
      <c r="L60" s="6" t="s">
        <v>145</v>
      </c>
      <c r="M60" s="2">
        <f t="shared" si="3"/>
        <v>369.31950000000001</v>
      </c>
      <c r="N60" s="6"/>
      <c r="O60" t="s">
        <v>260</v>
      </c>
      <c r="P60" s="9" t="s">
        <v>261</v>
      </c>
      <c r="Q60" s="2" t="s">
        <v>130</v>
      </c>
      <c r="R60" t="s">
        <v>194</v>
      </c>
      <c r="S60" t="s">
        <v>267</v>
      </c>
    </row>
    <row r="61" spans="1:19" hidden="1" x14ac:dyDescent="0.3">
      <c r="A61" s="2">
        <f t="shared" si="0"/>
        <v>60</v>
      </c>
      <c r="B61" s="2" t="s">
        <v>131</v>
      </c>
      <c r="C61" s="2" t="s">
        <v>132</v>
      </c>
      <c r="D61" s="2">
        <v>156.29999999999998</v>
      </c>
      <c r="E61" s="2"/>
      <c r="F61" s="2">
        <v>0</v>
      </c>
      <c r="G61" s="2">
        <v>1.5629999999999999</v>
      </c>
      <c r="H61" s="2">
        <v>154.73699999999999</v>
      </c>
      <c r="I61" s="2" t="s">
        <v>13</v>
      </c>
      <c r="J61" s="2" t="s">
        <v>14</v>
      </c>
      <c r="K61" s="3">
        <v>44944</v>
      </c>
      <c r="L61" s="6" t="s">
        <v>145</v>
      </c>
      <c r="M61" s="2">
        <f t="shared" si="3"/>
        <v>154.73699999999999</v>
      </c>
      <c r="N61" s="6"/>
      <c r="O61" t="s">
        <v>166</v>
      </c>
      <c r="P61" t="s">
        <v>182</v>
      </c>
      <c r="Q61" t="s">
        <v>132</v>
      </c>
      <c r="R61" t="s">
        <v>194</v>
      </c>
      <c r="S61" t="s">
        <v>267</v>
      </c>
    </row>
    <row r="62" spans="1:19" hidden="1" x14ac:dyDescent="0.3">
      <c r="A62" s="2">
        <f t="shared" si="0"/>
        <v>61</v>
      </c>
      <c r="B62" s="2" t="s">
        <v>133</v>
      </c>
      <c r="C62" s="2" t="s">
        <v>134</v>
      </c>
      <c r="D62" s="2">
        <v>147.02949152542374</v>
      </c>
      <c r="E62" s="2"/>
      <c r="F62" s="2">
        <v>0</v>
      </c>
      <c r="G62" s="2">
        <v>1.4702949152542375</v>
      </c>
      <c r="H62" s="2">
        <v>145.55919661016949</v>
      </c>
      <c r="I62" s="2" t="s">
        <v>13</v>
      </c>
      <c r="J62" s="2" t="s">
        <v>14</v>
      </c>
      <c r="K62" s="3">
        <v>44944</v>
      </c>
      <c r="L62" s="6" t="s">
        <v>145</v>
      </c>
      <c r="M62" s="2">
        <f t="shared" si="3"/>
        <v>145.55919661016949</v>
      </c>
      <c r="N62" s="6"/>
      <c r="O62" t="s">
        <v>167</v>
      </c>
      <c r="P62" t="s">
        <v>183</v>
      </c>
      <c r="Q62" t="s">
        <v>193</v>
      </c>
      <c r="R62" t="s">
        <v>194</v>
      </c>
      <c r="S62" t="s">
        <v>267</v>
      </c>
    </row>
    <row r="63" spans="1:19" hidden="1" x14ac:dyDescent="0.3">
      <c r="A63" s="2">
        <f t="shared" si="0"/>
        <v>62</v>
      </c>
      <c r="B63" s="2" t="s">
        <v>135</v>
      </c>
      <c r="C63" s="2" t="s">
        <v>136</v>
      </c>
      <c r="D63" s="2">
        <v>117.11864406779662</v>
      </c>
      <c r="E63" s="2"/>
      <c r="F63" s="2">
        <v>0</v>
      </c>
      <c r="G63" s="2">
        <v>1.1711864406779662</v>
      </c>
      <c r="H63" s="2">
        <v>115.94745762711865</v>
      </c>
      <c r="I63" s="2" t="s">
        <v>13</v>
      </c>
      <c r="J63" s="2" t="s">
        <v>14</v>
      </c>
      <c r="K63" s="3">
        <v>44944</v>
      </c>
      <c r="L63" s="6" t="s">
        <v>145</v>
      </c>
      <c r="M63" s="2">
        <f t="shared" si="3"/>
        <v>115.94745762711865</v>
      </c>
      <c r="N63" s="6"/>
      <c r="O63" t="s">
        <v>262</v>
      </c>
      <c r="P63" s="9" t="s">
        <v>263</v>
      </c>
      <c r="Q63" s="2" t="s">
        <v>136</v>
      </c>
      <c r="R63" t="s">
        <v>194</v>
      </c>
      <c r="S63" t="s">
        <v>267</v>
      </c>
    </row>
    <row r="64" spans="1:19" x14ac:dyDescent="0.3">
      <c r="A64" s="2">
        <f t="shared" si="0"/>
        <v>63</v>
      </c>
      <c r="B64" s="2" t="s">
        <v>137</v>
      </c>
      <c r="C64" s="2" t="s">
        <v>138</v>
      </c>
      <c r="D64" s="2">
        <v>72.84</v>
      </c>
      <c r="E64" s="2"/>
      <c r="F64" s="2">
        <v>0</v>
      </c>
      <c r="G64" s="2">
        <v>0.72840000000000005</v>
      </c>
      <c r="H64" s="2">
        <v>72.11160000000001</v>
      </c>
      <c r="I64" s="2" t="s">
        <v>13</v>
      </c>
      <c r="J64" s="2" t="s">
        <v>14</v>
      </c>
      <c r="K64" s="3">
        <v>44944</v>
      </c>
      <c r="L64" s="6" t="s">
        <v>145</v>
      </c>
      <c r="M64" s="2">
        <f t="shared" si="3"/>
        <v>72.11160000000001</v>
      </c>
      <c r="N64" s="6"/>
      <c r="O64" s="10"/>
      <c r="P64" s="10"/>
      <c r="Q64" s="10"/>
      <c r="R64" s="10" t="s">
        <v>220</v>
      </c>
    </row>
    <row r="65" spans="1:14" x14ac:dyDescent="0.3">
      <c r="A65" s="2">
        <v>64</v>
      </c>
      <c r="B65" s="2" t="s">
        <v>139</v>
      </c>
      <c r="C65" s="2" t="s">
        <v>140</v>
      </c>
      <c r="D65" s="2">
        <v>103348.76555023924</v>
      </c>
      <c r="E65" s="2"/>
      <c r="F65" s="2">
        <v>0</v>
      </c>
      <c r="G65" s="2">
        <v>1033.4876555023925</v>
      </c>
      <c r="H65" s="2">
        <v>102315.27789473685</v>
      </c>
      <c r="I65" s="2" t="s">
        <v>141</v>
      </c>
      <c r="J65" s="2" t="s">
        <v>14</v>
      </c>
      <c r="K65" s="3">
        <v>44944</v>
      </c>
      <c r="L65" s="6" t="s">
        <v>143</v>
      </c>
      <c r="M65" s="6"/>
      <c r="N65" s="6"/>
    </row>
    <row r="66" spans="1:14" x14ac:dyDescent="0.3">
      <c r="A66" s="4"/>
      <c r="B66" s="4"/>
      <c r="C66" s="5" t="s">
        <v>142</v>
      </c>
      <c r="D66" s="5">
        <f>SUM(D2:D65)</f>
        <v>11067646.833779605</v>
      </c>
      <c r="E66" s="4"/>
      <c r="F66" s="5">
        <f>SUM(F2:F65)</f>
        <v>2841026.016446311</v>
      </c>
      <c r="G66" s="5">
        <f>SUM(G2:G65)</f>
        <v>157102.27031455046</v>
      </c>
      <c r="H66" s="5">
        <f>SUM(H2:H65)</f>
        <v>7203465.1398467505</v>
      </c>
      <c r="I66" s="4"/>
      <c r="J66" s="4"/>
      <c r="K66" s="4"/>
      <c r="M66" s="5">
        <f>SUM(M2:M65)</f>
        <v>4982542.3500491325</v>
      </c>
      <c r="N66" s="5">
        <f>SUM(N2:N65)</f>
        <v>681661.78120242269</v>
      </c>
    </row>
  </sheetData>
  <autoFilter ref="A1:S66" xr:uid="{5B6CA9A7-8580-476B-8682-58C03982FD27}">
    <filterColumn colId="18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B5B1C-6CC0-4D80-B89F-6AB7A3B6ABE2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dcterms:created xsi:type="dcterms:W3CDTF">2023-01-18T13:55:20Z</dcterms:created>
  <dcterms:modified xsi:type="dcterms:W3CDTF">2023-01-19T14:43:42Z</dcterms:modified>
</cp:coreProperties>
</file>