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40" activeTab="1"/>
  </bookViews>
  <sheets>
    <sheet name="readme" sheetId="3" r:id="rId1"/>
    <sheet name="Product Roadmap &amp; Financials" sheetId="1" r:id="rId2"/>
    <sheet name="Graphs" sheetId="2" r:id="rId3"/>
  </sheets>
  <definedNames>
    <definedName name="_xlnm.Print_Area" localSheetId="2">Graphs!$A$1:$Y$44</definedName>
    <definedName name="_xlnm.Print_Area" localSheetId="1">'Product Roadmap &amp; Financials'!$A$1:$AC$114</definedName>
    <definedName name="_xlnm.Print_Titles" localSheetId="1">'Product Roadmap &amp; Financials'!$A:$C</definedName>
  </definedNames>
  <calcPr calcId="162913"/>
</workbook>
</file>

<file path=xl/calcChain.xml><?xml version="1.0" encoding="utf-8"?>
<calcChain xmlns="http://schemas.openxmlformats.org/spreadsheetml/2006/main">
  <c r="C98" i="1" l="1"/>
  <c r="A5" i="2" l="1"/>
  <c r="A11" i="2"/>
  <c r="A9" i="2"/>
  <c r="A10" i="2"/>
  <c r="K63" i="1" l="1"/>
  <c r="L63" i="1" s="1"/>
  <c r="F63" i="1"/>
  <c r="G63" i="1" s="1"/>
  <c r="H63" i="1" s="1"/>
  <c r="I63" i="1" s="1"/>
  <c r="Z65" i="1"/>
  <c r="AA65" i="1" s="1"/>
  <c r="W65" i="1"/>
  <c r="X65" i="1" s="1"/>
  <c r="T65" i="1"/>
  <c r="U65" i="1" s="1"/>
  <c r="Q65" i="1"/>
  <c r="R65" i="1" s="1"/>
  <c r="N65" i="1"/>
  <c r="O65" i="1" s="1"/>
  <c r="L65" i="1"/>
  <c r="I65" i="1"/>
  <c r="F65" i="1"/>
  <c r="Z64" i="1"/>
  <c r="AA64" i="1" s="1"/>
  <c r="W64" i="1"/>
  <c r="X64" i="1" s="1"/>
  <c r="T64" i="1"/>
  <c r="U64" i="1" s="1"/>
  <c r="Q64" i="1"/>
  <c r="R64" i="1" s="1"/>
  <c r="N64" i="1"/>
  <c r="O64" i="1" s="1"/>
  <c r="K64" i="1"/>
  <c r="L64" i="1" s="1"/>
  <c r="H64" i="1"/>
  <c r="I64" i="1" s="1"/>
  <c r="E64" i="1"/>
  <c r="F64" i="1" s="1"/>
  <c r="E71" i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E67" i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E62" i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E61" i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D72" i="1"/>
  <c r="F48" i="1"/>
  <c r="F81" i="1" s="1"/>
  <c r="D3" i="2" s="1"/>
  <c r="D48" i="1"/>
  <c r="D81" i="1" s="1"/>
  <c r="B3" i="2" s="1"/>
  <c r="E48" i="1"/>
  <c r="E81" i="1" s="1"/>
  <c r="C3" i="2" s="1"/>
  <c r="N3" i="1"/>
  <c r="J3" i="1"/>
  <c r="H3" i="1"/>
  <c r="G3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C94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M63" i="1" l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B43" i="1"/>
  <c r="Y2" i="2"/>
  <c r="Y8" i="2" s="1"/>
  <c r="X2" i="2"/>
  <c r="X8" i="2" s="1"/>
  <c r="W2" i="2"/>
  <c r="W8" i="2" s="1"/>
  <c r="V2" i="2"/>
  <c r="V8" i="2" s="1"/>
  <c r="U2" i="2"/>
  <c r="U8" i="2" s="1"/>
  <c r="T2" i="2"/>
  <c r="T8" i="2" s="1"/>
  <c r="S2" i="2"/>
  <c r="S8" i="2" s="1"/>
  <c r="R2" i="2"/>
  <c r="R8" i="2" s="1"/>
  <c r="Q2" i="2"/>
  <c r="Q8" i="2" s="1"/>
  <c r="P2" i="2"/>
  <c r="P8" i="2" s="1"/>
  <c r="O2" i="2"/>
  <c r="O8" i="2" s="1"/>
  <c r="N2" i="2"/>
  <c r="N8" i="2" s="1"/>
  <c r="M2" i="2"/>
  <c r="M8" i="2" s="1"/>
  <c r="L2" i="2"/>
  <c r="L8" i="2" s="1"/>
  <c r="K2" i="2"/>
  <c r="K8" i="2" s="1"/>
  <c r="J2" i="2"/>
  <c r="J8" i="2" s="1"/>
  <c r="I2" i="2"/>
  <c r="I8" i="2" s="1"/>
  <c r="H2" i="2"/>
  <c r="H8" i="2" s="1"/>
  <c r="G2" i="2"/>
  <c r="G8" i="2" s="1"/>
  <c r="F2" i="2"/>
  <c r="F8" i="2" s="1"/>
  <c r="E2" i="2"/>
  <c r="E8" i="2" s="1"/>
  <c r="D2" i="2"/>
  <c r="D8" i="2" s="1"/>
  <c r="C2" i="2"/>
  <c r="C8" i="2" s="1"/>
  <c r="B2" i="2"/>
  <c r="B8" i="2" s="1"/>
  <c r="C107" i="1"/>
  <c r="C108" i="1" s="1"/>
  <c r="C110" i="1" s="1"/>
  <c r="Y42" i="1" s="1"/>
  <c r="B81" i="1"/>
  <c r="AA77" i="1"/>
  <c r="AA86" i="1" s="1"/>
  <c r="Y11" i="2" s="1"/>
  <c r="Z77" i="1"/>
  <c r="Z86" i="1" s="1"/>
  <c r="X11" i="2" s="1"/>
  <c r="Y77" i="1"/>
  <c r="Y86" i="1" s="1"/>
  <c r="W11" i="2" s="1"/>
  <c r="X77" i="1"/>
  <c r="X86" i="1" s="1"/>
  <c r="V11" i="2" s="1"/>
  <c r="W77" i="1"/>
  <c r="W86" i="1" s="1"/>
  <c r="U11" i="2" s="1"/>
  <c r="V77" i="1"/>
  <c r="V86" i="1" s="1"/>
  <c r="T11" i="2" s="1"/>
  <c r="U77" i="1"/>
  <c r="U86" i="1" s="1"/>
  <c r="S11" i="2" s="1"/>
  <c r="T77" i="1"/>
  <c r="T86" i="1" s="1"/>
  <c r="R11" i="2" s="1"/>
  <c r="S77" i="1"/>
  <c r="S86" i="1" s="1"/>
  <c r="Q11" i="2" s="1"/>
  <c r="R77" i="1"/>
  <c r="R86" i="1" s="1"/>
  <c r="P11" i="2" s="1"/>
  <c r="Q77" i="1"/>
  <c r="Q86" i="1" s="1"/>
  <c r="O11" i="2" s="1"/>
  <c r="P77" i="1"/>
  <c r="P86" i="1" s="1"/>
  <c r="N11" i="2" s="1"/>
  <c r="O77" i="1"/>
  <c r="O86" i="1" s="1"/>
  <c r="M11" i="2" s="1"/>
  <c r="N77" i="1"/>
  <c r="N86" i="1" s="1"/>
  <c r="L11" i="2" s="1"/>
  <c r="M77" i="1"/>
  <c r="M86" i="1" s="1"/>
  <c r="K11" i="2" s="1"/>
  <c r="L77" i="1"/>
  <c r="L86" i="1" s="1"/>
  <c r="J11" i="2" s="1"/>
  <c r="K77" i="1"/>
  <c r="K86" i="1" s="1"/>
  <c r="I11" i="2" s="1"/>
  <c r="J77" i="1"/>
  <c r="J86" i="1" s="1"/>
  <c r="H11" i="2" s="1"/>
  <c r="I77" i="1"/>
  <c r="I86" i="1" s="1"/>
  <c r="G11" i="2" s="1"/>
  <c r="H77" i="1"/>
  <c r="H86" i="1" s="1"/>
  <c r="F11" i="2" s="1"/>
  <c r="G77" i="1"/>
  <c r="G86" i="1" s="1"/>
  <c r="E11" i="2" s="1"/>
  <c r="F77" i="1"/>
  <c r="E77" i="1"/>
  <c r="D77" i="1"/>
  <c r="D86" i="1" s="1"/>
  <c r="B11" i="2" s="1"/>
  <c r="AA72" i="1"/>
  <c r="AA85" i="1" s="1"/>
  <c r="Y10" i="2" s="1"/>
  <c r="W72" i="1"/>
  <c r="W85" i="1" s="1"/>
  <c r="U10" i="2" s="1"/>
  <c r="S72" i="1"/>
  <c r="S85" i="1" s="1"/>
  <c r="Q10" i="2" s="1"/>
  <c r="O72" i="1"/>
  <c r="O85" i="1" s="1"/>
  <c r="M10" i="2" s="1"/>
  <c r="L72" i="1"/>
  <c r="L85" i="1" s="1"/>
  <c r="J10" i="2" s="1"/>
  <c r="K72" i="1"/>
  <c r="K85" i="1" s="1"/>
  <c r="I10" i="2" s="1"/>
  <c r="J72" i="1"/>
  <c r="J85" i="1" s="1"/>
  <c r="H10" i="2" s="1"/>
  <c r="I72" i="1"/>
  <c r="I85" i="1" s="1"/>
  <c r="G10" i="2" s="1"/>
  <c r="H72" i="1"/>
  <c r="H85" i="1" s="1"/>
  <c r="F10" i="2" s="1"/>
  <c r="G72" i="1"/>
  <c r="G85" i="1" s="1"/>
  <c r="E10" i="2" s="1"/>
  <c r="F72" i="1"/>
  <c r="E72" i="1"/>
  <c r="F57" i="1"/>
  <c r="F84" i="1" s="1"/>
  <c r="D9" i="2" s="1"/>
  <c r="E57" i="1"/>
  <c r="E84" i="1" s="1"/>
  <c r="C9" i="2" s="1"/>
  <c r="D57" i="1"/>
  <c r="D84" i="1" s="1"/>
  <c r="B9" i="2" s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J42" i="1"/>
  <c r="U42" i="1" l="1"/>
  <c r="Z42" i="1"/>
  <c r="U46" i="1"/>
  <c r="U48" i="1" s="1"/>
  <c r="U81" i="1" s="1"/>
  <c r="S3" i="2" s="1"/>
  <c r="P72" i="1"/>
  <c r="P85" i="1" s="1"/>
  <c r="N10" i="2" s="1"/>
  <c r="T72" i="1"/>
  <c r="T85" i="1" s="1"/>
  <c r="R10" i="2" s="1"/>
  <c r="X72" i="1"/>
  <c r="X85" i="1" s="1"/>
  <c r="V10" i="2" s="1"/>
  <c r="M72" i="1"/>
  <c r="M85" i="1" s="1"/>
  <c r="K10" i="2" s="1"/>
  <c r="Q72" i="1"/>
  <c r="Q85" i="1" s="1"/>
  <c r="O10" i="2" s="1"/>
  <c r="U72" i="1"/>
  <c r="U85" i="1" s="1"/>
  <c r="S10" i="2" s="1"/>
  <c r="Y72" i="1"/>
  <c r="Y85" i="1" s="1"/>
  <c r="W10" i="2" s="1"/>
  <c r="P42" i="1"/>
  <c r="N72" i="1"/>
  <c r="N85" i="1" s="1"/>
  <c r="L10" i="2" s="1"/>
  <c r="R72" i="1"/>
  <c r="R85" i="1" s="1"/>
  <c r="P10" i="2" s="1"/>
  <c r="V72" i="1"/>
  <c r="V85" i="1" s="1"/>
  <c r="T10" i="2" s="1"/>
  <c r="Z72" i="1"/>
  <c r="Z85" i="1" s="1"/>
  <c r="X10" i="2" s="1"/>
  <c r="Z46" i="1"/>
  <c r="Z48" i="1" s="1"/>
  <c r="Z81" i="1" s="1"/>
  <c r="Y46" i="1"/>
  <c r="Y55" i="1" s="1"/>
  <c r="Y57" i="1" s="1"/>
  <c r="Y84" i="1" s="1"/>
  <c r="J46" i="1"/>
  <c r="J48" i="1" s="1"/>
  <c r="J81" i="1" s="1"/>
  <c r="L42" i="1"/>
  <c r="L46" i="1" s="1"/>
  <c r="Q42" i="1"/>
  <c r="Q46" i="1" s="1"/>
  <c r="Q55" i="1" s="1"/>
  <c r="Q57" i="1" s="1"/>
  <c r="Q84" i="1" s="1"/>
  <c r="V42" i="1"/>
  <c r="V46" i="1" s="1"/>
  <c r="V48" i="1" s="1"/>
  <c r="V81" i="1" s="1"/>
  <c r="T3" i="2" s="1"/>
  <c r="H42" i="1"/>
  <c r="M42" i="1"/>
  <c r="M46" i="1" s="1"/>
  <c r="R42" i="1"/>
  <c r="X42" i="1"/>
  <c r="X46" i="1" s="1"/>
  <c r="H46" i="1"/>
  <c r="H55" i="1" s="1"/>
  <c r="P46" i="1"/>
  <c r="R46" i="1"/>
  <c r="I42" i="1"/>
  <c r="I46" i="1" s="1"/>
  <c r="N42" i="1"/>
  <c r="N46" i="1" s="1"/>
  <c r="T42" i="1"/>
  <c r="T46" i="1" s="1"/>
  <c r="U55" i="1"/>
  <c r="U57" i="1" s="1"/>
  <c r="U84" i="1" s="1"/>
  <c r="E85" i="1"/>
  <c r="C10" i="2" s="1"/>
  <c r="E86" i="1"/>
  <c r="C11" i="2" s="1"/>
  <c r="AA42" i="1"/>
  <c r="AA46" i="1" s="1"/>
  <c r="AA48" i="1" s="1"/>
  <c r="AA81" i="1" s="1"/>
  <c r="Y3" i="2" s="1"/>
  <c r="W42" i="1"/>
  <c r="W46" i="1" s="1"/>
  <c r="S42" i="1"/>
  <c r="S46" i="1" s="1"/>
  <c r="S48" i="1" s="1"/>
  <c r="S81" i="1" s="1"/>
  <c r="O42" i="1"/>
  <c r="O46" i="1" s="1"/>
  <c r="O48" i="1" s="1"/>
  <c r="O81" i="1" s="1"/>
  <c r="M3" i="2" s="1"/>
  <c r="K42" i="1"/>
  <c r="K46" i="1" s="1"/>
  <c r="K48" i="1" s="1"/>
  <c r="K81" i="1" s="1"/>
  <c r="G42" i="1"/>
  <c r="G46" i="1" s="1"/>
  <c r="F85" i="1"/>
  <c r="D10" i="2" s="1"/>
  <c r="F86" i="1"/>
  <c r="D11" i="2" s="1"/>
  <c r="D85" i="1"/>
  <c r="Q3" i="2" l="1"/>
  <c r="H3" i="2"/>
  <c r="U87" i="1"/>
  <c r="U89" i="1" s="1"/>
  <c r="S4" i="2" s="1"/>
  <c r="S9" i="2"/>
  <c r="Y87" i="1"/>
  <c r="W9" i="2"/>
  <c r="D87" i="1"/>
  <c r="D89" i="1" s="1"/>
  <c r="B10" i="2"/>
  <c r="I3" i="2"/>
  <c r="Q87" i="1"/>
  <c r="O9" i="2"/>
  <c r="X3" i="2"/>
  <c r="J55" i="1"/>
  <c r="Z55" i="1"/>
  <c r="Z57" i="1" s="1"/>
  <c r="Z84" i="1" s="1"/>
  <c r="Y48" i="1"/>
  <c r="Y81" i="1" s="1"/>
  <c r="X55" i="1"/>
  <c r="X57" i="1" s="1"/>
  <c r="X84" i="1" s="1"/>
  <c r="X48" i="1"/>
  <c r="X81" i="1" s="1"/>
  <c r="P48" i="1"/>
  <c r="P81" i="1" s="1"/>
  <c r="R48" i="1"/>
  <c r="R81" i="1" s="1"/>
  <c r="Q48" i="1"/>
  <c r="Q81" i="1" s="1"/>
  <c r="M48" i="1"/>
  <c r="M81" i="1" s="1"/>
  <c r="N55" i="1"/>
  <c r="N48" i="1"/>
  <c r="N81" i="1" s="1"/>
  <c r="I55" i="1"/>
  <c r="I57" i="1" s="1"/>
  <c r="I84" i="1" s="1"/>
  <c r="I48" i="1"/>
  <c r="I81" i="1" s="1"/>
  <c r="G3" i="2" s="1"/>
  <c r="L55" i="1"/>
  <c r="L57" i="1" s="1"/>
  <c r="L84" i="1" s="1"/>
  <c r="L48" i="1"/>
  <c r="L81" i="1" s="1"/>
  <c r="G55" i="1"/>
  <c r="G57" i="1" s="1"/>
  <c r="G84" i="1" s="1"/>
  <c r="G48" i="1"/>
  <c r="G81" i="1" s="1"/>
  <c r="P55" i="1"/>
  <c r="P57" i="1" s="1"/>
  <c r="P84" i="1" s="1"/>
  <c r="H48" i="1"/>
  <c r="H81" i="1" s="1"/>
  <c r="V55" i="1"/>
  <c r="V57" i="1" s="1"/>
  <c r="V84" i="1" s="1"/>
  <c r="M55" i="1"/>
  <c r="R55" i="1"/>
  <c r="R57" i="1" s="1"/>
  <c r="R84" i="1" s="1"/>
  <c r="F87" i="1"/>
  <c r="E87" i="1"/>
  <c r="T55" i="1"/>
  <c r="T57" i="1" s="1"/>
  <c r="T84" i="1" s="1"/>
  <c r="T48" i="1"/>
  <c r="T81" i="1" s="1"/>
  <c r="O55" i="1"/>
  <c r="K55" i="1"/>
  <c r="N57" i="1"/>
  <c r="N84" i="1" s="1"/>
  <c r="J57" i="1"/>
  <c r="AA55" i="1"/>
  <c r="AA57" i="1" s="1"/>
  <c r="AA84" i="1" s="1"/>
  <c r="S55" i="1"/>
  <c r="S57" i="1" s="1"/>
  <c r="S84" i="1" s="1"/>
  <c r="H57" i="1"/>
  <c r="H84" i="1" s="1"/>
  <c r="W55" i="1"/>
  <c r="W57" i="1" s="1"/>
  <c r="W84" i="1" s="1"/>
  <c r="W48" i="1"/>
  <c r="W81" i="1" s="1"/>
  <c r="U3" i="2" s="1"/>
  <c r="G9" i="2" l="1"/>
  <c r="I87" i="1"/>
  <c r="I89" i="1" s="1"/>
  <c r="G4" i="2" s="1"/>
  <c r="L87" i="1"/>
  <c r="L89" i="1" s="1"/>
  <c r="J9" i="2"/>
  <c r="G87" i="1"/>
  <c r="E9" i="2"/>
  <c r="Y9" i="2"/>
  <c r="AA87" i="1"/>
  <c r="AA89" i="1" s="1"/>
  <c r="Y4" i="2" s="1"/>
  <c r="F3" i="2"/>
  <c r="Q89" i="1"/>
  <c r="O4" i="2" s="1"/>
  <c r="O3" i="2"/>
  <c r="X87" i="1"/>
  <c r="X89" i="1" s="1"/>
  <c r="V4" i="2" s="1"/>
  <c r="V9" i="2"/>
  <c r="H87" i="1"/>
  <c r="H89" i="1" s="1"/>
  <c r="F9" i="2"/>
  <c r="J84" i="1"/>
  <c r="R3" i="2"/>
  <c r="R87" i="1"/>
  <c r="R89" i="1" s="1"/>
  <c r="P4" i="2" s="1"/>
  <c r="P9" i="2"/>
  <c r="P87" i="1"/>
  <c r="P89" i="1" s="1"/>
  <c r="N4" i="2" s="1"/>
  <c r="N9" i="2"/>
  <c r="J3" i="2"/>
  <c r="L3" i="2"/>
  <c r="P3" i="2"/>
  <c r="W3" i="2"/>
  <c r="Y89" i="1"/>
  <c r="W4" i="2" s="1"/>
  <c r="S87" i="1"/>
  <c r="S89" i="1" s="1"/>
  <c r="Q4" i="2" s="1"/>
  <c r="Q9" i="2"/>
  <c r="L9" i="2"/>
  <c r="N87" i="1"/>
  <c r="N89" i="1" s="1"/>
  <c r="L4" i="2" s="1"/>
  <c r="T87" i="1"/>
  <c r="T89" i="1" s="1"/>
  <c r="R4" i="2" s="1"/>
  <c r="R9" i="2"/>
  <c r="B4" i="2"/>
  <c r="N3" i="2"/>
  <c r="Z87" i="1"/>
  <c r="Z89" i="1" s="1"/>
  <c r="X4" i="2" s="1"/>
  <c r="X9" i="2"/>
  <c r="W87" i="1"/>
  <c r="W89" i="1" s="1"/>
  <c r="U4" i="2" s="1"/>
  <c r="U9" i="2"/>
  <c r="V87" i="1"/>
  <c r="V89" i="1" s="1"/>
  <c r="T4" i="2" s="1"/>
  <c r="T9" i="2"/>
  <c r="E3" i="2"/>
  <c r="G89" i="1"/>
  <c r="K3" i="2"/>
  <c r="V3" i="2"/>
  <c r="M57" i="1"/>
  <c r="M84" i="1" s="1"/>
  <c r="E4" i="2"/>
  <c r="E89" i="1"/>
  <c r="G91" i="1" s="1"/>
  <c r="G103" i="1" s="1"/>
  <c r="D91" i="1"/>
  <c r="AB81" i="1"/>
  <c r="C95" i="1" s="1"/>
  <c r="F89" i="1"/>
  <c r="O57" i="1"/>
  <c r="O84" i="1" s="1"/>
  <c r="K57" i="1"/>
  <c r="K84" i="1" s="1"/>
  <c r="D103" i="1" l="1"/>
  <c r="J4" i="2"/>
  <c r="K87" i="1"/>
  <c r="K89" i="1" s="1"/>
  <c r="I9" i="2"/>
  <c r="O87" i="1"/>
  <c r="O89" i="1" s="1"/>
  <c r="M4" i="2" s="1"/>
  <c r="M9" i="2"/>
  <c r="M87" i="1"/>
  <c r="M89" i="1" s="1"/>
  <c r="K4" i="2" s="1"/>
  <c r="K9" i="2"/>
  <c r="I91" i="1"/>
  <c r="J87" i="1"/>
  <c r="J89" i="1" s="1"/>
  <c r="H4" i="2" s="1"/>
  <c r="H9" i="2"/>
  <c r="T91" i="1"/>
  <c r="T103" i="1" s="1"/>
  <c r="H91" i="1"/>
  <c r="H103" i="1" s="1"/>
  <c r="C4" i="2"/>
  <c r="E5" i="2"/>
  <c r="D4" i="2"/>
  <c r="F4" i="2"/>
  <c r="B5" i="2"/>
  <c r="F91" i="1"/>
  <c r="F5" i="2"/>
  <c r="E91" i="1"/>
  <c r="C5" i="2" l="1"/>
  <c r="E103" i="1"/>
  <c r="Q91" i="1"/>
  <c r="Q103" i="1" s="1"/>
  <c r="D5" i="2"/>
  <c r="F103" i="1"/>
  <c r="R91" i="1"/>
  <c r="R103" i="1" s="1"/>
  <c r="Y91" i="1"/>
  <c r="Y103" i="1" s="1"/>
  <c r="M91" i="1"/>
  <c r="M103" i="1" s="1"/>
  <c r="G5" i="2"/>
  <c r="I103" i="1"/>
  <c r="V91" i="1"/>
  <c r="AB87" i="1"/>
  <c r="C96" i="1" s="1"/>
  <c r="A86" i="1" s="1"/>
  <c r="X91" i="1"/>
  <c r="Z91" i="1"/>
  <c r="S91" i="1"/>
  <c r="S103" i="1" s="1"/>
  <c r="W91" i="1"/>
  <c r="U5" i="2" s="1"/>
  <c r="AA91" i="1"/>
  <c r="U91" i="1"/>
  <c r="U103" i="1" s="1"/>
  <c r="L91" i="1"/>
  <c r="L103" i="1" s="1"/>
  <c r="P91" i="1"/>
  <c r="O91" i="1"/>
  <c r="O103" i="1" s="1"/>
  <c r="K91" i="1"/>
  <c r="K103" i="1" s="1"/>
  <c r="J91" i="1"/>
  <c r="N91" i="1"/>
  <c r="C97" i="1"/>
  <c r="I4" i="2"/>
  <c r="M5" i="2"/>
  <c r="V5" i="2"/>
  <c r="P5" i="2"/>
  <c r="O5" i="2"/>
  <c r="AB89" i="1"/>
  <c r="AC89" i="1" s="1"/>
  <c r="R5" i="2"/>
  <c r="A84" i="1" l="1"/>
  <c r="W5" i="2"/>
  <c r="Q5" i="2"/>
  <c r="A85" i="1"/>
  <c r="A87" i="1" s="1"/>
  <c r="Z103" i="1"/>
  <c r="J5" i="2"/>
  <c r="C102" i="1"/>
  <c r="V103" i="1"/>
  <c r="C103" i="1" s="1"/>
  <c r="C99" i="1" s="1"/>
  <c r="Y5" i="2"/>
  <c r="AA103" i="1"/>
  <c r="K5" i="2"/>
  <c r="X5" i="2"/>
  <c r="L5" i="2"/>
  <c r="N103" i="1"/>
  <c r="N5" i="2"/>
  <c r="P103" i="1"/>
  <c r="W103" i="1"/>
  <c r="X103" i="1"/>
  <c r="I5" i="2"/>
  <c r="T5" i="2"/>
  <c r="H5" i="2"/>
  <c r="J103" i="1"/>
  <c r="C100" i="1"/>
  <c r="D97" i="1"/>
  <c r="S5" i="2"/>
</calcChain>
</file>

<file path=xl/sharedStrings.xml><?xml version="1.0" encoding="utf-8"?>
<sst xmlns="http://schemas.openxmlformats.org/spreadsheetml/2006/main" count="130" uniqueCount="116">
  <si>
    <t>Assumptions</t>
  </si>
  <si>
    <t>Timeline</t>
  </si>
  <si>
    <t>Internal Product Roadmap</t>
  </si>
  <si>
    <t xml:space="preserve">     Services dedicated storefront</t>
  </si>
  <si>
    <t xml:space="preserve">     Ad serving engine</t>
  </si>
  <si>
    <t>Revenue</t>
  </si>
  <si>
    <t>Progress of reaching EOY target growth</t>
  </si>
  <si>
    <t xml:space="preserve">     Merchant fee</t>
  </si>
  <si>
    <t>Service mix %</t>
  </si>
  <si>
    <t xml:space="preserve">          No. of Transactions </t>
  </si>
  <si>
    <t>-</t>
  </si>
  <si>
    <t xml:space="preserve">          Total Transaction Value</t>
  </si>
  <si>
    <t xml:space="preserve">          Comission %</t>
  </si>
  <si>
    <t xml:space="preserve">     Total Merchant Fee collected</t>
  </si>
  <si>
    <t>Cost</t>
  </si>
  <si>
    <t xml:space="preserve">          AWS Hosting </t>
  </si>
  <si>
    <t xml:space="preserve">          SSL Certificate</t>
  </si>
  <si>
    <t xml:space="preserve">          Payment Platform transaction fee</t>
  </si>
  <si>
    <t xml:space="preserve">          Domain Name</t>
  </si>
  <si>
    <t xml:space="preserve">     Subtotal</t>
  </si>
  <si>
    <t xml:space="preserve">     Manpower</t>
  </si>
  <si>
    <t xml:space="preserve">          Engineer #1</t>
  </si>
  <si>
    <t xml:space="preserve">          Engineer #2</t>
  </si>
  <si>
    <t xml:space="preserve">          UI/UX Designer</t>
  </si>
  <si>
    <t xml:space="preserve">          Graphic Designer</t>
  </si>
  <si>
    <t xml:space="preserve">          Product Manager</t>
  </si>
  <si>
    <t xml:space="preserve">          Marketing Manager</t>
  </si>
  <si>
    <t xml:space="preserve">          Data Analyst</t>
  </si>
  <si>
    <t xml:space="preserve">     Subtotal</t>
  </si>
  <si>
    <t xml:space="preserve">     Marketing</t>
  </si>
  <si>
    <t xml:space="preserve">          Digital Marketing &amp; Promos</t>
  </si>
  <si>
    <t xml:space="preserve">          Community Building</t>
  </si>
  <si>
    <t>Profit &amp; Loss</t>
  </si>
  <si>
    <t xml:space="preserve">     Revenue</t>
  </si>
  <si>
    <t xml:space="preserve">     Cost</t>
  </si>
  <si>
    <t xml:space="preserve">          Manpower</t>
  </si>
  <si>
    <t xml:space="preserve">          Marketing</t>
  </si>
  <si>
    <t xml:space="preserve">     Total</t>
  </si>
  <si>
    <t>Indicators</t>
  </si>
  <si>
    <t>Based on Actuals</t>
  </si>
  <si>
    <t>Retail orders per month</t>
  </si>
  <si>
    <t>Targeted Attachment rate</t>
  </si>
  <si>
    <t>Projected service order per month</t>
  </si>
  <si>
    <t>Months</t>
  </si>
  <si>
    <t>Gross Profit</t>
  </si>
  <si>
    <t>Cost Breakdown</t>
  </si>
  <si>
    <t>Service Value Phase 1 (?????)</t>
  </si>
  <si>
    <t>Service Value Phase 2 (?????)</t>
  </si>
  <si>
    <t>Service Value Phase 3 (?????)</t>
  </si>
  <si>
    <t>Group Gross Orders (Quarter)</t>
  </si>
  <si>
    <t>Singapore retail order per quarter (4%)</t>
  </si>
  <si>
    <t xml:space="preserve">Hi, </t>
  </si>
  <si>
    <t>This is just a sample for you to kickstart, and may contain errors.</t>
  </si>
  <si>
    <t>Please ensure you know how the spreadsheet is set up, and what the forumulae means</t>
  </si>
  <si>
    <t>Thanks</t>
  </si>
  <si>
    <t>Month</t>
  </si>
  <si>
    <t>External Product Roadmap</t>
  </si>
  <si>
    <t>Release 1 xxxxxxx</t>
  </si>
  <si>
    <t xml:space="preserve">MVP </t>
  </si>
  <si>
    <t>Release 2 xxxxxxx</t>
  </si>
  <si>
    <t>???</t>
  </si>
  <si>
    <t xml:space="preserve">     ???</t>
  </si>
  <si>
    <t xml:space="preserve">     Marketplace extension for service</t>
  </si>
  <si>
    <t xml:space="preserve">     Merchant self serve onboarding</t>
  </si>
  <si>
    <t>Development</t>
  </si>
  <si>
    <t>Marketing</t>
  </si>
  <si>
    <t xml:space="preserve">Infrastructure </t>
  </si>
  <si>
    <t xml:space="preserve">     Setup AWS</t>
  </si>
  <si>
    <t xml:space="preserve">    ??</t>
  </si>
  <si>
    <t xml:space="preserve">     Release 1</t>
  </si>
  <si>
    <t xml:space="preserve">     - Website Development and Key Art</t>
  </si>
  <si>
    <t xml:space="preserve">     - Merchant self serve onboarding</t>
  </si>
  <si>
    <t xml:space="preserve">     Release 2</t>
  </si>
  <si>
    <t xml:space="preserve">     - Services dedicated storefront</t>
  </si>
  <si>
    <t xml:space="preserve">     - Marketplace extension for service</t>
  </si>
  <si>
    <t xml:space="preserve">     Release 3</t>
  </si>
  <si>
    <t xml:space="preserve">     - Ad serving engine</t>
  </si>
  <si>
    <t xml:space="preserve">     - Dashboard Metrics </t>
  </si>
  <si>
    <t>R1</t>
  </si>
  <si>
    <t>MVP</t>
  </si>
  <si>
    <t>R2</t>
  </si>
  <si>
    <t>R3</t>
  </si>
  <si>
    <t>Customer Support</t>
  </si>
  <si>
    <t xml:space="preserve">    Social media campaign</t>
  </si>
  <si>
    <t xml:space="preserve">     Finetuning</t>
  </si>
  <si>
    <t>Total</t>
  </si>
  <si>
    <t>months</t>
  </si>
  <si>
    <t xml:space="preserve">          Engineer #3</t>
  </si>
  <si>
    <t xml:space="preserve">          Partner Manager</t>
  </si>
  <si>
    <t xml:space="preserve">          Customer Support Agent #1</t>
  </si>
  <si>
    <t xml:space="preserve">          Customer Support Agent #2</t>
  </si>
  <si>
    <t xml:space="preserve">          Engineer #4</t>
  </si>
  <si>
    <t xml:space="preserve">    Duration</t>
  </si>
  <si>
    <t xml:space="preserve">    Total  Revenue</t>
  </si>
  <si>
    <t xml:space="preserve">    Total  Cost/Investment</t>
  </si>
  <si>
    <t xml:space="preserve">    Total Gross Profit</t>
  </si>
  <si>
    <t xml:space="preserve">    Investment Required before Profitability</t>
  </si>
  <si>
    <t xml:space="preserve">     Gross Profit (GP)</t>
  </si>
  <si>
    <t>Cumulative Gross Profit (GP)</t>
  </si>
  <si>
    <t>= Total Revenue - Total Cost</t>
  </si>
  <si>
    <t>= Cumulative GP before monthly GP &gt; $0</t>
  </si>
  <si>
    <t>= month when Cumulative GP =&gt; $0</t>
  </si>
  <si>
    <t xml:space="preserve">    ROI</t>
  </si>
  <si>
    <t>= net income / cost of investment</t>
  </si>
  <si>
    <t>https://www.investopedia.com/terms/g/grossprofit.asp</t>
  </si>
  <si>
    <t>https://www.investopedia.com/terms/p/paybackperiod.asp</t>
  </si>
  <si>
    <t xml:space="preserve">    Payback Period</t>
  </si>
  <si>
    <t>https://www.investopedia.com/terms/r/returnoninvestment.asp</t>
  </si>
  <si>
    <t xml:space="preserve">      Infrastructure</t>
  </si>
  <si>
    <t xml:space="preserve">          Infrastructure</t>
  </si>
  <si>
    <t>cost allocation across-departments</t>
  </si>
  <si>
    <t>growth rate</t>
  </si>
  <si>
    <t>Financials</t>
  </si>
  <si>
    <t>amount of return to the cost of investment</t>
  </si>
  <si>
    <t>amount of time it takes to recover the cost of an investment.</t>
  </si>
  <si>
    <t>amount after deducting the costs associated with making and selling its products or providing its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</si>
</sst>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164" formatCode="&quot;$&quot;#,##0"/>
    <numFmt numFmtId="165" formatCode="&quot;$&quot;#,##0.00"/>
    <numFmt numFmtId="166" formatCode="mmm/yyyy"/>
    <numFmt numFmtId="167" formatCode="[Black]&quot;$&quot;_###,##0_);[Red]\-&quot;$&quot;_###,##0_)"/>
    <numFmt numFmtId="168" formatCode="0.0%"/>
    <numFmt numFmtId="169" formatCode="&quot;$&quot;_###,##0.00"/>
    <numFmt numFmtId="170" formatCode="[Black]&quot;$&quot;_###,##0.00_);[Red]\-&quot;$&quot;_###,##0.00_)"/>
  </numFmts>
  <fonts count="22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i/>
      <u/>
      <sz val="12"/>
      <name val="Calibri"/>
      <family val="2"/>
      <scheme val="minor"/>
    </font>
    <font>
      <i/>
      <u/>
      <sz val="10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5" tint="0.79998168889431442"/>
        <bgColor rgb="FF4A86E8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3" fillId="0" borderId="0" xfId="0" applyFont="1" applyAlignment="1"/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/>
    <xf numFmtId="9" fontId="5" fillId="0" borderId="0" xfId="0" applyNumberFormat="1" applyFont="1" applyAlignment="1"/>
    <xf numFmtId="164" fontId="5" fillId="0" borderId="0" xfId="0" applyNumberFormat="1" applyFont="1" applyAlignment="1"/>
    <xf numFmtId="0" fontId="3" fillId="0" borderId="1" xfId="0" applyFont="1" applyBorder="1" applyAlignment="1">
      <alignment wrapText="1"/>
    </xf>
    <xf numFmtId="165" fontId="5" fillId="0" borderId="2" xfId="0" applyNumberFormat="1" applyFont="1" applyBorder="1"/>
    <xf numFmtId="164" fontId="5" fillId="0" borderId="2" xfId="0" applyNumberFormat="1" applyFont="1" applyBorder="1"/>
    <xf numFmtId="0" fontId="3" fillId="3" borderId="0" xfId="0" applyFont="1" applyFill="1" applyAlignment="1"/>
    <xf numFmtId="165" fontId="5" fillId="0" borderId="0" xfId="0" applyNumberFormat="1" applyFont="1" applyAlignment="1"/>
    <xf numFmtId="0" fontId="4" fillId="2" borderId="0" xfId="0" applyFont="1" applyFill="1" applyAlignment="1">
      <alignment horizontal="left"/>
    </xf>
    <xf numFmtId="165" fontId="5" fillId="0" borderId="0" xfId="0" applyNumberFormat="1" applyFont="1" applyAlignment="1">
      <alignment horizontal="right"/>
    </xf>
    <xf numFmtId="0" fontId="3" fillId="0" borderId="2" xfId="0" applyFont="1" applyBorder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/>
    <xf numFmtId="0" fontId="7" fillId="0" borderId="0" xfId="0" applyFont="1" applyAlignment="1">
      <alignment wrapText="1"/>
    </xf>
    <xf numFmtId="0" fontId="5" fillId="2" borderId="0" xfId="0" applyFont="1" applyFill="1" applyAlignment="1"/>
    <xf numFmtId="0" fontId="4" fillId="0" borderId="0" xfId="0" applyFont="1" applyAlignment="1">
      <alignment horizontal="center"/>
    </xf>
    <xf numFmtId="0" fontId="5" fillId="4" borderId="0" xfId="0" applyFont="1" applyFill="1"/>
    <xf numFmtId="0" fontId="4" fillId="5" borderId="0" xfId="0" applyFont="1" applyFill="1" applyAlignment="1"/>
    <xf numFmtId="0" fontId="3" fillId="0" borderId="3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5" fillId="2" borderId="3" xfId="0" applyFont="1" applyFill="1" applyBorder="1"/>
    <xf numFmtId="0" fontId="5" fillId="4" borderId="3" xfId="0" applyFont="1" applyFill="1" applyBorder="1"/>
    <xf numFmtId="0" fontId="5" fillId="3" borderId="3" xfId="0" applyFont="1" applyFill="1" applyBorder="1"/>
    <xf numFmtId="0" fontId="5" fillId="2" borderId="3" xfId="0" applyFont="1" applyFill="1" applyBorder="1" applyAlignment="1">
      <alignment horizontal="right"/>
    </xf>
    <xf numFmtId="165" fontId="5" fillId="2" borderId="3" xfId="0" applyNumberFormat="1" applyFont="1" applyFill="1" applyBorder="1" applyAlignment="1"/>
    <xf numFmtId="165" fontId="5" fillId="2" borderId="4" xfId="0" applyNumberFormat="1" applyFont="1" applyFill="1" applyBorder="1"/>
    <xf numFmtId="165" fontId="5" fillId="0" borderId="3" xfId="0" applyNumberFormat="1" applyFont="1" applyBorder="1" applyAlignment="1"/>
    <xf numFmtId="165" fontId="5" fillId="0" borderId="4" xfId="0" applyNumberFormat="1" applyFont="1" applyBorder="1"/>
    <xf numFmtId="0" fontId="5" fillId="0" borderId="3" xfId="0" applyFont="1" applyBorder="1"/>
    <xf numFmtId="0" fontId="4" fillId="0" borderId="3" xfId="0" applyFont="1" applyBorder="1" applyAlignment="1"/>
    <xf numFmtId="3" fontId="5" fillId="0" borderId="3" xfId="0" applyNumberFormat="1" applyFont="1" applyBorder="1"/>
    <xf numFmtId="164" fontId="5" fillId="0" borderId="3" xfId="0" applyNumberFormat="1" applyFont="1" applyBorder="1" applyAlignment="1"/>
    <xf numFmtId="9" fontId="5" fillId="0" borderId="3" xfId="0" applyNumberFormat="1" applyFont="1" applyBorder="1" applyAlignment="1"/>
    <xf numFmtId="0" fontId="5" fillId="0" borderId="0" xfId="0" applyFont="1" applyBorder="1"/>
    <xf numFmtId="0" fontId="5" fillId="4" borderId="0" xfId="0" applyFont="1" applyFill="1" applyBorder="1"/>
    <xf numFmtId="0" fontId="5" fillId="3" borderId="0" xfId="0" applyFont="1" applyFill="1" applyBorder="1"/>
    <xf numFmtId="3" fontId="5" fillId="0" borderId="0" xfId="0" applyNumberFormat="1" applyFont="1" applyBorder="1"/>
    <xf numFmtId="9" fontId="5" fillId="0" borderId="0" xfId="0" applyNumberFormat="1" applyFont="1" applyBorder="1" applyAlignment="1"/>
    <xf numFmtId="165" fontId="5" fillId="0" borderId="0" xfId="0" applyNumberFormat="1" applyFont="1" applyBorder="1" applyAlignment="1"/>
    <xf numFmtId="0" fontId="5" fillId="2" borderId="0" xfId="0" applyFont="1" applyFill="1" applyBorder="1"/>
    <xf numFmtId="164" fontId="5" fillId="0" borderId="4" xfId="0" applyNumberFormat="1" applyFont="1" applyBorder="1"/>
    <xf numFmtId="0" fontId="3" fillId="4" borderId="3" xfId="0" applyFont="1" applyFill="1" applyBorder="1"/>
    <xf numFmtId="0" fontId="3" fillId="0" borderId="3" xfId="0" applyFont="1" applyBorder="1" applyAlignment="1">
      <alignment horizontal="right" wrapText="1"/>
    </xf>
    <xf numFmtId="0" fontId="3" fillId="0" borderId="3" xfId="0" applyFont="1" applyBorder="1" applyAlignment="1"/>
    <xf numFmtId="0" fontId="5" fillId="0" borderId="4" xfId="0" applyFont="1" applyBorder="1"/>
    <xf numFmtId="10" fontId="5" fillId="0" borderId="3" xfId="0" applyNumberFormat="1" applyFont="1" applyBorder="1" applyAlignment="1"/>
    <xf numFmtId="3" fontId="5" fillId="0" borderId="3" xfId="0" applyNumberFormat="1" applyFont="1" applyBorder="1" applyAlignment="1"/>
    <xf numFmtId="3" fontId="5" fillId="2" borderId="3" xfId="0" applyNumberFormat="1" applyFont="1" applyFill="1" applyBorder="1"/>
    <xf numFmtId="0" fontId="3" fillId="4" borderId="0" xfId="0" applyFont="1" applyFill="1" applyAlignment="1">
      <alignment wrapText="1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4" fillId="0" borderId="5" xfId="0" applyFont="1" applyBorder="1" applyAlignment="1"/>
    <xf numFmtId="0" fontId="5" fillId="4" borderId="5" xfId="0" applyFont="1" applyFill="1" applyBorder="1"/>
    <xf numFmtId="3" fontId="5" fillId="0" borderId="5" xfId="0" applyNumberFormat="1" applyFont="1" applyBorder="1"/>
    <xf numFmtId="164" fontId="5" fillId="0" borderId="5" xfId="0" applyNumberFormat="1" applyFont="1" applyBorder="1" applyAlignment="1"/>
    <xf numFmtId="9" fontId="5" fillId="0" borderId="5" xfId="0" applyNumberFormat="1" applyFont="1" applyBorder="1" applyAlignment="1"/>
    <xf numFmtId="165" fontId="5" fillId="0" borderId="6" xfId="0" applyNumberFormat="1" applyFont="1" applyBorder="1"/>
    <xf numFmtId="0" fontId="5" fillId="3" borderId="5" xfId="0" applyFont="1" applyFill="1" applyBorder="1"/>
    <xf numFmtId="165" fontId="5" fillId="0" borderId="5" xfId="0" applyNumberFormat="1" applyFont="1" applyBorder="1" applyAlignment="1"/>
    <xf numFmtId="0" fontId="5" fillId="2" borderId="5" xfId="0" applyFont="1" applyFill="1" applyBorder="1"/>
    <xf numFmtId="165" fontId="5" fillId="0" borderId="5" xfId="0" applyNumberFormat="1" applyFont="1" applyBorder="1"/>
    <xf numFmtId="0" fontId="5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quotePrefix="1" applyFont="1" applyAlignment="1">
      <alignment wrapText="1"/>
    </xf>
    <xf numFmtId="9" fontId="5" fillId="4" borderId="5" xfId="0" applyNumberFormat="1" applyFont="1" applyFill="1" applyBorder="1" applyAlignment="1"/>
    <xf numFmtId="9" fontId="5" fillId="4" borderId="0" xfId="0" applyNumberFormat="1" applyFont="1" applyFill="1" applyAlignment="1"/>
    <xf numFmtId="9" fontId="5" fillId="4" borderId="3" xfId="0" applyNumberFormat="1" applyFont="1" applyFill="1" applyBorder="1" applyAlignment="1"/>
    <xf numFmtId="9" fontId="5" fillId="4" borderId="0" xfId="0" applyNumberFormat="1" applyFont="1" applyFill="1" applyBorder="1" applyAlignment="1"/>
    <xf numFmtId="0" fontId="5" fillId="4" borderId="3" xfId="0" applyFont="1" applyFill="1" applyBorder="1" applyAlignment="1"/>
    <xf numFmtId="0" fontId="3" fillId="0" borderId="0" xfId="0" applyFont="1" applyBorder="1" applyAlignment="1">
      <alignment wrapText="1"/>
    </xf>
    <xf numFmtId="164" fontId="6" fillId="0" borderId="0" xfId="0" applyNumberFormat="1" applyFont="1" applyBorder="1"/>
    <xf numFmtId="164" fontId="6" fillId="2" borderId="3" xfId="0" applyNumberFormat="1" applyFont="1" applyFill="1" applyBorder="1"/>
    <xf numFmtId="164" fontId="6" fillId="0" borderId="5" xfId="0" applyNumberFormat="1" applyFont="1" applyBorder="1"/>
    <xf numFmtId="9" fontId="5" fillId="2" borderId="3" xfId="2" applyFont="1" applyFill="1" applyBorder="1" applyAlignment="1">
      <alignment horizontal="right"/>
    </xf>
    <xf numFmtId="167" fontId="6" fillId="0" borderId="2" xfId="1" applyNumberFormat="1" applyFont="1" applyBorder="1"/>
    <xf numFmtId="167" fontId="6" fillId="0" borderId="0" xfId="1" applyNumberFormat="1" applyFont="1" applyBorder="1"/>
    <xf numFmtId="0" fontId="8" fillId="0" borderId="0" xfId="0" applyFont="1" applyAlignment="1">
      <alignment wrapText="1"/>
    </xf>
    <xf numFmtId="0" fontId="9" fillId="0" borderId="0" xfId="0" applyFont="1" applyBorder="1" applyAlignment="1"/>
    <xf numFmtId="167" fontId="10" fillId="0" borderId="0" xfId="1" applyNumberFormat="1" applyFont="1" applyBorder="1"/>
    <xf numFmtId="0" fontId="9" fillId="0" borderId="0" xfId="0" applyFont="1" applyAlignment="1"/>
    <xf numFmtId="167" fontId="6" fillId="0" borderId="4" xfId="1" applyNumberFormat="1" applyFont="1" applyBorder="1"/>
    <xf numFmtId="167" fontId="6" fillId="0" borderId="6" xfId="1" applyNumberFormat="1" applyFont="1" applyBorder="1"/>
    <xf numFmtId="167" fontId="10" fillId="0" borderId="3" xfId="1" applyNumberFormat="1" applyFont="1" applyBorder="1"/>
    <xf numFmtId="167" fontId="10" fillId="0" borderId="5" xfId="1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4" fillId="5" borderId="5" xfId="0" applyFont="1" applyFill="1" applyBorder="1" applyAlignment="1"/>
    <xf numFmtId="0" fontId="9" fillId="0" borderId="5" xfId="0" applyFont="1" applyBorder="1" applyAlignment="1"/>
    <xf numFmtId="168" fontId="4" fillId="0" borderId="0" xfId="2" applyNumberFormat="1" applyFont="1" applyAlignment="1"/>
    <xf numFmtId="10" fontId="5" fillId="4" borderId="5" xfId="0" applyNumberFormat="1" applyFont="1" applyFill="1" applyBorder="1" applyAlignment="1"/>
    <xf numFmtId="10" fontId="5" fillId="4" borderId="3" xfId="2" applyNumberFormat="1" applyFont="1" applyFill="1" applyBorder="1"/>
    <xf numFmtId="9" fontId="5" fillId="4" borderId="3" xfId="0" applyNumberFormat="1" applyFont="1" applyFill="1" applyBorder="1"/>
    <xf numFmtId="167" fontId="4" fillId="0" borderId="3" xfId="0" applyNumberFormat="1" applyFont="1" applyBorder="1" applyAlignment="1"/>
    <xf numFmtId="0" fontId="4" fillId="0" borderId="0" xfId="0" quotePrefix="1" applyFont="1" applyAlignment="1"/>
    <xf numFmtId="2" fontId="4" fillId="0" borderId="3" xfId="0" applyNumberFormat="1" applyFont="1" applyBorder="1" applyAlignment="1"/>
    <xf numFmtId="0" fontId="13" fillId="0" borderId="0" xfId="3" applyFont="1" applyAlignment="1"/>
    <xf numFmtId="165" fontId="15" fillId="0" borderId="3" xfId="0" applyNumberFormat="1" applyFont="1" applyBorder="1" applyAlignment="1">
      <alignment wrapText="1"/>
    </xf>
    <xf numFmtId="0" fontId="4" fillId="0" borderId="3" xfId="0" applyFont="1" applyBorder="1" applyAlignment="1">
      <alignment horizontal="right"/>
    </xf>
    <xf numFmtId="0" fontId="5" fillId="6" borderId="3" xfId="0" applyFont="1" applyFill="1" applyBorder="1"/>
    <xf numFmtId="0" fontId="5" fillId="7" borderId="0" xfId="0" applyFont="1" applyFill="1"/>
    <xf numFmtId="0" fontId="5" fillId="6" borderId="0" xfId="0" applyFont="1" applyFill="1"/>
    <xf numFmtId="0" fontId="5" fillId="6" borderId="5" xfId="0" applyFont="1" applyFill="1" applyBorder="1"/>
    <xf numFmtId="0" fontId="5" fillId="6" borderId="0" xfId="0" applyFont="1" applyFill="1" applyBorder="1"/>
    <xf numFmtId="0" fontId="3" fillId="6" borderId="3" xfId="0" applyFont="1" applyFill="1" applyBorder="1"/>
    <xf numFmtId="0" fontId="4" fillId="8" borderId="5" xfId="0" applyFont="1" applyFill="1" applyBorder="1" applyAlignment="1"/>
    <xf numFmtId="0" fontId="4" fillId="8" borderId="0" xfId="0" applyFont="1" applyFill="1" applyAlignment="1"/>
    <xf numFmtId="0" fontId="5" fillId="7" borderId="3" xfId="0" applyFont="1" applyFill="1" applyBorder="1"/>
    <xf numFmtId="0" fontId="5" fillId="7" borderId="5" xfId="0" applyFont="1" applyFill="1" applyBorder="1"/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4" fillId="0" borderId="9" xfId="0" applyFont="1" applyBorder="1" applyAlignment="1"/>
    <xf numFmtId="0" fontId="7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164" fontId="5" fillId="0" borderId="12" xfId="0" applyNumberFormat="1" applyFont="1" applyBorder="1" applyAlignment="1">
      <alignment horizontal="right"/>
    </xf>
    <xf numFmtId="9" fontId="5" fillId="0" borderId="12" xfId="2" applyFont="1" applyBorder="1" applyAlignment="1">
      <alignment horizontal="left"/>
    </xf>
    <xf numFmtId="0" fontId="11" fillId="0" borderId="0" xfId="0" applyFont="1" applyBorder="1" applyAlignment="1"/>
    <xf numFmtId="10" fontId="5" fillId="0" borderId="12" xfId="0" applyNumberFormat="1" applyFont="1" applyBorder="1" applyAlignment="1">
      <alignment horizontal="right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168" fontId="4" fillId="0" borderId="15" xfId="2" applyNumberFormat="1" applyFont="1" applyBorder="1" applyAlignment="1"/>
    <xf numFmtId="10" fontId="5" fillId="0" borderId="16" xfId="0" applyNumberFormat="1" applyFont="1" applyBorder="1"/>
    <xf numFmtId="9" fontId="5" fillId="0" borderId="0" xfId="2" applyFont="1" applyAlignment="1">
      <alignment horizontal="center"/>
    </xf>
    <xf numFmtId="9" fontId="5" fillId="0" borderId="0" xfId="0" applyNumberFormat="1" applyFont="1" applyAlignment="1">
      <alignment horizontal="center" wrapText="1"/>
    </xf>
    <xf numFmtId="0" fontId="16" fillId="0" borderId="0" xfId="0" applyFont="1" applyAlignment="1"/>
    <xf numFmtId="0" fontId="14" fillId="0" borderId="0" xfId="0" applyFont="1" applyAlignment="1"/>
    <xf numFmtId="164" fontId="14" fillId="0" borderId="0" xfId="0" applyNumberFormat="1" applyFont="1"/>
    <xf numFmtId="165" fontId="14" fillId="0" borderId="0" xfId="0" applyNumberFormat="1" applyFont="1"/>
    <xf numFmtId="0" fontId="14" fillId="0" borderId="0" xfId="0" applyFont="1" applyAlignment="1">
      <alignment horizontal="right"/>
    </xf>
    <xf numFmtId="49" fontId="14" fillId="0" borderId="0" xfId="0" applyNumberFormat="1" applyFont="1" applyAlignment="1"/>
    <xf numFmtId="170" fontId="6" fillId="0" borderId="0" xfId="1" applyNumberFormat="1" applyFont="1" applyBorder="1"/>
    <xf numFmtId="170" fontId="6" fillId="0" borderId="2" xfId="1" applyNumberFormat="1" applyFont="1" applyBorder="1"/>
    <xf numFmtId="0" fontId="4" fillId="0" borderId="0" xfId="0" applyFont="1" applyBorder="1" applyAlignment="1"/>
    <xf numFmtId="169" fontId="5" fillId="0" borderId="0" xfId="0" applyNumberFormat="1" applyFont="1"/>
    <xf numFmtId="169" fontId="5" fillId="0" borderId="17" xfId="0" applyNumberFormat="1" applyFont="1" applyBorder="1"/>
    <xf numFmtId="169" fontId="5" fillId="0" borderId="18" xfId="0" applyNumberFormat="1" applyFont="1" applyBorder="1"/>
    <xf numFmtId="169" fontId="5" fillId="0" borderId="19" xfId="0" applyNumberFormat="1" applyFont="1" applyBorder="1"/>
    <xf numFmtId="169" fontId="5" fillId="0" borderId="3" xfId="0" applyNumberFormat="1" applyFont="1" applyBorder="1"/>
    <xf numFmtId="169" fontId="5" fillId="0" borderId="20" xfId="0" applyNumberFormat="1" applyFont="1" applyBorder="1"/>
    <xf numFmtId="168" fontId="4" fillId="0" borderId="3" xfId="2" applyNumberFormat="1" applyFont="1" applyBorder="1" applyAlignment="1"/>
    <xf numFmtId="10" fontId="5" fillId="0" borderId="0" xfId="0" applyNumberFormat="1" applyFont="1" applyBorder="1"/>
    <xf numFmtId="0" fontId="17" fillId="0" borderId="0" xfId="0" applyFont="1" applyBorder="1" applyAlignment="1">
      <alignment wrapText="1"/>
    </xf>
    <xf numFmtId="2" fontId="18" fillId="0" borderId="3" xfId="0" applyNumberFormat="1" applyFont="1" applyBorder="1" applyAlignment="1"/>
    <xf numFmtId="10" fontId="19" fillId="0" borderId="0" xfId="0" applyNumberFormat="1" applyFont="1" applyBorder="1"/>
    <xf numFmtId="0" fontId="18" fillId="0" borderId="0" xfId="0" quotePrefix="1" applyFont="1" applyAlignment="1"/>
    <xf numFmtId="0" fontId="20" fillId="0" borderId="0" xfId="0" applyFont="1" applyAlignment="1">
      <alignment wrapText="1"/>
    </xf>
    <xf numFmtId="0" fontId="21" fillId="0" borderId="0" xfId="3" applyFont="1" applyAlignment="1"/>
    <xf numFmtId="0" fontId="18" fillId="0" borderId="0" xfId="0" applyFont="1" applyAlignment="1"/>
    <xf numFmtId="0" fontId="17" fillId="0" borderId="0" xfId="0" applyFont="1" applyAlignment="1">
      <alignment wrapText="1"/>
    </xf>
    <xf numFmtId="2" fontId="18" fillId="0" borderId="0" xfId="0" applyNumberFormat="1" applyFont="1" applyAlignment="1">
      <alignment horizontal="center"/>
    </xf>
    <xf numFmtId="0" fontId="12" fillId="0" borderId="0" xfId="3" applyAlignment="1"/>
    <xf numFmtId="167" fontId="18" fillId="0" borderId="3" xfId="0" applyNumberFormat="1" applyFont="1" applyBorder="1" applyAlignment="1"/>
    <xf numFmtId="0" fontId="3" fillId="4" borderId="0" xfId="0" applyFont="1" applyFill="1" applyAlignment="1">
      <alignment wrapText="1"/>
    </xf>
    <xf numFmtId="0" fontId="3" fillId="6" borderId="0" xfId="0" applyFont="1" applyFill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SG" b="1"/>
              <a:t>Financials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720826541174118E-2"/>
          <c:y val="0.10405010967831919"/>
          <c:w val="0.87609157157643747"/>
          <c:h val="0.81155362826023558"/>
        </c:manualLayout>
      </c:layout>
      <c:lineChart>
        <c:grouping val="standard"/>
        <c:varyColors val="0"/>
        <c:ser>
          <c:idx val="1"/>
          <c:order val="0"/>
          <c:tx>
            <c:v>Revenue /mth</c:v>
          </c:tx>
          <c:marker>
            <c:symbol val="none"/>
          </c:marker>
          <c:val>
            <c:numRef>
              <c:f>Graphs!$B$3:$Y$3</c:f>
              <c:numCache>
                <c:formatCode>"$"#,##0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293940</c:v>
                </c:pt>
                <c:pt idx="13">
                  <c:v>293940</c:v>
                </c:pt>
                <c:pt idx="14">
                  <c:v>293940</c:v>
                </c:pt>
                <c:pt idx="15">
                  <c:v>587880</c:v>
                </c:pt>
                <c:pt idx="16">
                  <c:v>587880</c:v>
                </c:pt>
                <c:pt idx="17">
                  <c:v>587880</c:v>
                </c:pt>
                <c:pt idx="18">
                  <c:v>587880</c:v>
                </c:pt>
                <c:pt idx="19">
                  <c:v>587880</c:v>
                </c:pt>
                <c:pt idx="20">
                  <c:v>587880</c:v>
                </c:pt>
                <c:pt idx="21">
                  <c:v>587880</c:v>
                </c:pt>
                <c:pt idx="22">
                  <c:v>587880</c:v>
                </c:pt>
                <c:pt idx="23">
                  <c:v>587880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0-45A5-9EF7-BD4FCC707912}"/>
            </c:ext>
          </c:extLst>
        </c:ser>
        <c:ser>
          <c:idx val="2"/>
          <c:order val="1"/>
          <c:tx>
            <c:v>Gross Profit /m</c:v>
          </c:tx>
          <c:marker>
            <c:symbol val="none"/>
          </c:marker>
          <c:val>
            <c:numRef>
              <c:f>Graphs!$B$4:$Y$4</c:f>
              <c:numCache>
                <c:formatCode>"$"#,##0</c:formatCode>
                <c:ptCount val="24"/>
                <c:pt idx="0">
                  <c:v>-94827</c:v>
                </c:pt>
                <c:pt idx="1">
                  <c:v>-94827</c:v>
                </c:pt>
                <c:pt idx="2">
                  <c:v>-92827</c:v>
                </c:pt>
                <c:pt idx="3">
                  <c:v>-90973.97</c:v>
                </c:pt>
                <c:pt idx="4">
                  <c:v>-90973.97</c:v>
                </c:pt>
                <c:pt idx="5">
                  <c:v>-85973.97</c:v>
                </c:pt>
                <c:pt idx="6">
                  <c:v>-106524</c:v>
                </c:pt>
                <c:pt idx="7">
                  <c:v>-106524</c:v>
                </c:pt>
                <c:pt idx="8">
                  <c:v>-106524</c:v>
                </c:pt>
                <c:pt idx="9">
                  <c:v>-146918</c:v>
                </c:pt>
                <c:pt idx="10">
                  <c:v>-152518</c:v>
                </c:pt>
                <c:pt idx="11">
                  <c:v>-153718</c:v>
                </c:pt>
                <c:pt idx="12">
                  <c:v>96131</c:v>
                </c:pt>
                <c:pt idx="13">
                  <c:v>92531</c:v>
                </c:pt>
                <c:pt idx="14">
                  <c:v>94531</c:v>
                </c:pt>
                <c:pt idx="15">
                  <c:v>307689</c:v>
                </c:pt>
                <c:pt idx="16">
                  <c:v>307689</c:v>
                </c:pt>
                <c:pt idx="17">
                  <c:v>312689</c:v>
                </c:pt>
                <c:pt idx="18">
                  <c:v>314689</c:v>
                </c:pt>
                <c:pt idx="19">
                  <c:v>314689</c:v>
                </c:pt>
                <c:pt idx="20">
                  <c:v>314689</c:v>
                </c:pt>
                <c:pt idx="21">
                  <c:v>308689</c:v>
                </c:pt>
                <c:pt idx="22">
                  <c:v>303089</c:v>
                </c:pt>
                <c:pt idx="23">
                  <c:v>301889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0-45A5-9EF7-BD4FCC707912}"/>
            </c:ext>
          </c:extLst>
        </c:ser>
        <c:ser>
          <c:idx val="0"/>
          <c:order val="2"/>
          <c:tx>
            <c:strRef>
              <c:f>Graphs!$A$5</c:f>
              <c:strCache>
                <c:ptCount val="1"/>
                <c:pt idx="0">
                  <c:v>Cumulative Gross Profit (GP)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Graphs!$B$2:$Y$2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Graphs!$B$5:$Y$5</c:f>
              <c:numCache>
                <c:formatCode>"$"#,##0</c:formatCode>
                <c:ptCount val="24"/>
                <c:pt idx="0">
                  <c:v>-94827</c:v>
                </c:pt>
                <c:pt idx="1">
                  <c:v>-189654</c:v>
                </c:pt>
                <c:pt idx="2">
                  <c:v>-282481</c:v>
                </c:pt>
                <c:pt idx="3">
                  <c:v>-373454.97</c:v>
                </c:pt>
                <c:pt idx="4">
                  <c:v>-464428.93999999994</c:v>
                </c:pt>
                <c:pt idx="5">
                  <c:v>-550402.90999999992</c:v>
                </c:pt>
                <c:pt idx="6">
                  <c:v>-656926.90999999992</c:v>
                </c:pt>
                <c:pt idx="7">
                  <c:v>-763450.90999999992</c:v>
                </c:pt>
                <c:pt idx="8">
                  <c:v>-869974.90999999992</c:v>
                </c:pt>
                <c:pt idx="9">
                  <c:v>-1016892.9099999999</c:v>
                </c:pt>
                <c:pt idx="10">
                  <c:v>-1169410.9099999999</c:v>
                </c:pt>
                <c:pt idx="11">
                  <c:v>-1323128.9099999999</c:v>
                </c:pt>
                <c:pt idx="12">
                  <c:v>-1226997.9099999999</c:v>
                </c:pt>
                <c:pt idx="13">
                  <c:v>-1134466.9099999999</c:v>
                </c:pt>
                <c:pt idx="14">
                  <c:v>-1039935.9099999999</c:v>
                </c:pt>
                <c:pt idx="15">
                  <c:v>-732246.90999999992</c:v>
                </c:pt>
                <c:pt idx="16">
                  <c:v>-424557.90999999992</c:v>
                </c:pt>
                <c:pt idx="17">
                  <c:v>-111868.90999999992</c:v>
                </c:pt>
                <c:pt idx="18">
                  <c:v>202820.09000000008</c:v>
                </c:pt>
                <c:pt idx="19">
                  <c:v>517509.09000000008</c:v>
                </c:pt>
                <c:pt idx="20">
                  <c:v>832198.09000000008</c:v>
                </c:pt>
                <c:pt idx="21">
                  <c:v>1140887.0900000001</c:v>
                </c:pt>
                <c:pt idx="22">
                  <c:v>1443976.09</c:v>
                </c:pt>
                <c:pt idx="23">
                  <c:v>1745865.09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B-4EAA-82DB-4179AF9B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9291"/>
        <c:axId val="1517164653"/>
      </c:lineChart>
      <c:catAx>
        <c:axId val="45589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SG"/>
                  <a:t>Months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17164653"/>
        <c:crosses val="autoZero"/>
        <c:auto val="1"/>
        <c:lblAlgn val="ctr"/>
        <c:lblOffset val="100"/>
        <c:noMultiLvlLbl val="1"/>
      </c:catAx>
      <c:valAx>
        <c:axId val="1517164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SG"/>
                  <a:t>Gross Profit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55892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08214337328614"/>
          <c:y val="5.9196231089091382E-2"/>
          <c:w val="0.18913590952107898"/>
          <c:h val="0.3975484384676635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SG"/>
              <a:t>Cost of Investment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60507770657552E-2"/>
          <c:y val="3.8383819135831873E-2"/>
          <c:w val="0.9076063180049988"/>
          <c:h val="0.79174732371936651"/>
        </c:manualLayout>
      </c:layout>
      <c:barChart>
        <c:barDir val="col"/>
        <c:grouping val="stacked"/>
        <c:varyColors val="1"/>
        <c:ser>
          <c:idx val="0"/>
          <c:order val="0"/>
          <c:tx>
            <c:v>Marketing</c:v>
          </c:tx>
          <c:spPr>
            <a:solidFill>
              <a:srgbClr val="3366CC"/>
            </a:solidFill>
          </c:spPr>
          <c:invertIfNegative val="1"/>
          <c:cat>
            <c:numRef>
              <c:f>Graphs!$B$8:$Y$8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Graphs!$B$11:$Y$11</c:f>
              <c:numCache>
                <c:formatCode>"$"#,##0.00</c:formatCode>
                <c:ptCount val="24"/>
                <c:pt idx="0">
                  <c:v>17000</c:v>
                </c:pt>
                <c:pt idx="1">
                  <c:v>17000</c:v>
                </c:pt>
                <c:pt idx="2">
                  <c:v>15000</c:v>
                </c:pt>
                <c:pt idx="3">
                  <c:v>13000</c:v>
                </c:pt>
                <c:pt idx="4">
                  <c:v>13000</c:v>
                </c:pt>
                <c:pt idx="5">
                  <c:v>8000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12000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15000</c:v>
                </c:pt>
                <c:pt idx="15">
                  <c:v>13000</c:v>
                </c:pt>
                <c:pt idx="16">
                  <c:v>13000</c:v>
                </c:pt>
                <c:pt idx="17">
                  <c:v>8000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12000</c:v>
                </c:pt>
                <c:pt idx="22">
                  <c:v>17000</c:v>
                </c:pt>
                <c:pt idx="23">
                  <c:v>17000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551-41ED-8E7A-823BB90AD097}"/>
            </c:ext>
          </c:extLst>
        </c:ser>
        <c:ser>
          <c:idx val="1"/>
          <c:order val="1"/>
          <c:tx>
            <c:v>Manpower</c:v>
          </c:tx>
          <c:spPr>
            <a:solidFill>
              <a:srgbClr val="DC3912"/>
            </a:solidFill>
          </c:spPr>
          <c:invertIfNegative val="1"/>
          <c:cat>
            <c:numRef>
              <c:f>Graphs!$B$8:$Y$8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Graphs!$B$10:$Y$10</c:f>
              <c:numCache>
                <c:formatCode>"$"#,##0.00</c:formatCode>
                <c:ptCount val="24"/>
                <c:pt idx="0">
                  <c:v>76000</c:v>
                </c:pt>
                <c:pt idx="1">
                  <c:v>76000</c:v>
                </c:pt>
                <c:pt idx="2">
                  <c:v>76000</c:v>
                </c:pt>
                <c:pt idx="3">
                  <c:v>76000</c:v>
                </c:pt>
                <c:pt idx="4">
                  <c:v>76000</c:v>
                </c:pt>
                <c:pt idx="5">
                  <c:v>76000</c:v>
                </c:pt>
                <c:pt idx="6">
                  <c:v>84000</c:v>
                </c:pt>
                <c:pt idx="7">
                  <c:v>84000</c:v>
                </c:pt>
                <c:pt idx="8">
                  <c:v>84000</c:v>
                </c:pt>
                <c:pt idx="9">
                  <c:v>89000</c:v>
                </c:pt>
                <c:pt idx="10">
                  <c:v>89000</c:v>
                </c:pt>
                <c:pt idx="11">
                  <c:v>89000</c:v>
                </c:pt>
                <c:pt idx="12">
                  <c:v>89000</c:v>
                </c:pt>
                <c:pt idx="13">
                  <c:v>89000</c:v>
                </c:pt>
                <c:pt idx="14">
                  <c:v>89000</c:v>
                </c:pt>
                <c:pt idx="15">
                  <c:v>89000</c:v>
                </c:pt>
                <c:pt idx="16">
                  <c:v>89000</c:v>
                </c:pt>
                <c:pt idx="17">
                  <c:v>89000</c:v>
                </c:pt>
                <c:pt idx="18">
                  <c:v>89000</c:v>
                </c:pt>
                <c:pt idx="19">
                  <c:v>89000</c:v>
                </c:pt>
                <c:pt idx="20">
                  <c:v>89000</c:v>
                </c:pt>
                <c:pt idx="21">
                  <c:v>89000</c:v>
                </c:pt>
                <c:pt idx="22">
                  <c:v>89000</c:v>
                </c:pt>
                <c:pt idx="23">
                  <c:v>89000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551-41ED-8E7A-823BB90AD097}"/>
            </c:ext>
          </c:extLst>
        </c:ser>
        <c:ser>
          <c:idx val="2"/>
          <c:order val="2"/>
          <c:tx>
            <c:v>Infrastructure</c:v>
          </c:tx>
          <c:spPr>
            <a:solidFill>
              <a:srgbClr val="FF9900"/>
            </a:solidFill>
          </c:spPr>
          <c:invertIfNegative val="1"/>
          <c:cat>
            <c:numRef>
              <c:f>Graphs!$B$8:$Y$8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Graphs!$B$9:$Y$9</c:f>
              <c:numCache>
                <c:formatCode>"$"#,##0.00</c:formatCode>
                <c:ptCount val="24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1973.97</c:v>
                </c:pt>
                <c:pt idx="4">
                  <c:v>1973.97</c:v>
                </c:pt>
                <c:pt idx="5">
                  <c:v>1973.97</c:v>
                </c:pt>
                <c:pt idx="6">
                  <c:v>16524</c:v>
                </c:pt>
                <c:pt idx="7">
                  <c:v>16524</c:v>
                </c:pt>
                <c:pt idx="8">
                  <c:v>16524</c:v>
                </c:pt>
                <c:pt idx="9">
                  <c:v>45918</c:v>
                </c:pt>
                <c:pt idx="10">
                  <c:v>46518</c:v>
                </c:pt>
                <c:pt idx="11">
                  <c:v>47718</c:v>
                </c:pt>
                <c:pt idx="12">
                  <c:v>91809</c:v>
                </c:pt>
                <c:pt idx="13">
                  <c:v>95409</c:v>
                </c:pt>
                <c:pt idx="14">
                  <c:v>95409</c:v>
                </c:pt>
                <c:pt idx="15">
                  <c:v>178191</c:v>
                </c:pt>
                <c:pt idx="16">
                  <c:v>178191</c:v>
                </c:pt>
                <c:pt idx="17">
                  <c:v>178191</c:v>
                </c:pt>
                <c:pt idx="18">
                  <c:v>178191</c:v>
                </c:pt>
                <c:pt idx="19">
                  <c:v>178191</c:v>
                </c:pt>
                <c:pt idx="20">
                  <c:v>178191</c:v>
                </c:pt>
                <c:pt idx="21">
                  <c:v>178191</c:v>
                </c:pt>
                <c:pt idx="22">
                  <c:v>178791</c:v>
                </c:pt>
                <c:pt idx="23">
                  <c:v>179991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551-41ED-8E7A-823BB90A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097219"/>
        <c:axId val="1491820383"/>
      </c:barChart>
      <c:catAx>
        <c:axId val="168409721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91820383"/>
        <c:crosses val="autoZero"/>
        <c:auto val="1"/>
        <c:lblAlgn val="ctr"/>
        <c:lblOffset val="100"/>
        <c:noMultiLvlLbl val="1"/>
      </c:catAx>
      <c:valAx>
        <c:axId val="1491820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8409721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6825211884313988E-2"/>
          <c:y val="0.9063684930481356"/>
          <c:w val="0.2675906263507038"/>
          <c:h val="7.6345422250049338E-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12</xdr:row>
      <xdr:rowOff>101600</xdr:rowOff>
    </xdr:from>
    <xdr:ext cx="10725150" cy="2260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241300</xdr:colOff>
      <xdr:row>25</xdr:row>
      <xdr:rowOff>9525</xdr:rowOff>
    </xdr:from>
    <xdr:ext cx="10642600" cy="36734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opedia.com/terms/p/paybackperiod.asp" TargetMode="External"/><Relationship Id="rId2" Type="http://schemas.openxmlformats.org/officeDocument/2006/relationships/hyperlink" Target="https://www.investopedia.com/terms/r/returnoninvestment.asp" TargetMode="External"/><Relationship Id="rId1" Type="http://schemas.openxmlformats.org/officeDocument/2006/relationships/hyperlink" Target="https://www.investopedia.com/terms/g/grossprofit.asp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defaultRowHeight="13" x14ac:dyDescent="0.3"/>
  <cols>
    <col min="1" max="16384" width="8.7265625" style="1"/>
  </cols>
  <sheetData>
    <row r="3" spans="2:2" x14ac:dyDescent="0.3">
      <c r="B3" s="1" t="s">
        <v>51</v>
      </c>
    </row>
    <row r="4" spans="2:2" x14ac:dyDescent="0.3">
      <c r="B4" s="1" t="s">
        <v>52</v>
      </c>
    </row>
    <row r="5" spans="2:2" x14ac:dyDescent="0.3">
      <c r="B5" s="1" t="s">
        <v>53</v>
      </c>
    </row>
    <row r="7" spans="2:2" x14ac:dyDescent="0.3">
      <c r="B7" s="1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L1048"/>
  <sheetViews>
    <sheetView showGridLines="0" tabSelected="1" zoomScale="80" zoomScaleNormal="80" workbookViewId="0">
      <pane xSplit="3" ySplit="3" topLeftCell="D80" activePane="bottomRight" state="frozen"/>
      <selection pane="topRight" activeCell="D1" sqref="D1"/>
      <selection pane="bottomLeft" activeCell="A4" sqref="A4"/>
      <selection pane="bottomRight" activeCell="D100" sqref="D100"/>
    </sheetView>
  </sheetViews>
  <sheetFormatPr defaultColWidth="14.453125" defaultRowHeight="15.75" customHeight="1" x14ac:dyDescent="0.35"/>
  <cols>
    <col min="1" max="1" width="8" style="3" bestFit="1" customWidth="1"/>
    <col min="2" max="2" width="41.6328125" style="3" customWidth="1"/>
    <col min="3" max="3" width="18.1796875" style="41" customWidth="1"/>
    <col min="4" max="4" width="15.54296875" style="3" customWidth="1"/>
    <col min="5" max="5" width="15.81640625" style="3" customWidth="1"/>
    <col min="6" max="6" width="16.08984375" style="41" customWidth="1"/>
    <col min="7" max="7" width="14.36328125" style="63" bestFit="1" customWidth="1"/>
    <col min="8" max="8" width="16.08984375" style="3" customWidth="1"/>
    <col min="9" max="9" width="15.36328125" style="41" customWidth="1"/>
    <col min="10" max="10" width="14.36328125" style="63" bestFit="1" customWidth="1"/>
    <col min="11" max="11" width="14.36328125" style="3" bestFit="1" customWidth="1"/>
    <col min="12" max="12" width="14.36328125" style="41" bestFit="1" customWidth="1"/>
    <col min="13" max="13" width="16.26953125" style="63" bestFit="1" customWidth="1"/>
    <col min="14" max="14" width="16.26953125" style="3" bestFit="1" customWidth="1"/>
    <col min="15" max="15" width="16.26953125" style="41" bestFit="1" customWidth="1"/>
    <col min="16" max="17" width="16.26953125" style="3" bestFit="1" customWidth="1"/>
    <col min="18" max="18" width="16.26953125" style="41" bestFit="1" customWidth="1"/>
    <col min="19" max="19" width="14.90625" style="63" bestFit="1" customWidth="1"/>
    <col min="20" max="20" width="14.90625" style="3" bestFit="1" customWidth="1"/>
    <col min="21" max="21" width="14.90625" style="41" bestFit="1" customWidth="1"/>
    <col min="22" max="22" width="14.90625" style="63" bestFit="1" customWidth="1"/>
    <col min="23" max="23" width="14.90625" style="3" bestFit="1" customWidth="1"/>
    <col min="24" max="24" width="14.90625" style="41" bestFit="1" customWidth="1"/>
    <col min="25" max="25" width="15.54296875" style="63" bestFit="1" customWidth="1"/>
    <col min="26" max="26" width="15.54296875" style="3" bestFit="1" customWidth="1"/>
    <col min="27" max="27" width="15.54296875" style="41" bestFit="1" customWidth="1"/>
    <col min="28" max="28" width="14.453125" style="63"/>
    <col min="29" max="29" width="6.453125" style="3" bestFit="1" customWidth="1"/>
    <col min="30" max="16384" width="14.453125" style="3"/>
  </cols>
  <sheetData>
    <row r="1" spans="1:28" ht="15.75" customHeight="1" x14ac:dyDescent="0.35">
      <c r="A1" s="2"/>
      <c r="C1" s="54" t="s">
        <v>55</v>
      </c>
      <c r="D1" s="4">
        <v>1</v>
      </c>
      <c r="E1" s="4">
        <f>D1+1</f>
        <v>2</v>
      </c>
      <c r="F1" s="30">
        <f t="shared" ref="F1:AA1" si="0">E1+1</f>
        <v>3</v>
      </c>
      <c r="G1" s="61">
        <f t="shared" si="0"/>
        <v>4</v>
      </c>
      <c r="H1" s="4">
        <f t="shared" si="0"/>
        <v>5</v>
      </c>
      <c r="I1" s="30">
        <f t="shared" si="0"/>
        <v>6</v>
      </c>
      <c r="J1" s="61">
        <f t="shared" si="0"/>
        <v>7</v>
      </c>
      <c r="K1" s="4">
        <f t="shared" si="0"/>
        <v>8</v>
      </c>
      <c r="L1" s="30">
        <f t="shared" si="0"/>
        <v>9</v>
      </c>
      <c r="M1" s="61">
        <f t="shared" si="0"/>
        <v>10</v>
      </c>
      <c r="N1" s="4">
        <f t="shared" si="0"/>
        <v>11</v>
      </c>
      <c r="O1" s="30">
        <f t="shared" si="0"/>
        <v>12</v>
      </c>
      <c r="P1" s="4">
        <f t="shared" si="0"/>
        <v>13</v>
      </c>
      <c r="Q1" s="4">
        <f t="shared" si="0"/>
        <v>14</v>
      </c>
      <c r="R1" s="30">
        <f t="shared" si="0"/>
        <v>15</v>
      </c>
      <c r="S1" s="61">
        <f t="shared" si="0"/>
        <v>16</v>
      </c>
      <c r="T1" s="4">
        <f t="shared" si="0"/>
        <v>17</v>
      </c>
      <c r="U1" s="30">
        <f t="shared" si="0"/>
        <v>18</v>
      </c>
      <c r="V1" s="61">
        <f t="shared" si="0"/>
        <v>19</v>
      </c>
      <c r="W1" s="4">
        <f t="shared" si="0"/>
        <v>20</v>
      </c>
      <c r="X1" s="30">
        <f t="shared" si="0"/>
        <v>21</v>
      </c>
      <c r="Y1" s="61">
        <f t="shared" si="0"/>
        <v>22</v>
      </c>
      <c r="Z1" s="4">
        <f t="shared" si="0"/>
        <v>23</v>
      </c>
      <c r="AA1" s="30">
        <f t="shared" si="0"/>
        <v>24</v>
      </c>
    </row>
    <row r="2" spans="1:28" ht="15.75" customHeight="1" x14ac:dyDescent="0.35">
      <c r="A2" s="2"/>
      <c r="B2" s="2" t="s">
        <v>1</v>
      </c>
      <c r="C2" s="30" t="s">
        <v>0</v>
      </c>
      <c r="D2" s="5">
        <f ca="1">TODAY()+60</f>
        <v>43932</v>
      </c>
      <c r="E2" s="5">
        <f ca="1">D2+30</f>
        <v>43962</v>
      </c>
      <c r="F2" s="31">
        <f t="shared" ref="F2:AA2" ca="1" si="1">E2+30</f>
        <v>43992</v>
      </c>
      <c r="G2" s="62">
        <f t="shared" ca="1" si="1"/>
        <v>44022</v>
      </c>
      <c r="H2" s="5">
        <f t="shared" ca="1" si="1"/>
        <v>44052</v>
      </c>
      <c r="I2" s="31">
        <f t="shared" ca="1" si="1"/>
        <v>44082</v>
      </c>
      <c r="J2" s="62">
        <f t="shared" ca="1" si="1"/>
        <v>44112</v>
      </c>
      <c r="K2" s="5">
        <f t="shared" ca="1" si="1"/>
        <v>44142</v>
      </c>
      <c r="L2" s="31">
        <f t="shared" ca="1" si="1"/>
        <v>44172</v>
      </c>
      <c r="M2" s="62">
        <f t="shared" ca="1" si="1"/>
        <v>44202</v>
      </c>
      <c r="N2" s="5">
        <f t="shared" ca="1" si="1"/>
        <v>44232</v>
      </c>
      <c r="O2" s="31">
        <f t="shared" ca="1" si="1"/>
        <v>44262</v>
      </c>
      <c r="P2" s="5">
        <f t="shared" ca="1" si="1"/>
        <v>44292</v>
      </c>
      <c r="Q2" s="5">
        <f t="shared" ca="1" si="1"/>
        <v>44322</v>
      </c>
      <c r="R2" s="31">
        <f t="shared" ca="1" si="1"/>
        <v>44352</v>
      </c>
      <c r="S2" s="62">
        <f t="shared" ca="1" si="1"/>
        <v>44382</v>
      </c>
      <c r="T2" s="5">
        <f t="shared" ca="1" si="1"/>
        <v>44412</v>
      </c>
      <c r="U2" s="31">
        <f t="shared" ca="1" si="1"/>
        <v>44442</v>
      </c>
      <c r="V2" s="62">
        <f t="shared" ca="1" si="1"/>
        <v>44472</v>
      </c>
      <c r="W2" s="5">
        <f t="shared" ca="1" si="1"/>
        <v>44502</v>
      </c>
      <c r="X2" s="31">
        <f t="shared" ca="1" si="1"/>
        <v>44532</v>
      </c>
      <c r="Y2" s="62">
        <f t="shared" ca="1" si="1"/>
        <v>44562</v>
      </c>
      <c r="Z2" s="5">
        <f t="shared" ca="1" si="1"/>
        <v>44592</v>
      </c>
      <c r="AA2" s="31">
        <f t="shared" ca="1" si="1"/>
        <v>44622</v>
      </c>
    </row>
    <row r="3" spans="1:28" s="27" customFormat="1" ht="15.75" customHeight="1" x14ac:dyDescent="0.35">
      <c r="A3" s="73"/>
      <c r="B3" s="73"/>
      <c r="C3" s="74"/>
      <c r="F3" s="75"/>
      <c r="G3" s="76" t="str">
        <f>G5</f>
        <v>MVP</v>
      </c>
      <c r="H3" s="27" t="str">
        <f>H6</f>
        <v>R1</v>
      </c>
      <c r="I3" s="75"/>
      <c r="J3" s="76" t="str">
        <f>J11</f>
        <v>R2</v>
      </c>
      <c r="L3" s="75"/>
      <c r="M3" s="99"/>
      <c r="N3" s="27" t="str">
        <f>N14</f>
        <v>R3</v>
      </c>
      <c r="O3" s="75"/>
      <c r="P3" s="77"/>
      <c r="R3" s="75"/>
      <c r="S3" s="99"/>
      <c r="U3" s="75"/>
      <c r="V3" s="76"/>
      <c r="X3" s="74"/>
      <c r="Y3" s="76"/>
      <c r="AA3" s="74"/>
      <c r="AB3" s="76"/>
    </row>
    <row r="4" spans="1:28" s="29" customFormat="1" ht="15.75" customHeight="1" x14ac:dyDescent="0.35">
      <c r="A4" s="167" t="s">
        <v>56</v>
      </c>
      <c r="B4" s="167"/>
      <c r="C4" s="33"/>
      <c r="D4" s="28"/>
      <c r="E4" s="28"/>
      <c r="F4" s="33"/>
      <c r="G4" s="64"/>
      <c r="H4" s="28"/>
      <c r="I4" s="33"/>
      <c r="J4" s="64"/>
      <c r="K4" s="28"/>
      <c r="L4" s="33"/>
      <c r="M4" s="64"/>
      <c r="N4" s="28"/>
      <c r="O4" s="33"/>
      <c r="P4" s="46"/>
      <c r="Q4" s="28"/>
      <c r="R4" s="33"/>
      <c r="S4" s="64"/>
      <c r="T4" s="28"/>
      <c r="U4" s="33"/>
      <c r="V4" s="64"/>
      <c r="W4" s="28"/>
      <c r="X4" s="33"/>
      <c r="Y4" s="64"/>
      <c r="Z4" s="28"/>
      <c r="AA4" s="53"/>
      <c r="AB4" s="101"/>
    </row>
    <row r="5" spans="1:28" ht="15.75" customHeight="1" x14ac:dyDescent="0.35">
      <c r="A5" s="2"/>
      <c r="B5" s="2" t="s">
        <v>58</v>
      </c>
      <c r="F5" s="32"/>
      <c r="G5" s="64" t="s">
        <v>79</v>
      </c>
      <c r="I5" s="32"/>
      <c r="L5" s="32"/>
      <c r="O5" s="32"/>
      <c r="R5" s="32"/>
      <c r="U5" s="32"/>
    </row>
    <row r="6" spans="1:28" ht="15.75" customHeight="1" x14ac:dyDescent="0.35">
      <c r="A6" s="2"/>
      <c r="B6" s="2" t="s">
        <v>57</v>
      </c>
      <c r="F6" s="32"/>
      <c r="H6" s="28" t="s">
        <v>78</v>
      </c>
      <c r="I6" s="32"/>
      <c r="L6" s="32"/>
      <c r="O6" s="32"/>
      <c r="R6" s="32"/>
      <c r="U6" s="32"/>
    </row>
    <row r="7" spans="1:28" ht="15.75" customHeight="1" x14ac:dyDescent="0.35">
      <c r="A7" s="6"/>
      <c r="B7" s="6" t="s">
        <v>63</v>
      </c>
      <c r="F7" s="32"/>
      <c r="I7" s="32"/>
      <c r="L7" s="32"/>
      <c r="O7" s="32"/>
      <c r="R7" s="32"/>
      <c r="U7" s="32"/>
    </row>
    <row r="8" spans="1:28" ht="15.75" customHeight="1" x14ac:dyDescent="0.35">
      <c r="A8" s="6"/>
      <c r="B8" s="6" t="s">
        <v>3</v>
      </c>
      <c r="F8" s="32"/>
      <c r="I8" s="32"/>
      <c r="L8" s="32"/>
      <c r="O8" s="32"/>
      <c r="R8" s="32"/>
      <c r="U8" s="32"/>
    </row>
    <row r="9" spans="1:28" ht="15.75" customHeight="1" x14ac:dyDescent="0.35">
      <c r="A9" s="6"/>
      <c r="B9" s="6" t="s">
        <v>62</v>
      </c>
      <c r="F9" s="32"/>
      <c r="I9" s="32"/>
      <c r="L9" s="32"/>
      <c r="O9" s="32"/>
      <c r="R9" s="32"/>
      <c r="U9" s="32"/>
    </row>
    <row r="10" spans="1:28" ht="15.75" customHeight="1" x14ac:dyDescent="0.35">
      <c r="A10" s="6"/>
      <c r="B10" s="6" t="s">
        <v>4</v>
      </c>
      <c r="F10" s="32"/>
      <c r="I10" s="32"/>
      <c r="L10" s="32"/>
      <c r="O10" s="32"/>
      <c r="R10" s="32"/>
      <c r="U10" s="32"/>
    </row>
    <row r="11" spans="1:28" ht="15.75" customHeight="1" x14ac:dyDescent="0.35">
      <c r="A11" s="2"/>
      <c r="B11" s="2" t="s">
        <v>59</v>
      </c>
      <c r="F11" s="32"/>
      <c r="I11" s="32"/>
      <c r="J11" s="64" t="s">
        <v>80</v>
      </c>
      <c r="K11" s="28"/>
      <c r="L11" s="32"/>
      <c r="M11" s="64"/>
      <c r="O11" s="32"/>
      <c r="P11" s="28"/>
      <c r="R11" s="32"/>
      <c r="S11" s="64"/>
      <c r="U11" s="32"/>
    </row>
    <row r="12" spans="1:28" ht="15.75" customHeight="1" x14ac:dyDescent="0.35">
      <c r="A12" s="6"/>
      <c r="B12" s="6" t="s">
        <v>61</v>
      </c>
      <c r="F12" s="32"/>
      <c r="I12" s="32"/>
      <c r="L12" s="32"/>
      <c r="O12" s="32"/>
      <c r="R12" s="32"/>
      <c r="U12" s="32"/>
    </row>
    <row r="13" spans="1:28" ht="15.75" customHeight="1" x14ac:dyDescent="0.35">
      <c r="A13" s="6"/>
      <c r="B13" s="6" t="s">
        <v>61</v>
      </c>
      <c r="F13" s="32"/>
      <c r="I13" s="32"/>
      <c r="L13" s="32"/>
      <c r="O13" s="32"/>
      <c r="R13" s="32"/>
      <c r="U13" s="32"/>
    </row>
    <row r="14" spans="1:28" ht="15.75" customHeight="1" x14ac:dyDescent="0.35">
      <c r="A14" s="2"/>
      <c r="B14" s="2" t="s">
        <v>60</v>
      </c>
      <c r="F14" s="32"/>
      <c r="I14" s="32"/>
      <c r="L14" s="32"/>
      <c r="N14" s="28" t="s">
        <v>81</v>
      </c>
      <c r="O14" s="32"/>
      <c r="R14" s="32"/>
      <c r="U14" s="32"/>
    </row>
    <row r="15" spans="1:28" ht="15.75" customHeight="1" x14ac:dyDescent="0.35">
      <c r="A15" s="6"/>
      <c r="B15" s="6" t="s">
        <v>61</v>
      </c>
      <c r="F15" s="32"/>
      <c r="I15" s="32"/>
      <c r="L15" s="32"/>
      <c r="O15" s="32"/>
      <c r="R15" s="32"/>
      <c r="U15" s="32"/>
    </row>
    <row r="16" spans="1:28" ht="15.75" customHeight="1" x14ac:dyDescent="0.35">
      <c r="A16" s="6"/>
      <c r="B16" s="6" t="s">
        <v>61</v>
      </c>
      <c r="F16" s="32"/>
      <c r="I16" s="32"/>
      <c r="L16" s="32"/>
      <c r="O16" s="32"/>
      <c r="R16" s="32"/>
      <c r="U16" s="32"/>
    </row>
    <row r="17" spans="1:28" s="120" customFormat="1" ht="15.75" customHeight="1" x14ac:dyDescent="0.35">
      <c r="A17" s="168" t="s">
        <v>2</v>
      </c>
      <c r="B17" s="168"/>
      <c r="C17" s="113"/>
      <c r="D17" s="114"/>
      <c r="E17" s="115"/>
      <c r="F17" s="113"/>
      <c r="G17" s="116"/>
      <c r="H17" s="115"/>
      <c r="I17" s="113"/>
      <c r="J17" s="116"/>
      <c r="K17" s="115"/>
      <c r="L17" s="113"/>
      <c r="M17" s="116"/>
      <c r="N17" s="115"/>
      <c r="O17" s="113"/>
      <c r="P17" s="117"/>
      <c r="Q17" s="115"/>
      <c r="R17" s="113"/>
      <c r="S17" s="116"/>
      <c r="T17" s="115"/>
      <c r="U17" s="113"/>
      <c r="V17" s="116"/>
      <c r="W17" s="115"/>
      <c r="X17" s="113"/>
      <c r="Y17" s="116"/>
      <c r="Z17" s="115"/>
      <c r="AA17" s="118"/>
      <c r="AB17" s="119"/>
    </row>
    <row r="18" spans="1:28" ht="15.75" customHeight="1" x14ac:dyDescent="0.35">
      <c r="A18" s="2"/>
      <c r="B18" s="2" t="s">
        <v>66</v>
      </c>
      <c r="F18" s="32"/>
      <c r="I18" s="32"/>
      <c r="L18" s="32"/>
      <c r="M18" s="100"/>
      <c r="O18" s="32"/>
      <c r="P18" s="45"/>
      <c r="R18" s="32"/>
      <c r="S18" s="100"/>
      <c r="U18" s="32"/>
    </row>
    <row r="19" spans="1:28" ht="15.75" customHeight="1" x14ac:dyDescent="0.35">
      <c r="A19" s="2"/>
      <c r="B19" s="6" t="s">
        <v>67</v>
      </c>
      <c r="D19" s="114"/>
      <c r="E19" s="114"/>
      <c r="F19" s="121"/>
      <c r="G19" s="122"/>
      <c r="I19" s="114"/>
      <c r="L19" s="114"/>
      <c r="M19" s="122"/>
      <c r="O19" s="121"/>
      <c r="P19" s="122"/>
      <c r="Q19" s="114"/>
      <c r="R19" s="121"/>
      <c r="S19" s="122"/>
      <c r="U19" s="121"/>
    </row>
    <row r="20" spans="1:28" ht="15.75" customHeight="1" x14ac:dyDescent="0.35">
      <c r="A20" s="2"/>
      <c r="B20" s="6" t="s">
        <v>84</v>
      </c>
      <c r="E20" s="114"/>
      <c r="F20" s="121"/>
      <c r="G20" s="122"/>
      <c r="H20" s="114"/>
      <c r="I20" s="121"/>
      <c r="J20" s="114"/>
      <c r="L20" s="121"/>
      <c r="M20" s="100"/>
      <c r="N20" s="114"/>
      <c r="O20" s="121"/>
      <c r="P20" s="45"/>
      <c r="R20" s="121"/>
      <c r="S20" s="100"/>
      <c r="U20" s="121"/>
    </row>
    <row r="21" spans="1:28" ht="15.75" customHeight="1" x14ac:dyDescent="0.35">
      <c r="A21" s="2"/>
      <c r="B21" s="2" t="s">
        <v>64</v>
      </c>
      <c r="M21" s="100"/>
      <c r="P21" s="45"/>
      <c r="S21" s="100"/>
    </row>
    <row r="22" spans="1:28" ht="15.75" customHeight="1" x14ac:dyDescent="0.35">
      <c r="A22" s="2"/>
      <c r="B22" s="6" t="s">
        <v>69</v>
      </c>
      <c r="M22" s="100"/>
      <c r="P22" s="45"/>
      <c r="S22" s="100"/>
    </row>
    <row r="23" spans="1:28" ht="15.75" customHeight="1" x14ac:dyDescent="0.35">
      <c r="A23" s="2"/>
      <c r="B23" s="6" t="s">
        <v>70</v>
      </c>
      <c r="D23" s="114"/>
      <c r="E23" s="114"/>
      <c r="F23" s="121"/>
      <c r="G23" s="122"/>
      <c r="H23" s="114"/>
      <c r="I23" s="121"/>
      <c r="L23" s="114"/>
      <c r="M23" s="100"/>
      <c r="O23" s="121"/>
      <c r="P23" s="45"/>
      <c r="R23" s="121"/>
      <c r="S23" s="100"/>
      <c r="U23" s="121"/>
    </row>
    <row r="24" spans="1:28" ht="15.75" customHeight="1" x14ac:dyDescent="0.35">
      <c r="A24" s="6"/>
      <c r="B24" s="6" t="s">
        <v>71</v>
      </c>
      <c r="F24" s="121"/>
      <c r="G24" s="122"/>
      <c r="H24" s="114"/>
      <c r="I24" s="121"/>
      <c r="L24" s="114"/>
      <c r="M24" s="100"/>
      <c r="O24" s="121"/>
      <c r="P24" s="45"/>
      <c r="R24" s="121"/>
      <c r="S24" s="100"/>
      <c r="U24" s="121"/>
    </row>
    <row r="25" spans="1:28" ht="15.75" customHeight="1" x14ac:dyDescent="0.35">
      <c r="A25" s="2"/>
      <c r="B25" s="6" t="s">
        <v>77</v>
      </c>
      <c r="E25" s="114"/>
      <c r="F25" s="121"/>
      <c r="G25" s="122"/>
      <c r="I25" s="121"/>
      <c r="L25" s="121"/>
      <c r="M25" s="100"/>
      <c r="O25" s="121"/>
      <c r="P25" s="45"/>
      <c r="R25" s="121"/>
      <c r="S25" s="100"/>
      <c r="U25" s="121"/>
    </row>
    <row r="26" spans="1:28" ht="15.75" customHeight="1" x14ac:dyDescent="0.35">
      <c r="B26" s="6" t="s">
        <v>72</v>
      </c>
      <c r="F26" s="32"/>
      <c r="I26" s="32"/>
      <c r="L26" s="32"/>
      <c r="O26" s="32"/>
      <c r="R26" s="32"/>
      <c r="U26" s="32"/>
    </row>
    <row r="27" spans="1:28" ht="15.75" customHeight="1" x14ac:dyDescent="0.35">
      <c r="A27" s="6"/>
      <c r="B27" s="6" t="s">
        <v>73</v>
      </c>
      <c r="F27" s="32"/>
      <c r="G27" s="122"/>
      <c r="H27" s="114"/>
      <c r="I27" s="32"/>
      <c r="J27" s="122"/>
      <c r="L27" s="32"/>
      <c r="M27" s="100"/>
      <c r="O27" s="32"/>
      <c r="P27" s="45"/>
      <c r="R27" s="32"/>
      <c r="S27" s="100"/>
      <c r="U27" s="32"/>
    </row>
    <row r="28" spans="1:28" ht="15.75" customHeight="1" x14ac:dyDescent="0.35">
      <c r="A28" s="6"/>
      <c r="B28" s="6" t="s">
        <v>74</v>
      </c>
      <c r="E28" s="114"/>
      <c r="F28" s="121"/>
      <c r="G28" s="122"/>
      <c r="H28" s="114"/>
      <c r="I28" s="121"/>
      <c r="J28" s="122"/>
      <c r="K28" s="114"/>
      <c r="L28" s="121"/>
      <c r="M28" s="100"/>
      <c r="O28" s="121"/>
      <c r="P28" s="45"/>
      <c r="R28" s="121"/>
      <c r="S28" s="100"/>
      <c r="U28" s="121"/>
    </row>
    <row r="29" spans="1:28" ht="15.75" customHeight="1" x14ac:dyDescent="0.35">
      <c r="A29" s="2"/>
      <c r="B29" s="6" t="s">
        <v>77</v>
      </c>
      <c r="F29" s="32"/>
      <c r="G29" s="122"/>
      <c r="H29" s="114"/>
      <c r="I29" s="32"/>
      <c r="L29" s="32"/>
      <c r="M29" s="100"/>
      <c r="O29" s="32"/>
      <c r="P29" s="45"/>
      <c r="R29" s="32"/>
      <c r="S29" s="100"/>
      <c r="U29" s="32"/>
    </row>
    <row r="30" spans="1:28" ht="15.75" customHeight="1" x14ac:dyDescent="0.35">
      <c r="B30" s="6" t="s">
        <v>75</v>
      </c>
      <c r="F30" s="32"/>
      <c r="I30" s="32"/>
      <c r="L30" s="32"/>
      <c r="O30" s="32"/>
      <c r="R30" s="32"/>
      <c r="U30" s="32"/>
    </row>
    <row r="31" spans="1:28" ht="15.75" customHeight="1" x14ac:dyDescent="0.35">
      <c r="A31" s="6"/>
      <c r="B31" s="6" t="s">
        <v>76</v>
      </c>
      <c r="F31" s="32"/>
      <c r="I31" s="32"/>
      <c r="L31" s="32"/>
      <c r="M31" s="100"/>
      <c r="O31" s="32"/>
      <c r="P31" s="45"/>
      <c r="R31" s="32"/>
      <c r="S31" s="100"/>
      <c r="U31" s="32"/>
    </row>
    <row r="32" spans="1:28" ht="15.75" customHeight="1" x14ac:dyDescent="0.35">
      <c r="A32" s="2"/>
      <c r="B32" s="6" t="s">
        <v>77</v>
      </c>
      <c r="F32" s="32"/>
      <c r="I32" s="32"/>
      <c r="J32" s="122"/>
      <c r="K32" s="114"/>
      <c r="L32" s="32"/>
      <c r="M32" s="122"/>
      <c r="N32" s="114"/>
      <c r="O32" s="32"/>
      <c r="P32" s="122"/>
      <c r="R32" s="32"/>
      <c r="S32" s="122"/>
      <c r="U32" s="32"/>
    </row>
    <row r="33" spans="1:28" ht="15.75" customHeight="1" x14ac:dyDescent="0.35">
      <c r="A33" s="2"/>
      <c r="B33" s="2" t="s">
        <v>65</v>
      </c>
      <c r="M33" s="100"/>
      <c r="P33" s="45"/>
      <c r="S33" s="100"/>
    </row>
    <row r="34" spans="1:28" ht="15.75" customHeight="1" x14ac:dyDescent="0.35">
      <c r="A34" s="2"/>
      <c r="B34" s="78" t="s">
        <v>83</v>
      </c>
      <c r="E34" s="114"/>
      <c r="F34" s="121"/>
      <c r="G34" s="122"/>
      <c r="I34" s="121"/>
      <c r="L34" s="121"/>
      <c r="M34" s="100"/>
      <c r="O34" s="121"/>
      <c r="P34" s="45"/>
      <c r="R34" s="121"/>
      <c r="S34" s="100"/>
      <c r="U34" s="121"/>
    </row>
    <row r="35" spans="1:28" ht="15.75" customHeight="1" x14ac:dyDescent="0.35">
      <c r="A35" s="2"/>
      <c r="B35" s="2" t="s">
        <v>82</v>
      </c>
      <c r="M35" s="100"/>
      <c r="P35" s="45"/>
      <c r="S35" s="100"/>
    </row>
    <row r="36" spans="1:28" ht="15" customHeight="1" x14ac:dyDescent="0.35">
      <c r="A36" s="6"/>
      <c r="B36" s="78" t="s">
        <v>68</v>
      </c>
      <c r="F36" s="32"/>
      <c r="I36" s="32"/>
      <c r="L36" s="32"/>
      <c r="M36" s="100"/>
      <c r="O36" s="32"/>
      <c r="P36" s="45"/>
      <c r="R36" s="32"/>
      <c r="S36" s="100"/>
      <c r="U36" s="32"/>
    </row>
    <row r="37" spans="1:28" ht="15.75" customHeight="1" x14ac:dyDescent="0.35">
      <c r="A37" s="2"/>
      <c r="B37" s="2" t="s">
        <v>60</v>
      </c>
      <c r="M37" s="100"/>
      <c r="P37" s="45"/>
      <c r="S37" s="100"/>
    </row>
    <row r="38" spans="1:28" ht="15" customHeight="1" x14ac:dyDescent="0.35">
      <c r="A38" s="6"/>
      <c r="B38" s="78" t="s">
        <v>68</v>
      </c>
      <c r="F38" s="32"/>
      <c r="I38" s="32"/>
      <c r="L38" s="32"/>
      <c r="M38" s="100"/>
      <c r="O38" s="32"/>
      <c r="P38" s="45"/>
      <c r="R38" s="32"/>
      <c r="S38" s="100"/>
      <c r="U38" s="32"/>
    </row>
    <row r="39" spans="1:28" s="29" customFormat="1" ht="15.75" customHeight="1" x14ac:dyDescent="0.35">
      <c r="A39" s="60"/>
      <c r="B39" s="60" t="s">
        <v>5</v>
      </c>
      <c r="C39" s="33"/>
      <c r="D39" s="28"/>
      <c r="E39" s="28"/>
      <c r="F39" s="33"/>
      <c r="G39" s="79"/>
      <c r="H39" s="80"/>
      <c r="I39" s="33"/>
      <c r="J39" s="79"/>
      <c r="K39" s="80"/>
      <c r="L39" s="33"/>
      <c r="M39" s="79"/>
      <c r="N39" s="80"/>
      <c r="O39" s="33"/>
      <c r="P39" s="82"/>
      <c r="Q39" s="80"/>
      <c r="R39" s="33"/>
      <c r="S39" s="79"/>
      <c r="T39" s="80"/>
      <c r="U39" s="33"/>
      <c r="V39" s="79"/>
      <c r="W39" s="80"/>
      <c r="X39" s="81"/>
      <c r="Y39" s="79"/>
      <c r="Z39" s="80"/>
      <c r="AA39" s="81"/>
      <c r="AB39" s="101"/>
    </row>
    <row r="40" spans="1:28" s="29" customFormat="1" ht="15.75" customHeight="1" x14ac:dyDescent="0.35">
      <c r="A40" s="28"/>
      <c r="B40" s="28"/>
      <c r="C40" s="83" t="s">
        <v>6</v>
      </c>
      <c r="D40" s="28"/>
      <c r="E40" s="28"/>
      <c r="F40" s="33"/>
      <c r="G40" s="104">
        <v>5.0000000000000001E-4</v>
      </c>
      <c r="H40" s="104">
        <v>5.0000000000000001E-4</v>
      </c>
      <c r="I40" s="105">
        <v>5.0000000000000001E-4</v>
      </c>
      <c r="J40" s="79">
        <v>0.05</v>
      </c>
      <c r="K40" s="80">
        <v>0.05</v>
      </c>
      <c r="L40" s="106">
        <v>0.05</v>
      </c>
      <c r="M40" s="79">
        <v>0.15</v>
      </c>
      <c r="N40" s="80">
        <v>0.15</v>
      </c>
      <c r="O40" s="106">
        <v>0.15</v>
      </c>
      <c r="P40" s="79">
        <v>0.3</v>
      </c>
      <c r="Q40" s="80">
        <v>0.3</v>
      </c>
      <c r="R40" s="106">
        <v>0.3</v>
      </c>
      <c r="S40" s="79">
        <v>0.6</v>
      </c>
      <c r="T40" s="80">
        <v>0.6</v>
      </c>
      <c r="U40" s="106">
        <v>0.6</v>
      </c>
      <c r="V40" s="79">
        <v>0.6</v>
      </c>
      <c r="W40" s="80">
        <v>0.6</v>
      </c>
      <c r="X40" s="106">
        <v>0.6</v>
      </c>
      <c r="Y40" s="79">
        <v>0.6</v>
      </c>
      <c r="Z40" s="80">
        <v>0.6</v>
      </c>
      <c r="AA40" s="106">
        <v>0.6</v>
      </c>
      <c r="AB40" s="101"/>
    </row>
    <row r="41" spans="1:28" ht="15.75" customHeight="1" x14ac:dyDescent="0.35">
      <c r="A41" s="2"/>
      <c r="B41" s="2" t="s">
        <v>7</v>
      </c>
      <c r="C41" s="55" t="s">
        <v>8</v>
      </c>
      <c r="F41" s="32"/>
      <c r="I41" s="32"/>
      <c r="L41" s="32"/>
      <c r="M41" s="100"/>
      <c r="O41" s="32"/>
      <c r="P41" s="45"/>
      <c r="R41" s="32"/>
      <c r="S41" s="100"/>
      <c r="U41" s="32"/>
    </row>
    <row r="42" spans="1:28" ht="15.75" customHeight="1" x14ac:dyDescent="0.35">
      <c r="A42" s="6"/>
      <c r="B42" s="6" t="s">
        <v>9</v>
      </c>
      <c r="C42" s="112" t="s">
        <v>111</v>
      </c>
      <c r="D42" s="10">
        <v>0</v>
      </c>
      <c r="E42" s="10">
        <v>0</v>
      </c>
      <c r="F42" s="35">
        <v>0</v>
      </c>
      <c r="G42" s="65">
        <f t="shared" ref="G42:AA42" si="2">G40*$C$110</f>
        <v>170.4</v>
      </c>
      <c r="H42" s="11">
        <f t="shared" si="2"/>
        <v>170.4</v>
      </c>
      <c r="I42" s="35">
        <f t="shared" si="2"/>
        <v>170.4</v>
      </c>
      <c r="J42" s="65">
        <f t="shared" si="2"/>
        <v>17040</v>
      </c>
      <c r="K42" s="11">
        <f t="shared" si="2"/>
        <v>17040</v>
      </c>
      <c r="L42" s="35">
        <f t="shared" si="2"/>
        <v>17040</v>
      </c>
      <c r="M42" s="65">
        <f t="shared" si="2"/>
        <v>51120</v>
      </c>
      <c r="N42" s="11">
        <f t="shared" si="2"/>
        <v>51120</v>
      </c>
      <c r="O42" s="35">
        <f t="shared" si="2"/>
        <v>51120</v>
      </c>
      <c r="P42" s="48">
        <f t="shared" si="2"/>
        <v>102240</v>
      </c>
      <c r="Q42" s="11">
        <f t="shared" si="2"/>
        <v>102240</v>
      </c>
      <c r="R42" s="35">
        <f t="shared" si="2"/>
        <v>102240</v>
      </c>
      <c r="S42" s="65">
        <f t="shared" si="2"/>
        <v>204480</v>
      </c>
      <c r="T42" s="11">
        <f t="shared" si="2"/>
        <v>204480</v>
      </c>
      <c r="U42" s="35">
        <f t="shared" si="2"/>
        <v>204480</v>
      </c>
      <c r="V42" s="65">
        <f t="shared" si="2"/>
        <v>204480</v>
      </c>
      <c r="W42" s="11">
        <f t="shared" si="2"/>
        <v>204480</v>
      </c>
      <c r="X42" s="42">
        <f t="shared" si="2"/>
        <v>204480</v>
      </c>
      <c r="Y42" s="65">
        <f t="shared" si="2"/>
        <v>204480</v>
      </c>
      <c r="Z42" s="11">
        <f t="shared" si="2"/>
        <v>204480</v>
      </c>
      <c r="AA42" s="42">
        <f t="shared" si="2"/>
        <v>204480</v>
      </c>
    </row>
    <row r="43" spans="1:28" ht="15.75" customHeight="1" x14ac:dyDescent="0.35">
      <c r="A43" s="12"/>
      <c r="B43" s="12" t="str">
        <f>B111</f>
        <v>Service Value Phase 1 (?????)</v>
      </c>
      <c r="C43" s="44">
        <v>0.8</v>
      </c>
      <c r="D43" s="10">
        <v>0</v>
      </c>
      <c r="E43" s="10">
        <v>0</v>
      </c>
      <c r="F43" s="35">
        <v>0</v>
      </c>
      <c r="G43" s="66">
        <f t="shared" ref="G43:AA43" si="3">$C$111</f>
        <v>50</v>
      </c>
      <c r="H43" s="14">
        <f t="shared" si="3"/>
        <v>50</v>
      </c>
      <c r="I43" s="35">
        <f t="shared" si="3"/>
        <v>50</v>
      </c>
      <c r="J43" s="66">
        <f t="shared" si="3"/>
        <v>50</v>
      </c>
      <c r="K43" s="14">
        <f t="shared" si="3"/>
        <v>50</v>
      </c>
      <c r="L43" s="35">
        <f t="shared" si="3"/>
        <v>50</v>
      </c>
      <c r="M43" s="66">
        <f t="shared" si="3"/>
        <v>50</v>
      </c>
      <c r="N43" s="14">
        <f t="shared" si="3"/>
        <v>50</v>
      </c>
      <c r="O43" s="35">
        <f t="shared" si="3"/>
        <v>50</v>
      </c>
      <c r="P43" s="14">
        <f t="shared" si="3"/>
        <v>50</v>
      </c>
      <c r="Q43" s="14">
        <f t="shared" si="3"/>
        <v>50</v>
      </c>
      <c r="R43" s="35">
        <f t="shared" si="3"/>
        <v>50</v>
      </c>
      <c r="S43" s="66">
        <f t="shared" si="3"/>
        <v>50</v>
      </c>
      <c r="T43" s="14">
        <f t="shared" si="3"/>
        <v>50</v>
      </c>
      <c r="U43" s="35">
        <f t="shared" si="3"/>
        <v>50</v>
      </c>
      <c r="V43" s="66">
        <f t="shared" si="3"/>
        <v>50</v>
      </c>
      <c r="W43" s="14">
        <f t="shared" si="3"/>
        <v>50</v>
      </c>
      <c r="X43" s="43">
        <f t="shared" si="3"/>
        <v>50</v>
      </c>
      <c r="Y43" s="66">
        <f t="shared" si="3"/>
        <v>50</v>
      </c>
      <c r="Z43" s="14">
        <f t="shared" si="3"/>
        <v>50</v>
      </c>
      <c r="AA43" s="43">
        <f t="shared" si="3"/>
        <v>50</v>
      </c>
    </row>
    <row r="44" spans="1:28" ht="15.75" customHeight="1" x14ac:dyDescent="0.35">
      <c r="A44" s="12"/>
      <c r="B44" s="12" t="str">
        <f t="shared" ref="B44:B45" si="4">B112</f>
        <v>Service Value Phase 2 (?????)</v>
      </c>
      <c r="C44" s="44">
        <v>0.15</v>
      </c>
      <c r="D44" s="10">
        <v>0</v>
      </c>
      <c r="E44" s="10">
        <v>0</v>
      </c>
      <c r="F44" s="35">
        <v>0</v>
      </c>
      <c r="G44" s="66">
        <f t="shared" ref="G44:AA44" si="5">$C$112</f>
        <v>75</v>
      </c>
      <c r="H44" s="14">
        <f t="shared" si="5"/>
        <v>75</v>
      </c>
      <c r="I44" s="35">
        <f t="shared" si="5"/>
        <v>75</v>
      </c>
      <c r="J44" s="66">
        <f t="shared" si="5"/>
        <v>75</v>
      </c>
      <c r="K44" s="14">
        <f t="shared" si="5"/>
        <v>75</v>
      </c>
      <c r="L44" s="35">
        <f t="shared" si="5"/>
        <v>75</v>
      </c>
      <c r="M44" s="66">
        <f t="shared" si="5"/>
        <v>75</v>
      </c>
      <c r="N44" s="14">
        <f t="shared" si="5"/>
        <v>75</v>
      </c>
      <c r="O44" s="35">
        <f t="shared" si="5"/>
        <v>75</v>
      </c>
      <c r="P44" s="14">
        <f t="shared" si="5"/>
        <v>75</v>
      </c>
      <c r="Q44" s="14">
        <f t="shared" si="5"/>
        <v>75</v>
      </c>
      <c r="R44" s="35">
        <f t="shared" si="5"/>
        <v>75</v>
      </c>
      <c r="S44" s="66">
        <f t="shared" si="5"/>
        <v>75</v>
      </c>
      <c r="T44" s="14">
        <f t="shared" si="5"/>
        <v>75</v>
      </c>
      <c r="U44" s="35">
        <f t="shared" si="5"/>
        <v>75</v>
      </c>
      <c r="V44" s="66">
        <f t="shared" si="5"/>
        <v>75</v>
      </c>
      <c r="W44" s="14">
        <f t="shared" si="5"/>
        <v>75</v>
      </c>
      <c r="X44" s="43">
        <f t="shared" si="5"/>
        <v>75</v>
      </c>
      <c r="Y44" s="66">
        <f t="shared" si="5"/>
        <v>75</v>
      </c>
      <c r="Z44" s="14">
        <f t="shared" si="5"/>
        <v>75</v>
      </c>
      <c r="AA44" s="43">
        <f t="shared" si="5"/>
        <v>75</v>
      </c>
    </row>
    <row r="45" spans="1:28" ht="15.75" customHeight="1" x14ac:dyDescent="0.35">
      <c r="A45" s="12"/>
      <c r="B45" s="12" t="str">
        <f t="shared" si="4"/>
        <v>Service Value Phase 3 (?????)</v>
      </c>
      <c r="C45" s="44">
        <v>0.05</v>
      </c>
      <c r="D45" s="10">
        <v>0</v>
      </c>
      <c r="E45" s="10">
        <v>0</v>
      </c>
      <c r="F45" s="35">
        <v>0</v>
      </c>
      <c r="G45" s="66">
        <f t="shared" ref="G45:AA45" si="6">$C$113</f>
        <v>125</v>
      </c>
      <c r="H45" s="14">
        <f t="shared" si="6"/>
        <v>125</v>
      </c>
      <c r="I45" s="35">
        <f t="shared" si="6"/>
        <v>125</v>
      </c>
      <c r="J45" s="66">
        <f t="shared" si="6"/>
        <v>125</v>
      </c>
      <c r="K45" s="14">
        <f t="shared" si="6"/>
        <v>125</v>
      </c>
      <c r="L45" s="35">
        <f t="shared" si="6"/>
        <v>125</v>
      </c>
      <c r="M45" s="66">
        <f t="shared" si="6"/>
        <v>125</v>
      </c>
      <c r="N45" s="14">
        <f t="shared" si="6"/>
        <v>125</v>
      </c>
      <c r="O45" s="35">
        <f t="shared" si="6"/>
        <v>125</v>
      </c>
      <c r="P45" s="14">
        <f t="shared" si="6"/>
        <v>125</v>
      </c>
      <c r="Q45" s="14">
        <f t="shared" si="6"/>
        <v>125</v>
      </c>
      <c r="R45" s="35">
        <f t="shared" si="6"/>
        <v>125</v>
      </c>
      <c r="S45" s="66">
        <f t="shared" si="6"/>
        <v>125</v>
      </c>
      <c r="T45" s="14">
        <f t="shared" si="6"/>
        <v>125</v>
      </c>
      <c r="U45" s="35">
        <f t="shared" si="6"/>
        <v>125</v>
      </c>
      <c r="V45" s="66">
        <f t="shared" si="6"/>
        <v>125</v>
      </c>
      <c r="W45" s="14">
        <f t="shared" si="6"/>
        <v>125</v>
      </c>
      <c r="X45" s="43">
        <f t="shared" si="6"/>
        <v>125</v>
      </c>
      <c r="Y45" s="66">
        <f t="shared" si="6"/>
        <v>125</v>
      </c>
      <c r="Z45" s="14">
        <f t="shared" si="6"/>
        <v>125</v>
      </c>
      <c r="AA45" s="43">
        <f t="shared" si="6"/>
        <v>125</v>
      </c>
    </row>
    <row r="46" spans="1:28" ht="15.75" customHeight="1" x14ac:dyDescent="0.35">
      <c r="A46" s="6"/>
      <c r="B46" s="6" t="s">
        <v>11</v>
      </c>
      <c r="D46" s="10">
        <v>0</v>
      </c>
      <c r="E46" s="10">
        <v>0</v>
      </c>
      <c r="F46" s="35">
        <v>0</v>
      </c>
      <c r="G46" s="66">
        <f t="shared" ref="G46:AA46" si="7">SUMPRODUCT($C$43:$C$45,G43:G45)*G42</f>
        <v>9798</v>
      </c>
      <c r="H46" s="14">
        <f t="shared" si="7"/>
        <v>9798</v>
      </c>
      <c r="I46" s="35">
        <f t="shared" si="7"/>
        <v>9798</v>
      </c>
      <c r="J46" s="66">
        <f t="shared" si="7"/>
        <v>979800</v>
      </c>
      <c r="K46" s="14">
        <f t="shared" si="7"/>
        <v>979800</v>
      </c>
      <c r="L46" s="35">
        <f t="shared" si="7"/>
        <v>979800</v>
      </c>
      <c r="M46" s="66">
        <f t="shared" si="7"/>
        <v>2939400</v>
      </c>
      <c r="N46" s="14">
        <f t="shared" si="7"/>
        <v>2939400</v>
      </c>
      <c r="O46" s="35">
        <f t="shared" si="7"/>
        <v>2939400</v>
      </c>
      <c r="P46" s="14">
        <f t="shared" si="7"/>
        <v>5878800</v>
      </c>
      <c r="Q46" s="14">
        <f t="shared" si="7"/>
        <v>5878800</v>
      </c>
      <c r="R46" s="35">
        <f t="shared" si="7"/>
        <v>5878800</v>
      </c>
      <c r="S46" s="66">
        <f t="shared" si="7"/>
        <v>11757600</v>
      </c>
      <c r="T46" s="14">
        <f t="shared" si="7"/>
        <v>11757600</v>
      </c>
      <c r="U46" s="35">
        <f t="shared" si="7"/>
        <v>11757600</v>
      </c>
      <c r="V46" s="66">
        <f t="shared" si="7"/>
        <v>11757600</v>
      </c>
      <c r="W46" s="14">
        <f t="shared" si="7"/>
        <v>11757600</v>
      </c>
      <c r="X46" s="43">
        <f t="shared" si="7"/>
        <v>11757600</v>
      </c>
      <c r="Y46" s="66">
        <f t="shared" si="7"/>
        <v>11757600</v>
      </c>
      <c r="Z46" s="14">
        <f t="shared" si="7"/>
        <v>11757600</v>
      </c>
      <c r="AA46" s="43">
        <f t="shared" si="7"/>
        <v>11757600</v>
      </c>
    </row>
    <row r="47" spans="1:28" ht="15.75" customHeight="1" x14ac:dyDescent="0.35">
      <c r="A47" s="6"/>
      <c r="B47" s="6" t="s">
        <v>12</v>
      </c>
      <c r="D47" s="67">
        <v>0</v>
      </c>
      <c r="E47" s="13">
        <v>0</v>
      </c>
      <c r="F47" s="44">
        <v>0</v>
      </c>
      <c r="G47" s="67">
        <v>0</v>
      </c>
      <c r="H47" s="13">
        <v>0</v>
      </c>
      <c r="I47" s="44">
        <v>0</v>
      </c>
      <c r="J47" s="67">
        <v>0</v>
      </c>
      <c r="K47" s="13">
        <v>0</v>
      </c>
      <c r="L47" s="44">
        <v>0</v>
      </c>
      <c r="M47" s="67">
        <v>0</v>
      </c>
      <c r="N47" s="13">
        <v>0</v>
      </c>
      <c r="O47" s="13">
        <v>0</v>
      </c>
      <c r="P47" s="49">
        <v>0.05</v>
      </c>
      <c r="Q47" s="13">
        <v>0.05</v>
      </c>
      <c r="R47" s="88">
        <v>0.05</v>
      </c>
      <c r="S47" s="67">
        <v>0.05</v>
      </c>
      <c r="T47" s="13">
        <v>0.05</v>
      </c>
      <c r="U47" s="88">
        <v>0.05</v>
      </c>
      <c r="V47" s="67">
        <v>0.05</v>
      </c>
      <c r="W47" s="13">
        <v>0.05</v>
      </c>
      <c r="X47" s="44">
        <v>0.05</v>
      </c>
      <c r="Y47" s="67">
        <v>0.05</v>
      </c>
      <c r="Z47" s="13">
        <v>0.05</v>
      </c>
      <c r="AA47" s="44">
        <v>0.05</v>
      </c>
    </row>
    <row r="48" spans="1:28" ht="15.75" customHeight="1" x14ac:dyDescent="0.35">
      <c r="A48" s="2"/>
      <c r="B48" s="15" t="s">
        <v>13</v>
      </c>
      <c r="C48" s="56"/>
      <c r="D48" s="16">
        <f t="shared" ref="D48:AA48" si="8">D46*D47</f>
        <v>0</v>
      </c>
      <c r="E48" s="16">
        <f t="shared" si="8"/>
        <v>0</v>
      </c>
      <c r="F48" s="39">
        <f t="shared" si="8"/>
        <v>0</v>
      </c>
      <c r="G48" s="68">
        <f t="shared" si="8"/>
        <v>0</v>
      </c>
      <c r="H48" s="16">
        <f t="shared" si="8"/>
        <v>0</v>
      </c>
      <c r="I48" s="39">
        <f t="shared" si="8"/>
        <v>0</v>
      </c>
      <c r="J48" s="68">
        <f t="shared" si="8"/>
        <v>0</v>
      </c>
      <c r="K48" s="16">
        <f t="shared" si="8"/>
        <v>0</v>
      </c>
      <c r="L48" s="39">
        <f t="shared" si="8"/>
        <v>0</v>
      </c>
      <c r="M48" s="68">
        <f t="shared" si="8"/>
        <v>0</v>
      </c>
      <c r="N48" s="16">
        <f t="shared" si="8"/>
        <v>0</v>
      </c>
      <c r="O48" s="16">
        <f t="shared" si="8"/>
        <v>0</v>
      </c>
      <c r="P48" s="68">
        <f t="shared" si="8"/>
        <v>293940</v>
      </c>
      <c r="Q48" s="17">
        <f t="shared" si="8"/>
        <v>293940</v>
      </c>
      <c r="R48" s="39">
        <f t="shared" si="8"/>
        <v>293940</v>
      </c>
      <c r="S48" s="68">
        <f t="shared" si="8"/>
        <v>587880</v>
      </c>
      <c r="T48" s="17">
        <f t="shared" si="8"/>
        <v>587880</v>
      </c>
      <c r="U48" s="39">
        <f t="shared" si="8"/>
        <v>587880</v>
      </c>
      <c r="V48" s="68">
        <f t="shared" si="8"/>
        <v>587880</v>
      </c>
      <c r="W48" s="17">
        <f t="shared" si="8"/>
        <v>587880</v>
      </c>
      <c r="X48" s="39">
        <f t="shared" si="8"/>
        <v>587880</v>
      </c>
      <c r="Y48" s="68">
        <f t="shared" si="8"/>
        <v>587880</v>
      </c>
      <c r="Z48" s="17">
        <f t="shared" si="8"/>
        <v>587880</v>
      </c>
      <c r="AA48" s="52">
        <f t="shared" si="8"/>
        <v>587880</v>
      </c>
    </row>
    <row r="49" spans="1:27" ht="15.75" customHeight="1" x14ac:dyDescent="0.35">
      <c r="F49" s="32"/>
      <c r="I49" s="32"/>
      <c r="L49" s="32"/>
      <c r="M49" s="100"/>
      <c r="O49" s="32"/>
      <c r="P49" s="45"/>
      <c r="R49" s="32"/>
      <c r="S49" s="100"/>
      <c r="U49" s="32"/>
    </row>
    <row r="50" spans="1:27" ht="15.5" x14ac:dyDescent="0.35">
      <c r="F50" s="32"/>
      <c r="I50" s="32"/>
      <c r="L50" s="32"/>
      <c r="M50" s="100"/>
      <c r="O50" s="32"/>
      <c r="P50" s="45"/>
      <c r="R50" s="32"/>
      <c r="S50" s="100"/>
      <c r="U50" s="32"/>
    </row>
    <row r="51" spans="1:27" ht="15.5" x14ac:dyDescent="0.35">
      <c r="A51" s="18"/>
      <c r="B51" s="18" t="s">
        <v>14</v>
      </c>
      <c r="C51" s="34"/>
      <c r="D51" s="8"/>
      <c r="E51" s="8"/>
      <c r="F51" s="34"/>
      <c r="G51" s="69"/>
      <c r="H51" s="8"/>
      <c r="I51" s="34"/>
      <c r="J51" s="69"/>
      <c r="K51" s="8"/>
      <c r="L51" s="34"/>
      <c r="M51" s="69"/>
      <c r="N51" s="8"/>
      <c r="O51" s="34"/>
      <c r="P51" s="47"/>
      <c r="Q51" s="8"/>
      <c r="R51" s="34"/>
      <c r="S51" s="69"/>
      <c r="T51" s="8"/>
      <c r="U51" s="34"/>
      <c r="V51" s="69"/>
      <c r="W51" s="8"/>
      <c r="X51" s="34"/>
      <c r="Y51" s="69"/>
      <c r="Z51" s="8"/>
      <c r="AA51" s="34"/>
    </row>
    <row r="52" spans="1:27" ht="15.5" x14ac:dyDescent="0.35">
      <c r="A52" s="2"/>
      <c r="B52" s="2" t="s">
        <v>108</v>
      </c>
      <c r="D52" s="19"/>
      <c r="E52" s="19"/>
      <c r="F52" s="36"/>
      <c r="G52" s="70"/>
      <c r="H52" s="19"/>
      <c r="I52" s="36"/>
      <c r="J52" s="70"/>
      <c r="K52" s="19"/>
      <c r="L52" s="36"/>
      <c r="M52" s="70"/>
      <c r="N52" s="19"/>
      <c r="O52" s="36"/>
      <c r="P52" s="50"/>
      <c r="Q52" s="19"/>
      <c r="R52" s="36"/>
      <c r="S52" s="70"/>
      <c r="T52" s="19"/>
      <c r="U52" s="36"/>
      <c r="V52" s="70"/>
      <c r="W52" s="19"/>
      <c r="X52" s="38"/>
      <c r="Y52" s="70"/>
      <c r="Z52" s="19"/>
      <c r="AA52" s="38"/>
    </row>
    <row r="53" spans="1:27" ht="24.5" x14ac:dyDescent="0.35">
      <c r="A53" s="20"/>
      <c r="B53" s="20" t="s">
        <v>15</v>
      </c>
      <c r="C53" s="111" t="s">
        <v>110</v>
      </c>
      <c r="D53" s="19">
        <v>1800</v>
      </c>
      <c r="E53" s="19">
        <v>1800</v>
      </c>
      <c r="F53" s="36">
        <v>1800</v>
      </c>
      <c r="G53" s="70">
        <v>1800</v>
      </c>
      <c r="H53" s="19">
        <v>1800</v>
      </c>
      <c r="I53" s="36">
        <v>1800</v>
      </c>
      <c r="J53" s="70">
        <v>1800</v>
      </c>
      <c r="K53" s="19">
        <v>1800</v>
      </c>
      <c r="L53" s="36">
        <v>1800</v>
      </c>
      <c r="M53" s="70">
        <v>1800</v>
      </c>
      <c r="N53" s="19">
        <v>2400</v>
      </c>
      <c r="O53" s="36">
        <v>3600</v>
      </c>
      <c r="P53" s="50">
        <v>3600</v>
      </c>
      <c r="Q53" s="19">
        <v>7200</v>
      </c>
      <c r="R53" s="36">
        <v>7200</v>
      </c>
      <c r="S53" s="70">
        <v>1800</v>
      </c>
      <c r="T53" s="19">
        <v>1800</v>
      </c>
      <c r="U53" s="36">
        <v>1800</v>
      </c>
      <c r="V53" s="70">
        <v>1800</v>
      </c>
      <c r="W53" s="19">
        <v>1800</v>
      </c>
      <c r="X53" s="38">
        <v>1800</v>
      </c>
      <c r="Y53" s="70">
        <v>1800</v>
      </c>
      <c r="Z53" s="19">
        <v>2400</v>
      </c>
      <c r="AA53" s="38">
        <v>3600</v>
      </c>
    </row>
    <row r="54" spans="1:27" ht="15.5" x14ac:dyDescent="0.35">
      <c r="A54" s="20"/>
      <c r="B54" s="20" t="s">
        <v>16</v>
      </c>
      <c r="C54" s="38"/>
      <c r="D54" s="19">
        <v>25</v>
      </c>
      <c r="E54" s="19">
        <v>25</v>
      </c>
      <c r="F54" s="36">
        <v>25</v>
      </c>
      <c r="G54" s="70">
        <v>25</v>
      </c>
      <c r="H54" s="19">
        <v>25</v>
      </c>
      <c r="I54" s="36">
        <v>25</v>
      </c>
      <c r="J54" s="70">
        <v>25</v>
      </c>
      <c r="K54" s="19">
        <v>25</v>
      </c>
      <c r="L54" s="36">
        <v>25</v>
      </c>
      <c r="M54" s="70">
        <v>25</v>
      </c>
      <c r="N54" s="19">
        <v>25</v>
      </c>
      <c r="O54" s="36">
        <v>25</v>
      </c>
      <c r="P54" s="50">
        <v>25</v>
      </c>
      <c r="Q54" s="19">
        <v>25</v>
      </c>
      <c r="R54" s="36">
        <v>25</v>
      </c>
      <c r="S54" s="70">
        <v>25</v>
      </c>
      <c r="T54" s="19">
        <v>25</v>
      </c>
      <c r="U54" s="36">
        <v>25</v>
      </c>
      <c r="V54" s="70">
        <v>25</v>
      </c>
      <c r="W54" s="19">
        <v>25</v>
      </c>
      <c r="X54" s="38">
        <v>25</v>
      </c>
      <c r="Y54" s="70">
        <v>25</v>
      </c>
      <c r="Z54" s="19">
        <v>25</v>
      </c>
      <c r="AA54" s="38">
        <v>25</v>
      </c>
    </row>
    <row r="55" spans="1:27" ht="15.5" x14ac:dyDescent="0.35">
      <c r="A55" s="20"/>
      <c r="B55" s="20" t="s">
        <v>17</v>
      </c>
      <c r="C55" s="57">
        <v>1.4999999999999999E-2</v>
      </c>
      <c r="D55" s="21" t="s">
        <v>10</v>
      </c>
      <c r="E55" s="21" t="s">
        <v>10</v>
      </c>
      <c r="F55" s="35" t="s">
        <v>10</v>
      </c>
      <c r="G55" s="70">
        <f t="shared" ref="G55:AA55" si="9">G46*$C$55</f>
        <v>146.97</v>
      </c>
      <c r="H55" s="19">
        <f t="shared" si="9"/>
        <v>146.97</v>
      </c>
      <c r="I55" s="35">
        <f t="shared" si="9"/>
        <v>146.97</v>
      </c>
      <c r="J55" s="70">
        <f t="shared" si="9"/>
        <v>14697</v>
      </c>
      <c r="K55" s="19">
        <f t="shared" si="9"/>
        <v>14697</v>
      </c>
      <c r="L55" s="35">
        <f t="shared" si="9"/>
        <v>14697</v>
      </c>
      <c r="M55" s="70">
        <f t="shared" si="9"/>
        <v>44091</v>
      </c>
      <c r="N55" s="19">
        <f t="shared" si="9"/>
        <v>44091</v>
      </c>
      <c r="O55" s="35">
        <f t="shared" si="9"/>
        <v>44091</v>
      </c>
      <c r="P55" s="50">
        <f t="shared" si="9"/>
        <v>88182</v>
      </c>
      <c r="Q55" s="19">
        <f t="shared" si="9"/>
        <v>88182</v>
      </c>
      <c r="R55" s="35">
        <f t="shared" si="9"/>
        <v>88182</v>
      </c>
      <c r="S55" s="70">
        <f t="shared" si="9"/>
        <v>176364</v>
      </c>
      <c r="T55" s="19">
        <f t="shared" si="9"/>
        <v>176364</v>
      </c>
      <c r="U55" s="35">
        <f t="shared" si="9"/>
        <v>176364</v>
      </c>
      <c r="V55" s="70">
        <f t="shared" si="9"/>
        <v>176364</v>
      </c>
      <c r="W55" s="19">
        <f t="shared" si="9"/>
        <v>176364</v>
      </c>
      <c r="X55" s="38">
        <f t="shared" si="9"/>
        <v>176364</v>
      </c>
      <c r="Y55" s="70">
        <f t="shared" si="9"/>
        <v>176364</v>
      </c>
      <c r="Z55" s="19">
        <f t="shared" si="9"/>
        <v>176364</v>
      </c>
      <c r="AA55" s="38">
        <f t="shared" si="9"/>
        <v>176364</v>
      </c>
    </row>
    <row r="56" spans="1:27" ht="15.5" x14ac:dyDescent="0.35">
      <c r="A56" s="20"/>
      <c r="B56" s="20" t="s">
        <v>18</v>
      </c>
      <c r="C56" s="38"/>
      <c r="D56" s="19">
        <v>2</v>
      </c>
      <c r="E56" s="19">
        <v>2</v>
      </c>
      <c r="F56" s="36">
        <v>2</v>
      </c>
      <c r="G56" s="70">
        <v>2</v>
      </c>
      <c r="H56" s="19">
        <v>2</v>
      </c>
      <c r="I56" s="36">
        <v>2</v>
      </c>
      <c r="J56" s="70">
        <v>2</v>
      </c>
      <c r="K56" s="19">
        <v>2</v>
      </c>
      <c r="L56" s="36">
        <v>2</v>
      </c>
      <c r="M56" s="70">
        <v>2</v>
      </c>
      <c r="N56" s="19">
        <v>2</v>
      </c>
      <c r="O56" s="36">
        <v>2</v>
      </c>
      <c r="P56" s="50">
        <v>2</v>
      </c>
      <c r="Q56" s="19">
        <v>2</v>
      </c>
      <c r="R56" s="36">
        <v>2</v>
      </c>
      <c r="S56" s="70">
        <v>2</v>
      </c>
      <c r="T56" s="19">
        <v>2</v>
      </c>
      <c r="U56" s="36">
        <v>2</v>
      </c>
      <c r="V56" s="70">
        <v>2</v>
      </c>
      <c r="W56" s="19">
        <v>2</v>
      </c>
      <c r="X56" s="38">
        <v>2</v>
      </c>
      <c r="Y56" s="70">
        <v>2</v>
      </c>
      <c r="Z56" s="19">
        <v>2</v>
      </c>
      <c r="AA56" s="38">
        <v>2</v>
      </c>
    </row>
    <row r="57" spans="1:27" ht="15.5" x14ac:dyDescent="0.35">
      <c r="A57" s="2"/>
      <c r="B57" s="22" t="s">
        <v>19</v>
      </c>
      <c r="C57" s="56"/>
      <c r="D57" s="16">
        <f t="shared" ref="D57:AA57" si="10">SUM(D53:D56)</f>
        <v>1827</v>
      </c>
      <c r="E57" s="16">
        <f t="shared" si="10"/>
        <v>1827</v>
      </c>
      <c r="F57" s="37">
        <f t="shared" si="10"/>
        <v>1827</v>
      </c>
      <c r="G57" s="68">
        <f t="shared" si="10"/>
        <v>1973.97</v>
      </c>
      <c r="H57" s="16">
        <f t="shared" si="10"/>
        <v>1973.97</v>
      </c>
      <c r="I57" s="37">
        <f t="shared" si="10"/>
        <v>1973.97</v>
      </c>
      <c r="J57" s="68">
        <f t="shared" si="10"/>
        <v>16524</v>
      </c>
      <c r="K57" s="16">
        <f t="shared" si="10"/>
        <v>16524</v>
      </c>
      <c r="L57" s="37">
        <f t="shared" si="10"/>
        <v>16524</v>
      </c>
      <c r="M57" s="68">
        <f t="shared" si="10"/>
        <v>45918</v>
      </c>
      <c r="N57" s="16">
        <f t="shared" si="10"/>
        <v>46518</v>
      </c>
      <c r="O57" s="37">
        <f t="shared" si="10"/>
        <v>47718</v>
      </c>
      <c r="P57" s="16">
        <f t="shared" si="10"/>
        <v>91809</v>
      </c>
      <c r="Q57" s="16">
        <f t="shared" si="10"/>
        <v>95409</v>
      </c>
      <c r="R57" s="37">
        <f t="shared" si="10"/>
        <v>95409</v>
      </c>
      <c r="S57" s="68">
        <f t="shared" si="10"/>
        <v>178191</v>
      </c>
      <c r="T57" s="16">
        <f t="shared" si="10"/>
        <v>178191</v>
      </c>
      <c r="U57" s="37">
        <f t="shared" si="10"/>
        <v>178191</v>
      </c>
      <c r="V57" s="68">
        <f t="shared" si="10"/>
        <v>178191</v>
      </c>
      <c r="W57" s="16">
        <f t="shared" si="10"/>
        <v>178191</v>
      </c>
      <c r="X57" s="39">
        <f t="shared" si="10"/>
        <v>178191</v>
      </c>
      <c r="Y57" s="68">
        <f t="shared" si="10"/>
        <v>178191</v>
      </c>
      <c r="Z57" s="16">
        <f t="shared" si="10"/>
        <v>178791</v>
      </c>
      <c r="AA57" s="39">
        <f t="shared" si="10"/>
        <v>179991</v>
      </c>
    </row>
    <row r="58" spans="1:27" ht="15.5" x14ac:dyDescent="0.35">
      <c r="A58" s="2"/>
      <c r="B58" s="2"/>
      <c r="F58" s="32"/>
      <c r="I58" s="32"/>
      <c r="L58" s="32"/>
      <c r="M58" s="100"/>
      <c r="O58" s="32"/>
      <c r="P58" s="45"/>
      <c r="R58" s="32"/>
      <c r="S58" s="100"/>
      <c r="U58" s="32"/>
    </row>
    <row r="59" spans="1:27" ht="15.5" x14ac:dyDescent="0.35">
      <c r="A59" s="2"/>
      <c r="B59" s="2" t="s">
        <v>20</v>
      </c>
      <c r="F59" s="32"/>
      <c r="I59" s="32"/>
      <c r="L59" s="32"/>
      <c r="M59" s="100"/>
      <c r="O59" s="32"/>
      <c r="P59" s="45"/>
      <c r="R59" s="32"/>
      <c r="S59" s="100"/>
      <c r="U59" s="32"/>
    </row>
    <row r="60" spans="1:27" ht="15.5" x14ac:dyDescent="0.35">
      <c r="A60" s="6"/>
      <c r="B60" s="6" t="s">
        <v>21</v>
      </c>
      <c r="C60" s="38"/>
      <c r="D60" s="19">
        <v>8000</v>
      </c>
      <c r="E60" s="19">
        <f t="shared" ref="E60:AA60" si="11">D60</f>
        <v>8000</v>
      </c>
      <c r="F60" s="36">
        <f t="shared" si="11"/>
        <v>8000</v>
      </c>
      <c r="G60" s="19">
        <f t="shared" si="11"/>
        <v>8000</v>
      </c>
      <c r="H60" s="19">
        <f t="shared" si="11"/>
        <v>8000</v>
      </c>
      <c r="I60" s="36">
        <f t="shared" si="11"/>
        <v>8000</v>
      </c>
      <c r="J60" s="19">
        <f t="shared" si="11"/>
        <v>8000</v>
      </c>
      <c r="K60" s="19">
        <f t="shared" si="11"/>
        <v>8000</v>
      </c>
      <c r="L60" s="36">
        <f t="shared" si="11"/>
        <v>8000</v>
      </c>
      <c r="M60" s="19">
        <f t="shared" si="11"/>
        <v>8000</v>
      </c>
      <c r="N60" s="19">
        <f t="shared" si="11"/>
        <v>8000</v>
      </c>
      <c r="O60" s="36">
        <f t="shared" si="11"/>
        <v>8000</v>
      </c>
      <c r="P60" s="19">
        <f t="shared" si="11"/>
        <v>8000</v>
      </c>
      <c r="Q60" s="19">
        <f t="shared" si="11"/>
        <v>8000</v>
      </c>
      <c r="R60" s="36">
        <f t="shared" si="11"/>
        <v>8000</v>
      </c>
      <c r="S60" s="19">
        <f t="shared" si="11"/>
        <v>8000</v>
      </c>
      <c r="T60" s="19">
        <f t="shared" si="11"/>
        <v>8000</v>
      </c>
      <c r="U60" s="36">
        <f t="shared" si="11"/>
        <v>8000</v>
      </c>
      <c r="V60" s="19">
        <f t="shared" si="11"/>
        <v>8000</v>
      </c>
      <c r="W60" s="19">
        <f t="shared" si="11"/>
        <v>8000</v>
      </c>
      <c r="X60" s="36">
        <f t="shared" si="11"/>
        <v>8000</v>
      </c>
      <c r="Y60" s="19">
        <f t="shared" si="11"/>
        <v>8000</v>
      </c>
      <c r="Z60" s="19">
        <f t="shared" si="11"/>
        <v>8000</v>
      </c>
      <c r="AA60" s="36">
        <f t="shared" si="11"/>
        <v>8000</v>
      </c>
    </row>
    <row r="61" spans="1:27" ht="15.5" x14ac:dyDescent="0.35">
      <c r="A61" s="6"/>
      <c r="B61" s="6" t="s">
        <v>22</v>
      </c>
      <c r="C61" s="38"/>
      <c r="D61" s="19">
        <v>8000</v>
      </c>
      <c r="E61" s="19">
        <f t="shared" ref="E61:T71" si="12">D61</f>
        <v>8000</v>
      </c>
      <c r="F61" s="36">
        <f t="shared" si="12"/>
        <v>8000</v>
      </c>
      <c r="G61" s="19">
        <f t="shared" ref="G61:I61" si="13">F61</f>
        <v>8000</v>
      </c>
      <c r="H61" s="19">
        <f t="shared" si="13"/>
        <v>8000</v>
      </c>
      <c r="I61" s="36">
        <f t="shared" si="13"/>
        <v>8000</v>
      </c>
      <c r="J61" s="19">
        <f t="shared" ref="J61:X61" si="14">I61</f>
        <v>8000</v>
      </c>
      <c r="K61" s="19">
        <f t="shared" si="14"/>
        <v>8000</v>
      </c>
      <c r="L61" s="36">
        <f t="shared" si="14"/>
        <v>8000</v>
      </c>
      <c r="M61" s="19">
        <f t="shared" si="14"/>
        <v>8000</v>
      </c>
      <c r="N61" s="19">
        <f t="shared" si="14"/>
        <v>8000</v>
      </c>
      <c r="O61" s="36">
        <f t="shared" si="14"/>
        <v>8000</v>
      </c>
      <c r="P61" s="19">
        <f t="shared" si="14"/>
        <v>8000</v>
      </c>
      <c r="Q61" s="19">
        <f t="shared" si="14"/>
        <v>8000</v>
      </c>
      <c r="R61" s="36">
        <f t="shared" si="14"/>
        <v>8000</v>
      </c>
      <c r="S61" s="19">
        <f t="shared" si="14"/>
        <v>8000</v>
      </c>
      <c r="T61" s="19">
        <f t="shared" si="14"/>
        <v>8000</v>
      </c>
      <c r="U61" s="36">
        <f t="shared" si="14"/>
        <v>8000</v>
      </c>
      <c r="V61" s="19">
        <f t="shared" si="14"/>
        <v>8000</v>
      </c>
      <c r="W61" s="19">
        <f t="shared" si="14"/>
        <v>8000</v>
      </c>
      <c r="X61" s="36">
        <f t="shared" si="14"/>
        <v>8000</v>
      </c>
      <c r="Y61" s="19">
        <f t="shared" ref="Y61:AA61" si="15">X61</f>
        <v>8000</v>
      </c>
      <c r="Z61" s="19">
        <f t="shared" si="15"/>
        <v>8000</v>
      </c>
      <c r="AA61" s="36">
        <f t="shared" si="15"/>
        <v>8000</v>
      </c>
    </row>
    <row r="62" spans="1:27" ht="15.5" x14ac:dyDescent="0.35">
      <c r="A62" s="6"/>
      <c r="B62" s="6" t="s">
        <v>87</v>
      </c>
      <c r="C62" s="38"/>
      <c r="D62" s="19">
        <v>8000</v>
      </c>
      <c r="E62" s="19">
        <f t="shared" si="12"/>
        <v>8000</v>
      </c>
      <c r="F62" s="36">
        <f t="shared" si="12"/>
        <v>8000</v>
      </c>
      <c r="G62" s="19">
        <f t="shared" ref="G62:I63" si="16">F62</f>
        <v>8000</v>
      </c>
      <c r="H62" s="19">
        <f t="shared" si="16"/>
        <v>8000</v>
      </c>
      <c r="I62" s="36">
        <f t="shared" si="16"/>
        <v>8000</v>
      </c>
      <c r="J62" s="19">
        <f t="shared" ref="J62:X65" si="17">I62</f>
        <v>8000</v>
      </c>
      <c r="K62" s="19">
        <f t="shared" si="17"/>
        <v>8000</v>
      </c>
      <c r="L62" s="36">
        <f t="shared" si="17"/>
        <v>8000</v>
      </c>
      <c r="M62" s="19">
        <f t="shared" si="17"/>
        <v>8000</v>
      </c>
      <c r="N62" s="19">
        <f t="shared" si="17"/>
        <v>8000</v>
      </c>
      <c r="O62" s="36">
        <f t="shared" si="17"/>
        <v>8000</v>
      </c>
      <c r="P62" s="19">
        <f t="shared" si="17"/>
        <v>8000</v>
      </c>
      <c r="Q62" s="19">
        <f t="shared" si="17"/>
        <v>8000</v>
      </c>
      <c r="R62" s="36">
        <f t="shared" si="17"/>
        <v>8000</v>
      </c>
      <c r="S62" s="19">
        <f t="shared" si="17"/>
        <v>8000</v>
      </c>
      <c r="T62" s="19">
        <f t="shared" si="17"/>
        <v>8000</v>
      </c>
      <c r="U62" s="36">
        <f t="shared" si="17"/>
        <v>8000</v>
      </c>
      <c r="V62" s="19">
        <f t="shared" si="17"/>
        <v>8000</v>
      </c>
      <c r="W62" s="19">
        <f t="shared" si="17"/>
        <v>8000</v>
      </c>
      <c r="X62" s="36">
        <f t="shared" si="17"/>
        <v>8000</v>
      </c>
      <c r="Y62" s="19">
        <f t="shared" ref="Y62:AA65" si="18">X62</f>
        <v>8000</v>
      </c>
      <c r="Z62" s="19">
        <f t="shared" si="18"/>
        <v>8000</v>
      </c>
      <c r="AA62" s="36">
        <f t="shared" si="18"/>
        <v>8000</v>
      </c>
    </row>
    <row r="63" spans="1:27" ht="15.5" x14ac:dyDescent="0.35">
      <c r="A63" s="6"/>
      <c r="B63" s="6" t="s">
        <v>91</v>
      </c>
      <c r="C63" s="38"/>
      <c r="D63" s="19">
        <v>0</v>
      </c>
      <c r="E63" s="19">
        <v>0</v>
      </c>
      <c r="F63" s="36">
        <f t="shared" si="12"/>
        <v>0</v>
      </c>
      <c r="G63" s="19">
        <f t="shared" si="16"/>
        <v>0</v>
      </c>
      <c r="H63" s="19">
        <f t="shared" si="16"/>
        <v>0</v>
      </c>
      <c r="I63" s="36">
        <f t="shared" si="16"/>
        <v>0</v>
      </c>
      <c r="J63" s="19">
        <v>8000</v>
      </c>
      <c r="K63" s="19">
        <f t="shared" si="17"/>
        <v>8000</v>
      </c>
      <c r="L63" s="36">
        <f t="shared" si="17"/>
        <v>8000</v>
      </c>
      <c r="M63" s="19">
        <f t="shared" si="17"/>
        <v>8000</v>
      </c>
      <c r="N63" s="19">
        <f t="shared" si="17"/>
        <v>8000</v>
      </c>
      <c r="O63" s="36">
        <f t="shared" si="17"/>
        <v>8000</v>
      </c>
      <c r="P63" s="19">
        <f t="shared" si="17"/>
        <v>8000</v>
      </c>
      <c r="Q63" s="19">
        <f t="shared" si="17"/>
        <v>8000</v>
      </c>
      <c r="R63" s="36">
        <f t="shared" si="17"/>
        <v>8000</v>
      </c>
      <c r="S63" s="19">
        <f t="shared" si="17"/>
        <v>8000</v>
      </c>
      <c r="T63" s="19">
        <f t="shared" si="17"/>
        <v>8000</v>
      </c>
      <c r="U63" s="36">
        <f t="shared" si="17"/>
        <v>8000</v>
      </c>
      <c r="V63" s="19">
        <f t="shared" si="17"/>
        <v>8000</v>
      </c>
      <c r="W63" s="19">
        <f t="shared" si="17"/>
        <v>8000</v>
      </c>
      <c r="X63" s="36">
        <f t="shared" si="17"/>
        <v>8000</v>
      </c>
      <c r="Y63" s="19">
        <f t="shared" si="18"/>
        <v>8000</v>
      </c>
      <c r="Z63" s="19">
        <f t="shared" si="18"/>
        <v>8000</v>
      </c>
      <c r="AA63" s="36">
        <f t="shared" si="18"/>
        <v>8000</v>
      </c>
    </row>
    <row r="64" spans="1:27" ht="15.5" x14ac:dyDescent="0.35">
      <c r="A64" s="6"/>
      <c r="B64" s="6" t="s">
        <v>89</v>
      </c>
      <c r="C64" s="38"/>
      <c r="D64" s="19">
        <v>5000</v>
      </c>
      <c r="E64" s="19">
        <f t="shared" si="12"/>
        <v>5000</v>
      </c>
      <c r="F64" s="36">
        <f t="shared" si="12"/>
        <v>5000</v>
      </c>
      <c r="G64" s="19">
        <v>5000</v>
      </c>
      <c r="H64" s="19">
        <f t="shared" si="12"/>
        <v>5000</v>
      </c>
      <c r="I64" s="36">
        <f t="shared" si="12"/>
        <v>5000</v>
      </c>
      <c r="J64" s="19">
        <v>5000</v>
      </c>
      <c r="K64" s="19">
        <f t="shared" si="12"/>
        <v>5000</v>
      </c>
      <c r="L64" s="36">
        <f t="shared" si="12"/>
        <v>5000</v>
      </c>
      <c r="M64" s="19">
        <v>5000</v>
      </c>
      <c r="N64" s="19">
        <f t="shared" si="12"/>
        <v>5000</v>
      </c>
      <c r="O64" s="36">
        <f t="shared" si="12"/>
        <v>5000</v>
      </c>
      <c r="P64" s="19">
        <v>5000</v>
      </c>
      <c r="Q64" s="19">
        <f t="shared" si="12"/>
        <v>5000</v>
      </c>
      <c r="R64" s="36">
        <f t="shared" si="12"/>
        <v>5000</v>
      </c>
      <c r="S64" s="19">
        <v>5000</v>
      </c>
      <c r="T64" s="19">
        <f t="shared" si="12"/>
        <v>5000</v>
      </c>
      <c r="U64" s="36">
        <f t="shared" si="17"/>
        <v>5000</v>
      </c>
      <c r="V64" s="19">
        <v>5000</v>
      </c>
      <c r="W64" s="19">
        <f t="shared" si="17"/>
        <v>5000</v>
      </c>
      <c r="X64" s="36">
        <f t="shared" si="17"/>
        <v>5000</v>
      </c>
      <c r="Y64" s="19">
        <v>5000</v>
      </c>
      <c r="Z64" s="19">
        <f t="shared" si="18"/>
        <v>5000</v>
      </c>
      <c r="AA64" s="36">
        <f t="shared" si="18"/>
        <v>5000</v>
      </c>
    </row>
    <row r="65" spans="1:28" ht="15.5" x14ac:dyDescent="0.35">
      <c r="A65" s="6"/>
      <c r="B65" s="6" t="s">
        <v>90</v>
      </c>
      <c r="C65" s="38"/>
      <c r="D65" s="19">
        <v>0</v>
      </c>
      <c r="E65" s="19">
        <v>0</v>
      </c>
      <c r="F65" s="36">
        <f t="shared" si="12"/>
        <v>0</v>
      </c>
      <c r="G65" s="19">
        <v>0</v>
      </c>
      <c r="H65" s="19">
        <v>0</v>
      </c>
      <c r="I65" s="36">
        <f t="shared" si="12"/>
        <v>0</v>
      </c>
      <c r="J65" s="19">
        <v>0</v>
      </c>
      <c r="K65" s="19">
        <v>0</v>
      </c>
      <c r="L65" s="36">
        <f t="shared" si="12"/>
        <v>0</v>
      </c>
      <c r="M65" s="19">
        <v>5000</v>
      </c>
      <c r="N65" s="19">
        <f t="shared" si="12"/>
        <v>5000</v>
      </c>
      <c r="O65" s="36">
        <f t="shared" si="12"/>
        <v>5000</v>
      </c>
      <c r="P65" s="19">
        <v>5000</v>
      </c>
      <c r="Q65" s="19">
        <f t="shared" si="12"/>
        <v>5000</v>
      </c>
      <c r="R65" s="36">
        <f t="shared" si="12"/>
        <v>5000</v>
      </c>
      <c r="S65" s="19">
        <v>5000</v>
      </c>
      <c r="T65" s="19">
        <f t="shared" si="12"/>
        <v>5000</v>
      </c>
      <c r="U65" s="36">
        <f t="shared" si="17"/>
        <v>5000</v>
      </c>
      <c r="V65" s="19">
        <v>5000</v>
      </c>
      <c r="W65" s="19">
        <f t="shared" si="17"/>
        <v>5000</v>
      </c>
      <c r="X65" s="36">
        <f t="shared" si="17"/>
        <v>5000</v>
      </c>
      <c r="Y65" s="19">
        <v>5000</v>
      </c>
      <c r="Z65" s="19">
        <f t="shared" si="18"/>
        <v>5000</v>
      </c>
      <c r="AA65" s="36">
        <f t="shared" si="18"/>
        <v>5000</v>
      </c>
    </row>
    <row r="66" spans="1:28" ht="15.5" x14ac:dyDescent="0.35">
      <c r="A66" s="6"/>
      <c r="B66" s="6" t="s">
        <v>23</v>
      </c>
      <c r="C66" s="38"/>
      <c r="D66" s="19">
        <v>7000</v>
      </c>
      <c r="E66" s="19">
        <f t="shared" si="12"/>
        <v>7000</v>
      </c>
      <c r="F66" s="36">
        <f t="shared" si="12"/>
        <v>7000</v>
      </c>
      <c r="G66" s="19">
        <f t="shared" ref="G66:I66" si="19">F66</f>
        <v>7000</v>
      </c>
      <c r="H66" s="19">
        <f t="shared" si="19"/>
        <v>7000</v>
      </c>
      <c r="I66" s="36">
        <f t="shared" si="19"/>
        <v>7000</v>
      </c>
      <c r="J66" s="19">
        <f t="shared" ref="J66:X66" si="20">I66</f>
        <v>7000</v>
      </c>
      <c r="K66" s="19">
        <f t="shared" si="20"/>
        <v>7000</v>
      </c>
      <c r="L66" s="36">
        <f t="shared" si="20"/>
        <v>7000</v>
      </c>
      <c r="M66" s="19">
        <f t="shared" si="20"/>
        <v>7000</v>
      </c>
      <c r="N66" s="19">
        <f t="shared" si="20"/>
        <v>7000</v>
      </c>
      <c r="O66" s="36">
        <f t="shared" si="20"/>
        <v>7000</v>
      </c>
      <c r="P66" s="19">
        <f t="shared" si="20"/>
        <v>7000</v>
      </c>
      <c r="Q66" s="19">
        <f t="shared" si="20"/>
        <v>7000</v>
      </c>
      <c r="R66" s="36">
        <f t="shared" si="20"/>
        <v>7000</v>
      </c>
      <c r="S66" s="19">
        <f t="shared" si="20"/>
        <v>7000</v>
      </c>
      <c r="T66" s="19">
        <f t="shared" si="20"/>
        <v>7000</v>
      </c>
      <c r="U66" s="36">
        <f t="shared" si="20"/>
        <v>7000</v>
      </c>
      <c r="V66" s="19">
        <f t="shared" si="20"/>
        <v>7000</v>
      </c>
      <c r="W66" s="19">
        <f t="shared" si="20"/>
        <v>7000</v>
      </c>
      <c r="X66" s="36">
        <f t="shared" si="20"/>
        <v>7000</v>
      </c>
      <c r="Y66" s="19">
        <f t="shared" ref="Y66:AA66" si="21">X66</f>
        <v>7000</v>
      </c>
      <c r="Z66" s="19">
        <f t="shared" si="21"/>
        <v>7000</v>
      </c>
      <c r="AA66" s="36">
        <f t="shared" si="21"/>
        <v>7000</v>
      </c>
    </row>
    <row r="67" spans="1:28" ht="15.5" x14ac:dyDescent="0.35">
      <c r="A67" s="6"/>
      <c r="B67" s="6" t="s">
        <v>24</v>
      </c>
      <c r="C67" s="38"/>
      <c r="D67" s="19">
        <v>7000</v>
      </c>
      <c r="E67" s="19">
        <f t="shared" si="12"/>
        <v>7000</v>
      </c>
      <c r="F67" s="36">
        <f t="shared" si="12"/>
        <v>7000</v>
      </c>
      <c r="G67" s="19">
        <f t="shared" ref="G67:I67" si="22">F67</f>
        <v>7000</v>
      </c>
      <c r="H67" s="19">
        <f t="shared" si="22"/>
        <v>7000</v>
      </c>
      <c r="I67" s="36">
        <f t="shared" si="22"/>
        <v>7000</v>
      </c>
      <c r="J67" s="19">
        <f t="shared" ref="J67:X67" si="23">I67</f>
        <v>7000</v>
      </c>
      <c r="K67" s="19">
        <f t="shared" si="23"/>
        <v>7000</v>
      </c>
      <c r="L67" s="36">
        <f t="shared" si="23"/>
        <v>7000</v>
      </c>
      <c r="M67" s="19">
        <f t="shared" si="23"/>
        <v>7000</v>
      </c>
      <c r="N67" s="19">
        <f t="shared" si="23"/>
        <v>7000</v>
      </c>
      <c r="O67" s="36">
        <f t="shared" si="23"/>
        <v>7000</v>
      </c>
      <c r="P67" s="19">
        <f t="shared" si="23"/>
        <v>7000</v>
      </c>
      <c r="Q67" s="19">
        <f t="shared" si="23"/>
        <v>7000</v>
      </c>
      <c r="R67" s="36">
        <f t="shared" si="23"/>
        <v>7000</v>
      </c>
      <c r="S67" s="19">
        <f t="shared" si="23"/>
        <v>7000</v>
      </c>
      <c r="T67" s="19">
        <f t="shared" si="23"/>
        <v>7000</v>
      </c>
      <c r="U67" s="36">
        <f t="shared" si="23"/>
        <v>7000</v>
      </c>
      <c r="V67" s="19">
        <f t="shared" si="23"/>
        <v>7000</v>
      </c>
      <c r="W67" s="19">
        <f t="shared" si="23"/>
        <v>7000</v>
      </c>
      <c r="X67" s="36">
        <f t="shared" si="23"/>
        <v>7000</v>
      </c>
      <c r="Y67" s="19">
        <f t="shared" ref="Y67:AA67" si="24">X67</f>
        <v>7000</v>
      </c>
      <c r="Z67" s="19">
        <f t="shared" si="24"/>
        <v>7000</v>
      </c>
      <c r="AA67" s="36">
        <f t="shared" si="24"/>
        <v>7000</v>
      </c>
    </row>
    <row r="68" spans="1:28" ht="15.5" x14ac:dyDescent="0.35">
      <c r="A68" s="6"/>
      <c r="B68" s="6" t="s">
        <v>25</v>
      </c>
      <c r="C68" s="38"/>
      <c r="D68" s="19">
        <v>10000</v>
      </c>
      <c r="E68" s="19">
        <f t="shared" si="12"/>
        <v>10000</v>
      </c>
      <c r="F68" s="36">
        <f t="shared" si="12"/>
        <v>10000</v>
      </c>
      <c r="G68" s="19">
        <f t="shared" ref="G68:I68" si="25">F68</f>
        <v>10000</v>
      </c>
      <c r="H68" s="19">
        <f t="shared" si="25"/>
        <v>10000</v>
      </c>
      <c r="I68" s="36">
        <f t="shared" si="25"/>
        <v>10000</v>
      </c>
      <c r="J68" s="19">
        <f t="shared" ref="J68:X68" si="26">I68</f>
        <v>10000</v>
      </c>
      <c r="K68" s="19">
        <f t="shared" si="26"/>
        <v>10000</v>
      </c>
      <c r="L68" s="36">
        <f t="shared" si="26"/>
        <v>10000</v>
      </c>
      <c r="M68" s="19">
        <f t="shared" si="26"/>
        <v>10000</v>
      </c>
      <c r="N68" s="19">
        <f t="shared" si="26"/>
        <v>10000</v>
      </c>
      <c r="O68" s="36">
        <f t="shared" si="26"/>
        <v>10000</v>
      </c>
      <c r="P68" s="19">
        <f t="shared" si="26"/>
        <v>10000</v>
      </c>
      <c r="Q68" s="19">
        <f t="shared" si="26"/>
        <v>10000</v>
      </c>
      <c r="R68" s="36">
        <f t="shared" si="26"/>
        <v>10000</v>
      </c>
      <c r="S68" s="19">
        <f t="shared" si="26"/>
        <v>10000</v>
      </c>
      <c r="T68" s="19">
        <f t="shared" si="26"/>
        <v>10000</v>
      </c>
      <c r="U68" s="36">
        <f t="shared" si="26"/>
        <v>10000</v>
      </c>
      <c r="V68" s="19">
        <f t="shared" si="26"/>
        <v>10000</v>
      </c>
      <c r="W68" s="19">
        <f t="shared" si="26"/>
        <v>10000</v>
      </c>
      <c r="X68" s="36">
        <f t="shared" si="26"/>
        <v>10000</v>
      </c>
      <c r="Y68" s="19">
        <f t="shared" ref="Y68:AA68" si="27">X68</f>
        <v>10000</v>
      </c>
      <c r="Z68" s="19">
        <f t="shared" si="27"/>
        <v>10000</v>
      </c>
      <c r="AA68" s="36">
        <f t="shared" si="27"/>
        <v>10000</v>
      </c>
    </row>
    <row r="69" spans="1:28" ht="15.5" x14ac:dyDescent="0.35">
      <c r="A69" s="6"/>
      <c r="B69" s="6" t="s">
        <v>26</v>
      </c>
      <c r="C69" s="38"/>
      <c r="D69" s="19">
        <v>8000</v>
      </c>
      <c r="E69" s="19">
        <f t="shared" si="12"/>
        <v>8000</v>
      </c>
      <c r="F69" s="36">
        <f t="shared" si="12"/>
        <v>8000</v>
      </c>
      <c r="G69" s="19">
        <f t="shared" ref="G69:I69" si="28">F69</f>
        <v>8000</v>
      </c>
      <c r="H69" s="19">
        <f t="shared" si="28"/>
        <v>8000</v>
      </c>
      <c r="I69" s="36">
        <f t="shared" si="28"/>
        <v>8000</v>
      </c>
      <c r="J69" s="19">
        <f t="shared" ref="J69:X69" si="29">I69</f>
        <v>8000</v>
      </c>
      <c r="K69" s="19">
        <f t="shared" si="29"/>
        <v>8000</v>
      </c>
      <c r="L69" s="36">
        <f t="shared" si="29"/>
        <v>8000</v>
      </c>
      <c r="M69" s="19">
        <f t="shared" si="29"/>
        <v>8000</v>
      </c>
      <c r="N69" s="19">
        <f t="shared" si="29"/>
        <v>8000</v>
      </c>
      <c r="O69" s="36">
        <f t="shared" si="29"/>
        <v>8000</v>
      </c>
      <c r="P69" s="19">
        <f t="shared" si="29"/>
        <v>8000</v>
      </c>
      <c r="Q69" s="19">
        <f t="shared" si="29"/>
        <v>8000</v>
      </c>
      <c r="R69" s="36">
        <f t="shared" si="29"/>
        <v>8000</v>
      </c>
      <c r="S69" s="19">
        <f t="shared" si="29"/>
        <v>8000</v>
      </c>
      <c r="T69" s="19">
        <f t="shared" si="29"/>
        <v>8000</v>
      </c>
      <c r="U69" s="36">
        <f t="shared" si="29"/>
        <v>8000</v>
      </c>
      <c r="V69" s="19">
        <f t="shared" si="29"/>
        <v>8000</v>
      </c>
      <c r="W69" s="19">
        <f t="shared" si="29"/>
        <v>8000</v>
      </c>
      <c r="X69" s="36">
        <f t="shared" si="29"/>
        <v>8000</v>
      </c>
      <c r="Y69" s="19">
        <f t="shared" ref="Y69:AA69" si="30">X69</f>
        <v>8000</v>
      </c>
      <c r="Z69" s="19">
        <f t="shared" si="30"/>
        <v>8000</v>
      </c>
      <c r="AA69" s="36">
        <f t="shared" si="30"/>
        <v>8000</v>
      </c>
    </row>
    <row r="70" spans="1:28" ht="15.5" x14ac:dyDescent="0.35">
      <c r="A70" s="6"/>
      <c r="B70" s="6" t="s">
        <v>88</v>
      </c>
      <c r="C70" s="38"/>
      <c r="D70" s="19">
        <v>8000</v>
      </c>
      <c r="E70" s="19">
        <f t="shared" si="12"/>
        <v>8000</v>
      </c>
      <c r="F70" s="36">
        <f t="shared" si="12"/>
        <v>8000</v>
      </c>
      <c r="G70" s="19">
        <f t="shared" ref="G70:I70" si="31">F70</f>
        <v>8000</v>
      </c>
      <c r="H70" s="19">
        <f t="shared" si="31"/>
        <v>8000</v>
      </c>
      <c r="I70" s="36">
        <f t="shared" si="31"/>
        <v>8000</v>
      </c>
      <c r="J70" s="19">
        <f t="shared" ref="J70:X70" si="32">I70</f>
        <v>8000</v>
      </c>
      <c r="K70" s="19">
        <f t="shared" si="32"/>
        <v>8000</v>
      </c>
      <c r="L70" s="36">
        <f t="shared" si="32"/>
        <v>8000</v>
      </c>
      <c r="M70" s="19">
        <f t="shared" si="32"/>
        <v>8000</v>
      </c>
      <c r="N70" s="19">
        <f t="shared" si="32"/>
        <v>8000</v>
      </c>
      <c r="O70" s="36">
        <f t="shared" si="32"/>
        <v>8000</v>
      </c>
      <c r="P70" s="19">
        <f t="shared" si="32"/>
        <v>8000</v>
      </c>
      <c r="Q70" s="19">
        <f t="shared" si="32"/>
        <v>8000</v>
      </c>
      <c r="R70" s="36">
        <f t="shared" si="32"/>
        <v>8000</v>
      </c>
      <c r="S70" s="19">
        <f t="shared" si="32"/>
        <v>8000</v>
      </c>
      <c r="T70" s="19">
        <f t="shared" si="32"/>
        <v>8000</v>
      </c>
      <c r="U70" s="36">
        <f t="shared" si="32"/>
        <v>8000</v>
      </c>
      <c r="V70" s="19">
        <f t="shared" si="32"/>
        <v>8000</v>
      </c>
      <c r="W70" s="19">
        <f t="shared" si="32"/>
        <v>8000</v>
      </c>
      <c r="X70" s="36">
        <f t="shared" si="32"/>
        <v>8000</v>
      </c>
      <c r="Y70" s="19">
        <f t="shared" ref="Y70:AA70" si="33">X70</f>
        <v>8000</v>
      </c>
      <c r="Z70" s="19">
        <f t="shared" si="33"/>
        <v>8000</v>
      </c>
      <c r="AA70" s="36">
        <f t="shared" si="33"/>
        <v>8000</v>
      </c>
    </row>
    <row r="71" spans="1:28" ht="15.5" x14ac:dyDescent="0.35">
      <c r="A71" s="6"/>
      <c r="B71" s="6" t="s">
        <v>27</v>
      </c>
      <c r="C71" s="38"/>
      <c r="D71" s="19">
        <v>7000</v>
      </c>
      <c r="E71" s="19">
        <f t="shared" si="12"/>
        <v>7000</v>
      </c>
      <c r="F71" s="36">
        <f t="shared" si="12"/>
        <v>7000</v>
      </c>
      <c r="G71" s="19">
        <f t="shared" ref="G71:I71" si="34">F71</f>
        <v>7000</v>
      </c>
      <c r="H71" s="19">
        <f t="shared" si="34"/>
        <v>7000</v>
      </c>
      <c r="I71" s="36">
        <f t="shared" si="34"/>
        <v>7000</v>
      </c>
      <c r="J71" s="19">
        <f t="shared" ref="J71:X71" si="35">I71</f>
        <v>7000</v>
      </c>
      <c r="K71" s="19">
        <f t="shared" si="35"/>
        <v>7000</v>
      </c>
      <c r="L71" s="36">
        <f t="shared" si="35"/>
        <v>7000</v>
      </c>
      <c r="M71" s="19">
        <f t="shared" si="35"/>
        <v>7000</v>
      </c>
      <c r="N71" s="19">
        <f t="shared" si="35"/>
        <v>7000</v>
      </c>
      <c r="O71" s="36">
        <f t="shared" si="35"/>
        <v>7000</v>
      </c>
      <c r="P71" s="19">
        <f t="shared" si="35"/>
        <v>7000</v>
      </c>
      <c r="Q71" s="19">
        <f t="shared" si="35"/>
        <v>7000</v>
      </c>
      <c r="R71" s="36">
        <f t="shared" si="35"/>
        <v>7000</v>
      </c>
      <c r="S71" s="19">
        <f t="shared" si="35"/>
        <v>7000</v>
      </c>
      <c r="T71" s="19">
        <f t="shared" si="35"/>
        <v>7000</v>
      </c>
      <c r="U71" s="36">
        <f t="shared" si="35"/>
        <v>7000</v>
      </c>
      <c r="V71" s="19">
        <f t="shared" si="35"/>
        <v>7000</v>
      </c>
      <c r="W71" s="19">
        <f t="shared" si="35"/>
        <v>7000</v>
      </c>
      <c r="X71" s="36">
        <f t="shared" si="35"/>
        <v>7000</v>
      </c>
      <c r="Y71" s="19">
        <f t="shared" ref="Y71:AA71" si="36">X71</f>
        <v>7000</v>
      </c>
      <c r="Z71" s="19">
        <f t="shared" si="36"/>
        <v>7000</v>
      </c>
      <c r="AA71" s="36">
        <f t="shared" si="36"/>
        <v>7000</v>
      </c>
    </row>
    <row r="72" spans="1:28" ht="15.5" x14ac:dyDescent="0.35">
      <c r="A72" s="2"/>
      <c r="B72" s="22" t="s">
        <v>28</v>
      </c>
      <c r="C72" s="56"/>
      <c r="D72" s="16">
        <f t="shared" ref="D72:AA72" si="37">SUM(D60:D71)</f>
        <v>76000</v>
      </c>
      <c r="E72" s="16">
        <f t="shared" si="37"/>
        <v>76000</v>
      </c>
      <c r="F72" s="39">
        <f t="shared" si="37"/>
        <v>76000</v>
      </c>
      <c r="G72" s="68">
        <f t="shared" si="37"/>
        <v>76000</v>
      </c>
      <c r="H72" s="16">
        <f t="shared" si="37"/>
        <v>76000</v>
      </c>
      <c r="I72" s="39">
        <f t="shared" si="37"/>
        <v>76000</v>
      </c>
      <c r="J72" s="68">
        <f t="shared" si="37"/>
        <v>84000</v>
      </c>
      <c r="K72" s="16">
        <f t="shared" si="37"/>
        <v>84000</v>
      </c>
      <c r="L72" s="39">
        <f t="shared" si="37"/>
        <v>84000</v>
      </c>
      <c r="M72" s="68">
        <f t="shared" si="37"/>
        <v>89000</v>
      </c>
      <c r="N72" s="16">
        <f t="shared" si="37"/>
        <v>89000</v>
      </c>
      <c r="O72" s="39">
        <f t="shared" si="37"/>
        <v>89000</v>
      </c>
      <c r="P72" s="16">
        <f t="shared" si="37"/>
        <v>89000</v>
      </c>
      <c r="Q72" s="16">
        <f t="shared" si="37"/>
        <v>89000</v>
      </c>
      <c r="R72" s="39">
        <f t="shared" si="37"/>
        <v>89000</v>
      </c>
      <c r="S72" s="68">
        <f t="shared" si="37"/>
        <v>89000</v>
      </c>
      <c r="T72" s="16">
        <f t="shared" si="37"/>
        <v>89000</v>
      </c>
      <c r="U72" s="39">
        <f t="shared" si="37"/>
        <v>89000</v>
      </c>
      <c r="V72" s="68">
        <f t="shared" si="37"/>
        <v>89000</v>
      </c>
      <c r="W72" s="16">
        <f t="shared" si="37"/>
        <v>89000</v>
      </c>
      <c r="X72" s="39">
        <f t="shared" si="37"/>
        <v>89000</v>
      </c>
      <c r="Y72" s="68">
        <f t="shared" si="37"/>
        <v>89000</v>
      </c>
      <c r="Z72" s="16">
        <f t="shared" si="37"/>
        <v>89000</v>
      </c>
      <c r="AA72" s="39">
        <f t="shared" si="37"/>
        <v>89000</v>
      </c>
    </row>
    <row r="73" spans="1:28" ht="15.5" x14ac:dyDescent="0.35">
      <c r="A73" s="6"/>
      <c r="B73" s="6"/>
      <c r="F73" s="32"/>
      <c r="I73" s="32"/>
      <c r="L73" s="32"/>
      <c r="M73" s="100"/>
      <c r="O73" s="32"/>
      <c r="P73" s="45"/>
      <c r="R73" s="32"/>
      <c r="S73" s="100"/>
      <c r="U73" s="32"/>
    </row>
    <row r="74" spans="1:28" ht="15.5" x14ac:dyDescent="0.35">
      <c r="A74" s="2"/>
      <c r="B74" s="2" t="s">
        <v>29</v>
      </c>
      <c r="F74" s="32"/>
      <c r="I74" s="32"/>
      <c r="L74" s="32"/>
      <c r="M74" s="100"/>
      <c r="O74" s="32"/>
      <c r="P74" s="45"/>
      <c r="R74" s="32"/>
      <c r="S74" s="100"/>
      <c r="U74" s="32"/>
    </row>
    <row r="75" spans="1:28" ht="15.5" x14ac:dyDescent="0.35">
      <c r="A75" s="6"/>
      <c r="B75" s="6" t="s">
        <v>30</v>
      </c>
      <c r="D75" s="19">
        <v>10000</v>
      </c>
      <c r="E75" s="19">
        <v>10000</v>
      </c>
      <c r="F75" s="36">
        <v>10000</v>
      </c>
      <c r="G75" s="70">
        <v>10000</v>
      </c>
      <c r="H75" s="19">
        <v>10000</v>
      </c>
      <c r="I75" s="36">
        <v>5000</v>
      </c>
      <c r="J75" s="70">
        <v>3000</v>
      </c>
      <c r="K75" s="19">
        <v>3000</v>
      </c>
      <c r="L75" s="36">
        <v>3000</v>
      </c>
      <c r="M75" s="70">
        <v>5000</v>
      </c>
      <c r="N75" s="19">
        <v>10000</v>
      </c>
      <c r="O75" s="36">
        <v>10000</v>
      </c>
      <c r="P75" s="50">
        <v>10000</v>
      </c>
      <c r="Q75" s="19">
        <v>10000</v>
      </c>
      <c r="R75" s="36">
        <v>10000</v>
      </c>
      <c r="S75" s="70">
        <v>10000</v>
      </c>
      <c r="T75" s="19">
        <v>10000</v>
      </c>
      <c r="U75" s="36">
        <v>5000</v>
      </c>
      <c r="V75" s="70">
        <v>3000</v>
      </c>
      <c r="W75" s="19">
        <v>3000</v>
      </c>
      <c r="X75" s="38">
        <v>3000</v>
      </c>
      <c r="Y75" s="70">
        <v>5000</v>
      </c>
      <c r="Z75" s="19">
        <v>10000</v>
      </c>
      <c r="AA75" s="38">
        <v>10000</v>
      </c>
    </row>
    <row r="76" spans="1:28" ht="15.5" x14ac:dyDescent="0.35">
      <c r="A76" s="6"/>
      <c r="B76" s="6" t="s">
        <v>31</v>
      </c>
      <c r="D76" s="19">
        <v>7000</v>
      </c>
      <c r="E76" s="19">
        <v>7000</v>
      </c>
      <c r="F76" s="36">
        <v>5000</v>
      </c>
      <c r="G76" s="70">
        <v>3000</v>
      </c>
      <c r="H76" s="19">
        <v>3000</v>
      </c>
      <c r="I76" s="36">
        <v>3000</v>
      </c>
      <c r="J76" s="70">
        <v>3000</v>
      </c>
      <c r="K76" s="19">
        <v>3000</v>
      </c>
      <c r="L76" s="36">
        <v>3000</v>
      </c>
      <c r="M76" s="70">
        <v>7000</v>
      </c>
      <c r="N76" s="19">
        <v>7000</v>
      </c>
      <c r="O76" s="36">
        <v>7000</v>
      </c>
      <c r="P76" s="50">
        <v>7000</v>
      </c>
      <c r="Q76" s="19">
        <v>7000</v>
      </c>
      <c r="R76" s="36">
        <v>5000</v>
      </c>
      <c r="S76" s="70">
        <v>3000</v>
      </c>
      <c r="T76" s="19">
        <v>3000</v>
      </c>
      <c r="U76" s="36">
        <v>3000</v>
      </c>
      <c r="V76" s="70">
        <v>3000</v>
      </c>
      <c r="W76" s="19">
        <v>3000</v>
      </c>
      <c r="X76" s="38">
        <v>3000</v>
      </c>
      <c r="Y76" s="70">
        <v>7000</v>
      </c>
      <c r="Z76" s="19">
        <v>7000</v>
      </c>
      <c r="AA76" s="38">
        <v>7000</v>
      </c>
    </row>
    <row r="77" spans="1:28" ht="15.5" x14ac:dyDescent="0.35">
      <c r="A77" s="2"/>
      <c r="B77" s="22" t="s">
        <v>28</v>
      </c>
      <c r="C77" s="56"/>
      <c r="D77" s="16">
        <f t="shared" ref="D77:AA77" si="38">SUM(D74:D76)</f>
        <v>17000</v>
      </c>
      <c r="E77" s="16">
        <f t="shared" si="38"/>
        <v>17000</v>
      </c>
      <c r="F77" s="37">
        <f t="shared" si="38"/>
        <v>15000</v>
      </c>
      <c r="G77" s="68">
        <f t="shared" si="38"/>
        <v>13000</v>
      </c>
      <c r="H77" s="16">
        <f t="shared" si="38"/>
        <v>13000</v>
      </c>
      <c r="I77" s="37">
        <f t="shared" si="38"/>
        <v>8000</v>
      </c>
      <c r="J77" s="68">
        <f t="shared" si="38"/>
        <v>6000</v>
      </c>
      <c r="K77" s="16">
        <f t="shared" si="38"/>
        <v>6000</v>
      </c>
      <c r="L77" s="37">
        <f t="shared" si="38"/>
        <v>6000</v>
      </c>
      <c r="M77" s="68">
        <f t="shared" si="38"/>
        <v>12000</v>
      </c>
      <c r="N77" s="16">
        <f t="shared" si="38"/>
        <v>17000</v>
      </c>
      <c r="O77" s="37">
        <f t="shared" si="38"/>
        <v>17000</v>
      </c>
      <c r="P77" s="16">
        <f t="shared" si="38"/>
        <v>17000</v>
      </c>
      <c r="Q77" s="16">
        <f t="shared" si="38"/>
        <v>17000</v>
      </c>
      <c r="R77" s="37">
        <f t="shared" si="38"/>
        <v>15000</v>
      </c>
      <c r="S77" s="68">
        <f t="shared" si="38"/>
        <v>13000</v>
      </c>
      <c r="T77" s="16">
        <f t="shared" si="38"/>
        <v>13000</v>
      </c>
      <c r="U77" s="37">
        <f t="shared" si="38"/>
        <v>8000</v>
      </c>
      <c r="V77" s="68">
        <f t="shared" si="38"/>
        <v>6000</v>
      </c>
      <c r="W77" s="16">
        <f t="shared" si="38"/>
        <v>6000</v>
      </c>
      <c r="X77" s="39">
        <f t="shared" si="38"/>
        <v>6000</v>
      </c>
      <c r="Y77" s="68">
        <f t="shared" si="38"/>
        <v>12000</v>
      </c>
      <c r="Z77" s="16">
        <f t="shared" si="38"/>
        <v>17000</v>
      </c>
      <c r="AA77" s="39">
        <f t="shared" si="38"/>
        <v>17000</v>
      </c>
    </row>
    <row r="78" spans="1:28" ht="15.5" x14ac:dyDescent="0.35">
      <c r="A78" s="23"/>
      <c r="B78" s="23"/>
      <c r="C78" s="32"/>
      <c r="D78" s="24"/>
      <c r="E78" s="24"/>
      <c r="F78" s="32"/>
      <c r="G78" s="71"/>
      <c r="H78" s="24"/>
      <c r="I78" s="32"/>
      <c r="J78" s="71"/>
      <c r="K78" s="24"/>
      <c r="L78" s="32"/>
      <c r="M78" s="71"/>
      <c r="N78" s="24"/>
      <c r="O78" s="32"/>
      <c r="P78" s="51"/>
      <c r="Q78" s="24"/>
      <c r="R78" s="32"/>
      <c r="S78" s="71"/>
      <c r="T78" s="24"/>
      <c r="U78" s="32"/>
      <c r="V78" s="71"/>
      <c r="W78" s="24"/>
      <c r="X78" s="32"/>
      <c r="Y78" s="71"/>
      <c r="Z78" s="24"/>
      <c r="AA78" s="32"/>
    </row>
    <row r="79" spans="1:28" ht="15.5" x14ac:dyDescent="0.35">
      <c r="A79" s="7"/>
      <c r="B79" s="7" t="s">
        <v>32</v>
      </c>
      <c r="C79" s="34"/>
      <c r="D79" s="8"/>
      <c r="E79" s="8"/>
      <c r="F79" s="34"/>
      <c r="G79" s="69"/>
      <c r="H79" s="8"/>
      <c r="I79" s="34"/>
      <c r="J79" s="69"/>
      <c r="K79" s="8"/>
      <c r="L79" s="34"/>
      <c r="M79" s="69"/>
      <c r="N79" s="8"/>
      <c r="O79" s="34"/>
      <c r="P79" s="47"/>
      <c r="Q79" s="8"/>
      <c r="R79" s="34"/>
      <c r="S79" s="69"/>
      <c r="T79" s="8"/>
      <c r="U79" s="34"/>
      <c r="V79" s="69"/>
      <c r="W79" s="8"/>
      <c r="X79" s="34"/>
      <c r="Y79" s="69"/>
      <c r="Z79" s="8"/>
      <c r="AA79" s="34"/>
      <c r="AB79" s="76" t="s">
        <v>85</v>
      </c>
    </row>
    <row r="80" spans="1:28" ht="15.5" x14ac:dyDescent="0.35">
      <c r="A80" s="2"/>
      <c r="B80" s="2" t="s">
        <v>33</v>
      </c>
      <c r="F80" s="32"/>
      <c r="G80" s="147"/>
      <c r="I80" s="32"/>
      <c r="L80" s="32"/>
      <c r="M80" s="100"/>
      <c r="O80" s="32"/>
      <c r="P80" s="45"/>
      <c r="R80" s="32"/>
      <c r="S80" s="100"/>
      <c r="U80" s="32"/>
    </row>
    <row r="81" spans="1:38" ht="15.5" x14ac:dyDescent="0.35">
      <c r="A81" s="6"/>
      <c r="B81" s="6" t="str">
        <f>B41</f>
        <v xml:space="preserve">     Merchant fee</v>
      </c>
      <c r="D81" s="148">
        <f t="shared" ref="D81:F81" si="39">D48</f>
        <v>0</v>
      </c>
      <c r="E81" s="148">
        <f t="shared" si="39"/>
        <v>0</v>
      </c>
      <c r="F81" s="152">
        <f t="shared" si="39"/>
        <v>0</v>
      </c>
      <c r="G81" s="148">
        <f t="shared" ref="G81:O81" si="40">G48</f>
        <v>0</v>
      </c>
      <c r="H81" s="148">
        <f t="shared" si="40"/>
        <v>0</v>
      </c>
      <c r="I81" s="152">
        <f t="shared" si="40"/>
        <v>0</v>
      </c>
      <c r="J81" s="148">
        <f t="shared" si="40"/>
        <v>0</v>
      </c>
      <c r="K81" s="148">
        <f t="shared" si="40"/>
        <v>0</v>
      </c>
      <c r="L81" s="152">
        <f t="shared" si="40"/>
        <v>0</v>
      </c>
      <c r="M81" s="148">
        <f t="shared" si="40"/>
        <v>0</v>
      </c>
      <c r="N81" s="148">
        <f t="shared" si="40"/>
        <v>0</v>
      </c>
      <c r="O81" s="152">
        <f t="shared" si="40"/>
        <v>0</v>
      </c>
      <c r="P81" s="145">
        <f t="shared" ref="P81:R81" si="41">P48</f>
        <v>293940</v>
      </c>
      <c r="Q81" s="145">
        <f t="shared" si="41"/>
        <v>293940</v>
      </c>
      <c r="R81" s="152">
        <f t="shared" si="41"/>
        <v>293940</v>
      </c>
      <c r="S81" s="145">
        <f t="shared" ref="S81:X81" si="42">S48</f>
        <v>587880</v>
      </c>
      <c r="T81" s="145">
        <f t="shared" si="42"/>
        <v>587880</v>
      </c>
      <c r="U81" s="152">
        <f t="shared" si="42"/>
        <v>587880</v>
      </c>
      <c r="V81" s="145">
        <f t="shared" si="42"/>
        <v>587880</v>
      </c>
      <c r="W81" s="145">
        <f t="shared" si="42"/>
        <v>587880</v>
      </c>
      <c r="X81" s="152">
        <f t="shared" si="42"/>
        <v>587880</v>
      </c>
      <c r="Y81" s="145">
        <f t="shared" ref="Y81:AA81" si="43">Y48</f>
        <v>587880</v>
      </c>
      <c r="Z81" s="145">
        <f t="shared" si="43"/>
        <v>587880</v>
      </c>
      <c r="AA81" s="152">
        <f t="shared" si="43"/>
        <v>587880</v>
      </c>
      <c r="AB81" s="90">
        <f>SUM(D81:AA81)</f>
        <v>6172740</v>
      </c>
    </row>
    <row r="82" spans="1:38" ht="15.5" x14ac:dyDescent="0.35">
      <c r="A82" s="6"/>
      <c r="B82" s="6"/>
      <c r="D82" s="72"/>
      <c r="F82" s="32"/>
      <c r="G82" s="72"/>
      <c r="I82" s="32"/>
      <c r="J82" s="72"/>
      <c r="L82" s="32"/>
      <c r="M82" s="72"/>
      <c r="O82" s="32"/>
      <c r="P82" s="90"/>
      <c r="Q82" s="90"/>
      <c r="R82" s="32"/>
      <c r="S82" s="90"/>
      <c r="T82" s="90"/>
      <c r="U82" s="32"/>
      <c r="V82" s="90"/>
      <c r="W82" s="90"/>
      <c r="X82" s="32"/>
      <c r="Y82" s="90"/>
      <c r="Z82" s="90"/>
      <c r="AA82" s="32"/>
    </row>
    <row r="83" spans="1:38" ht="15.5" x14ac:dyDescent="0.35">
      <c r="A83" s="2"/>
      <c r="B83" s="2" t="s">
        <v>34</v>
      </c>
      <c r="F83" s="32"/>
      <c r="G83" s="3"/>
      <c r="I83" s="32"/>
      <c r="J83" s="3"/>
      <c r="L83" s="32"/>
      <c r="M83" s="3"/>
      <c r="O83" s="32"/>
      <c r="P83" s="90"/>
      <c r="Q83" s="90"/>
      <c r="R83" s="32"/>
      <c r="S83" s="90"/>
      <c r="T83" s="90"/>
      <c r="U83" s="32"/>
      <c r="V83" s="90"/>
      <c r="W83" s="90"/>
      <c r="X83" s="32"/>
      <c r="Y83" s="90"/>
      <c r="Z83" s="90"/>
      <c r="AA83" s="32"/>
    </row>
    <row r="84" spans="1:38" ht="15.5" x14ac:dyDescent="0.35">
      <c r="A84" s="137">
        <f>SUM(D84:AA84)/$C$96</f>
        <v>0.472088087530804</v>
      </c>
      <c r="B84" s="6" t="s">
        <v>109</v>
      </c>
      <c r="D84" s="148">
        <f t="shared" ref="D84:F84" si="44">D57</f>
        <v>1827</v>
      </c>
      <c r="E84" s="148">
        <f t="shared" si="44"/>
        <v>1827</v>
      </c>
      <c r="F84" s="152">
        <f t="shared" si="44"/>
        <v>1827</v>
      </c>
      <c r="G84" s="148">
        <f t="shared" ref="G84:O84" si="45">G57</f>
        <v>1973.97</v>
      </c>
      <c r="H84" s="148">
        <f t="shared" si="45"/>
        <v>1973.97</v>
      </c>
      <c r="I84" s="152">
        <f t="shared" si="45"/>
        <v>1973.97</v>
      </c>
      <c r="J84" s="148">
        <f t="shared" si="45"/>
        <v>16524</v>
      </c>
      <c r="K84" s="148">
        <f t="shared" si="45"/>
        <v>16524</v>
      </c>
      <c r="L84" s="152">
        <f t="shared" si="45"/>
        <v>16524</v>
      </c>
      <c r="M84" s="148">
        <f t="shared" si="45"/>
        <v>45918</v>
      </c>
      <c r="N84" s="148">
        <f t="shared" si="45"/>
        <v>46518</v>
      </c>
      <c r="O84" s="152">
        <f t="shared" si="45"/>
        <v>47718</v>
      </c>
      <c r="P84" s="145">
        <f t="shared" ref="P84:R84" si="46">P57</f>
        <v>91809</v>
      </c>
      <c r="Q84" s="145">
        <f t="shared" si="46"/>
        <v>95409</v>
      </c>
      <c r="R84" s="152">
        <f t="shared" si="46"/>
        <v>95409</v>
      </c>
      <c r="S84" s="145">
        <f t="shared" ref="S84:X84" si="47">S57</f>
        <v>178191</v>
      </c>
      <c r="T84" s="145">
        <f t="shared" si="47"/>
        <v>178191</v>
      </c>
      <c r="U84" s="152">
        <f t="shared" si="47"/>
        <v>178191</v>
      </c>
      <c r="V84" s="145">
        <f t="shared" si="47"/>
        <v>178191</v>
      </c>
      <c r="W84" s="145">
        <f t="shared" si="47"/>
        <v>178191</v>
      </c>
      <c r="X84" s="152">
        <f t="shared" si="47"/>
        <v>178191</v>
      </c>
      <c r="Y84" s="145">
        <f t="shared" ref="Y84:AA84" si="48">Y57</f>
        <v>178191</v>
      </c>
      <c r="Z84" s="145">
        <f t="shared" si="48"/>
        <v>178791</v>
      </c>
      <c r="AA84" s="152">
        <f t="shared" si="48"/>
        <v>179991</v>
      </c>
    </row>
    <row r="85" spans="1:38" ht="15.5" x14ac:dyDescent="0.35">
      <c r="A85" s="137">
        <f>SUM(D85:AA85)/$C$96</f>
        <v>0.46149937405843705</v>
      </c>
      <c r="B85" s="6" t="s">
        <v>35</v>
      </c>
      <c r="D85" s="148">
        <f t="shared" ref="D85:F85" si="49">D72</f>
        <v>76000</v>
      </c>
      <c r="E85" s="148">
        <f t="shared" si="49"/>
        <v>76000</v>
      </c>
      <c r="F85" s="152">
        <f t="shared" si="49"/>
        <v>76000</v>
      </c>
      <c r="G85" s="148">
        <f t="shared" ref="G85:O85" si="50">G72</f>
        <v>76000</v>
      </c>
      <c r="H85" s="148">
        <f t="shared" si="50"/>
        <v>76000</v>
      </c>
      <c r="I85" s="152">
        <f t="shared" si="50"/>
        <v>76000</v>
      </c>
      <c r="J85" s="148">
        <f t="shared" si="50"/>
        <v>84000</v>
      </c>
      <c r="K85" s="148">
        <f t="shared" si="50"/>
        <v>84000</v>
      </c>
      <c r="L85" s="152">
        <f t="shared" si="50"/>
        <v>84000</v>
      </c>
      <c r="M85" s="148">
        <f t="shared" si="50"/>
        <v>89000</v>
      </c>
      <c r="N85" s="148">
        <f t="shared" si="50"/>
        <v>89000</v>
      </c>
      <c r="O85" s="152">
        <f t="shared" si="50"/>
        <v>89000</v>
      </c>
      <c r="P85" s="145">
        <f t="shared" ref="P85:R85" si="51">P72</f>
        <v>89000</v>
      </c>
      <c r="Q85" s="145">
        <f t="shared" si="51"/>
        <v>89000</v>
      </c>
      <c r="R85" s="152">
        <f t="shared" si="51"/>
        <v>89000</v>
      </c>
      <c r="S85" s="145">
        <f t="shared" ref="S85:X85" si="52">S72</f>
        <v>89000</v>
      </c>
      <c r="T85" s="145">
        <f t="shared" si="52"/>
        <v>89000</v>
      </c>
      <c r="U85" s="152">
        <f t="shared" si="52"/>
        <v>89000</v>
      </c>
      <c r="V85" s="145">
        <f t="shared" si="52"/>
        <v>89000</v>
      </c>
      <c r="W85" s="145">
        <f t="shared" si="52"/>
        <v>89000</v>
      </c>
      <c r="X85" s="152">
        <f t="shared" si="52"/>
        <v>89000</v>
      </c>
      <c r="Y85" s="145">
        <f t="shared" ref="Y85:AA85" si="53">Y72</f>
        <v>89000</v>
      </c>
      <c r="Z85" s="145">
        <f t="shared" si="53"/>
        <v>89000</v>
      </c>
      <c r="AA85" s="152">
        <f t="shared" si="53"/>
        <v>89000</v>
      </c>
    </row>
    <row r="86" spans="1:38" ht="15.5" x14ac:dyDescent="0.35">
      <c r="A86" s="137">
        <f>SUM(D86:AA86)/$C$96</f>
        <v>6.6412538410758934E-2</v>
      </c>
      <c r="B86" s="6" t="s">
        <v>36</v>
      </c>
      <c r="D86" s="148">
        <f t="shared" ref="D86:F86" si="54">D77</f>
        <v>17000</v>
      </c>
      <c r="E86" s="148">
        <f t="shared" si="54"/>
        <v>17000</v>
      </c>
      <c r="F86" s="153">
        <f t="shared" si="54"/>
        <v>15000</v>
      </c>
      <c r="G86" s="148">
        <f t="shared" ref="G86:O86" si="55">G77</f>
        <v>13000</v>
      </c>
      <c r="H86" s="148">
        <f t="shared" si="55"/>
        <v>13000</v>
      </c>
      <c r="I86" s="153">
        <f t="shared" si="55"/>
        <v>8000</v>
      </c>
      <c r="J86" s="148">
        <f t="shared" si="55"/>
        <v>6000</v>
      </c>
      <c r="K86" s="148">
        <f t="shared" si="55"/>
        <v>6000</v>
      </c>
      <c r="L86" s="153">
        <f t="shared" si="55"/>
        <v>6000</v>
      </c>
      <c r="M86" s="148">
        <f t="shared" si="55"/>
        <v>12000</v>
      </c>
      <c r="N86" s="148">
        <f t="shared" si="55"/>
        <v>17000</v>
      </c>
      <c r="O86" s="153">
        <f t="shared" si="55"/>
        <v>17000</v>
      </c>
      <c r="P86" s="145">
        <f t="shared" ref="P86:R86" si="56">P77</f>
        <v>17000</v>
      </c>
      <c r="Q86" s="145">
        <f t="shared" si="56"/>
        <v>17000</v>
      </c>
      <c r="R86" s="153">
        <f t="shared" si="56"/>
        <v>15000</v>
      </c>
      <c r="S86" s="145">
        <f t="shared" ref="S86:X86" si="57">S77</f>
        <v>13000</v>
      </c>
      <c r="T86" s="145">
        <f t="shared" si="57"/>
        <v>13000</v>
      </c>
      <c r="U86" s="153">
        <f t="shared" si="57"/>
        <v>8000</v>
      </c>
      <c r="V86" s="145">
        <f t="shared" si="57"/>
        <v>6000</v>
      </c>
      <c r="W86" s="145">
        <f t="shared" si="57"/>
        <v>6000</v>
      </c>
      <c r="X86" s="153">
        <f t="shared" si="57"/>
        <v>6000</v>
      </c>
      <c r="Y86" s="145">
        <f t="shared" ref="Y86:AA86" si="58">Y77</f>
        <v>12000</v>
      </c>
      <c r="Z86" s="145">
        <f t="shared" si="58"/>
        <v>17000</v>
      </c>
      <c r="AA86" s="153">
        <f t="shared" si="58"/>
        <v>17000</v>
      </c>
    </row>
    <row r="87" spans="1:38" ht="15.5" x14ac:dyDescent="0.35">
      <c r="A87" s="138">
        <f>SUM(A84:A86)</f>
        <v>0.99999999999999989</v>
      </c>
      <c r="B87" s="22" t="s">
        <v>37</v>
      </c>
      <c r="C87" s="56"/>
      <c r="D87" s="149">
        <f t="shared" ref="D87:F87" si="59">SUM(D84:D86)</f>
        <v>94827</v>
      </c>
      <c r="E87" s="150">
        <f t="shared" si="59"/>
        <v>94827</v>
      </c>
      <c r="F87" s="151">
        <f t="shared" si="59"/>
        <v>92827</v>
      </c>
      <c r="G87" s="149">
        <f t="shared" ref="G87:O87" si="60">SUM(G84:G86)</f>
        <v>90973.97</v>
      </c>
      <c r="H87" s="150">
        <f t="shared" si="60"/>
        <v>90973.97</v>
      </c>
      <c r="I87" s="151">
        <f t="shared" si="60"/>
        <v>85973.97</v>
      </c>
      <c r="J87" s="149">
        <f t="shared" si="60"/>
        <v>106524</v>
      </c>
      <c r="K87" s="150">
        <f t="shared" si="60"/>
        <v>106524</v>
      </c>
      <c r="L87" s="151">
        <f t="shared" si="60"/>
        <v>106524</v>
      </c>
      <c r="M87" s="149">
        <f t="shared" si="60"/>
        <v>146918</v>
      </c>
      <c r="N87" s="150">
        <f t="shared" si="60"/>
        <v>152518</v>
      </c>
      <c r="O87" s="151">
        <f t="shared" si="60"/>
        <v>153718</v>
      </c>
      <c r="P87" s="146">
        <f t="shared" ref="P87:R87" si="61">SUM(P84:P86)</f>
        <v>197809</v>
      </c>
      <c r="Q87" s="146">
        <f t="shared" si="61"/>
        <v>201409</v>
      </c>
      <c r="R87" s="151">
        <f t="shared" si="61"/>
        <v>199409</v>
      </c>
      <c r="S87" s="146">
        <f t="shared" ref="S87:X87" si="62">SUM(S84:S86)</f>
        <v>280191</v>
      </c>
      <c r="T87" s="146">
        <f t="shared" si="62"/>
        <v>280191</v>
      </c>
      <c r="U87" s="151">
        <f t="shared" si="62"/>
        <v>275191</v>
      </c>
      <c r="V87" s="146">
        <f t="shared" si="62"/>
        <v>273191</v>
      </c>
      <c r="W87" s="146">
        <f t="shared" si="62"/>
        <v>273191</v>
      </c>
      <c r="X87" s="151">
        <f t="shared" si="62"/>
        <v>273191</v>
      </c>
      <c r="Y87" s="146">
        <f t="shared" ref="Y87:AA87" si="63">SUM(Y84:Y86)</f>
        <v>279191</v>
      </c>
      <c r="Z87" s="146">
        <f t="shared" si="63"/>
        <v>284791</v>
      </c>
      <c r="AA87" s="151">
        <f t="shared" si="63"/>
        <v>285991</v>
      </c>
      <c r="AB87" s="90">
        <f>SUM(D87:AA87)</f>
        <v>4426874.91</v>
      </c>
    </row>
    <row r="88" spans="1:38" ht="15.5" x14ac:dyDescent="0.35">
      <c r="A88" s="6"/>
      <c r="B88" s="6"/>
      <c r="F88" s="32"/>
      <c r="G88" s="3"/>
      <c r="I88" s="32"/>
      <c r="J88" s="3"/>
      <c r="L88" s="32"/>
      <c r="M88" s="3"/>
      <c r="O88" s="32"/>
      <c r="P88" s="63"/>
      <c r="Q88" s="145"/>
      <c r="R88" s="145"/>
      <c r="T88" s="145"/>
      <c r="U88" s="145"/>
      <c r="W88" s="145"/>
      <c r="X88" s="145"/>
      <c r="Z88" s="145"/>
      <c r="AA88" s="145"/>
    </row>
    <row r="89" spans="1:38" ht="15.5" x14ac:dyDescent="0.35">
      <c r="A89" s="2"/>
      <c r="B89" s="22" t="s">
        <v>97</v>
      </c>
      <c r="C89" s="56"/>
      <c r="D89" s="89">
        <f t="shared" ref="D89:F89" si="64">D81-D87</f>
        <v>-94827</v>
      </c>
      <c r="E89" s="89">
        <f t="shared" si="64"/>
        <v>-94827</v>
      </c>
      <c r="F89" s="95">
        <f t="shared" si="64"/>
        <v>-92827</v>
      </c>
      <c r="G89" s="89">
        <f t="shared" ref="G89:O89" si="65">G81-G87</f>
        <v>-90973.97</v>
      </c>
      <c r="H89" s="89">
        <f t="shared" si="65"/>
        <v>-90973.97</v>
      </c>
      <c r="I89" s="95">
        <f t="shared" si="65"/>
        <v>-85973.97</v>
      </c>
      <c r="J89" s="89">
        <f t="shared" si="65"/>
        <v>-106524</v>
      </c>
      <c r="K89" s="89">
        <f t="shared" si="65"/>
        <v>-106524</v>
      </c>
      <c r="L89" s="95">
        <f t="shared" si="65"/>
        <v>-106524</v>
      </c>
      <c r="M89" s="89">
        <f t="shared" si="65"/>
        <v>-146918</v>
      </c>
      <c r="N89" s="89">
        <f t="shared" si="65"/>
        <v>-152518</v>
      </c>
      <c r="O89" s="95">
        <f t="shared" si="65"/>
        <v>-153718</v>
      </c>
      <c r="P89" s="96">
        <f t="shared" ref="P89:R89" si="66">P81-P87</f>
        <v>96131</v>
      </c>
      <c r="Q89" s="89">
        <f t="shared" si="66"/>
        <v>92531</v>
      </c>
      <c r="R89" s="95">
        <f t="shared" si="66"/>
        <v>94531</v>
      </c>
      <c r="S89" s="96">
        <f t="shared" ref="S89:X89" si="67">S81-S87</f>
        <v>307689</v>
      </c>
      <c r="T89" s="89">
        <f t="shared" si="67"/>
        <v>307689</v>
      </c>
      <c r="U89" s="95">
        <f t="shared" si="67"/>
        <v>312689</v>
      </c>
      <c r="V89" s="96">
        <f t="shared" si="67"/>
        <v>314689</v>
      </c>
      <c r="W89" s="89">
        <f t="shared" si="67"/>
        <v>314689</v>
      </c>
      <c r="X89" s="95">
        <f t="shared" si="67"/>
        <v>314689</v>
      </c>
      <c r="Y89" s="96">
        <f t="shared" ref="Y89:AA89" si="68">Y81-Y87</f>
        <v>308689</v>
      </c>
      <c r="Z89" s="89">
        <f t="shared" si="68"/>
        <v>303089</v>
      </c>
      <c r="AA89" s="95">
        <f t="shared" si="68"/>
        <v>301889</v>
      </c>
      <c r="AB89" s="90">
        <f>SUM(D89:AA89)</f>
        <v>1745865.09</v>
      </c>
      <c r="AC89" s="103">
        <f>AB89/AB81</f>
        <v>0.28283470387542647</v>
      </c>
    </row>
    <row r="90" spans="1:38" ht="15.5" x14ac:dyDescent="0.35">
      <c r="A90" s="2"/>
      <c r="B90" s="84"/>
      <c r="C90" s="40"/>
      <c r="D90" s="85"/>
      <c r="E90" s="85"/>
      <c r="F90" s="86"/>
      <c r="G90" s="85"/>
      <c r="H90" s="85"/>
      <c r="I90" s="86"/>
      <c r="J90" s="85"/>
      <c r="K90" s="85"/>
      <c r="L90" s="86"/>
      <c r="M90" s="85"/>
      <c r="N90" s="85"/>
      <c r="O90" s="86"/>
      <c r="P90" s="87"/>
      <c r="Q90" s="85"/>
      <c r="R90" s="86"/>
      <c r="S90" s="87"/>
      <c r="T90" s="85"/>
      <c r="U90" s="86"/>
      <c r="V90" s="87"/>
      <c r="W90" s="85"/>
      <c r="X90" s="86"/>
      <c r="Y90" s="87"/>
      <c r="Z90" s="85"/>
      <c r="AA90" s="86"/>
    </row>
    <row r="91" spans="1:38" s="94" customFormat="1" ht="18.5" x14ac:dyDescent="0.45">
      <c r="A91" s="91"/>
      <c r="B91" s="91" t="s">
        <v>98</v>
      </c>
      <c r="C91" s="92"/>
      <c r="D91" s="93">
        <f>SUM($D$89:D89)</f>
        <v>-94827</v>
      </c>
      <c r="E91" s="93">
        <f>SUM($D$89:E89)</f>
        <v>-189654</v>
      </c>
      <c r="F91" s="97">
        <f>SUM($D$89:F89)</f>
        <v>-282481</v>
      </c>
      <c r="G91" s="93">
        <f>SUM($D$89:G89)</f>
        <v>-373454.97</v>
      </c>
      <c r="H91" s="93">
        <f>SUM($D$89:H89)</f>
        <v>-464428.93999999994</v>
      </c>
      <c r="I91" s="97">
        <f>SUM($D$89:I89)</f>
        <v>-550402.90999999992</v>
      </c>
      <c r="J91" s="93">
        <f>SUM($D$89:J89)</f>
        <v>-656926.90999999992</v>
      </c>
      <c r="K91" s="93">
        <f>SUM($D$89:K89)</f>
        <v>-763450.90999999992</v>
      </c>
      <c r="L91" s="97">
        <f>SUM($D$89:L89)</f>
        <v>-869974.90999999992</v>
      </c>
      <c r="M91" s="93">
        <f>SUM($D$89:M89)</f>
        <v>-1016892.9099999999</v>
      </c>
      <c r="N91" s="93">
        <f>SUM($D$89:N89)</f>
        <v>-1169410.9099999999</v>
      </c>
      <c r="O91" s="97">
        <f>SUM($D$89:O89)</f>
        <v>-1323128.9099999999</v>
      </c>
      <c r="P91" s="98">
        <f>SUM($D$89:P89)</f>
        <v>-1226997.9099999999</v>
      </c>
      <c r="Q91" s="93">
        <f>SUM($D$89:Q89)</f>
        <v>-1134466.9099999999</v>
      </c>
      <c r="R91" s="97">
        <f>SUM($D$89:R89)</f>
        <v>-1039935.9099999999</v>
      </c>
      <c r="S91" s="98">
        <f>SUM($D$89:S89)</f>
        <v>-732246.90999999992</v>
      </c>
      <c r="T91" s="93">
        <f>SUM($D$89:T89)</f>
        <v>-424557.90999999992</v>
      </c>
      <c r="U91" s="97">
        <f>SUM($D$89:U89)</f>
        <v>-111868.90999999992</v>
      </c>
      <c r="V91" s="98">
        <f>SUM($D$89:V89)</f>
        <v>202820.09000000008</v>
      </c>
      <c r="W91" s="93">
        <f>SUM($D$89:W89)</f>
        <v>517509.09000000008</v>
      </c>
      <c r="X91" s="97">
        <f>SUM($D$89:X89)</f>
        <v>832198.09000000008</v>
      </c>
      <c r="Y91" s="98">
        <f>SUM($D$89:Y89)</f>
        <v>1140887.0900000001</v>
      </c>
      <c r="Z91" s="93">
        <f>SUM($D$89:Z89)</f>
        <v>1443976.09</v>
      </c>
      <c r="AA91" s="97">
        <f>SUM($D$89:AA89)</f>
        <v>1745865.09</v>
      </c>
      <c r="AB91" s="102"/>
    </row>
    <row r="92" spans="1:38" ht="16" thickBot="1" x14ac:dyDescent="0.4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</row>
    <row r="93" spans="1:38" ht="15.5" x14ac:dyDescent="0.35">
      <c r="A93" s="123"/>
      <c r="B93" s="124" t="s">
        <v>38</v>
      </c>
      <c r="C93" s="125"/>
      <c r="D93" s="126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38" ht="15.5" x14ac:dyDescent="0.35">
      <c r="A94" s="127"/>
      <c r="B94" s="84" t="s">
        <v>92</v>
      </c>
      <c r="C94" s="41">
        <f>AA1</f>
        <v>24</v>
      </c>
      <c r="D94" s="128" t="s">
        <v>86</v>
      </c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38" ht="15.5" x14ac:dyDescent="0.35">
      <c r="A95" s="127"/>
      <c r="B95" s="84" t="s">
        <v>93</v>
      </c>
      <c r="C95" s="107">
        <f>AB81</f>
        <v>6172740</v>
      </c>
      <c r="D95" s="129"/>
      <c r="E95" s="12"/>
      <c r="F95" s="25"/>
      <c r="G95" s="25"/>
      <c r="H95" s="110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38" ht="15.5" x14ac:dyDescent="0.35">
      <c r="A96" s="127"/>
      <c r="B96" s="84" t="s">
        <v>94</v>
      </c>
      <c r="C96" s="107">
        <f>AB87</f>
        <v>4426874.91</v>
      </c>
      <c r="D96" s="129"/>
      <c r="F96" s="25"/>
      <c r="G96" s="25"/>
      <c r="H96" s="110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15.5" x14ac:dyDescent="0.35">
      <c r="A97" s="127"/>
      <c r="B97" s="84" t="s">
        <v>95</v>
      </c>
      <c r="C97" s="107">
        <f>C95-C96</f>
        <v>1745865.0899999999</v>
      </c>
      <c r="D97" s="130">
        <f>C97/C95</f>
        <v>0.28283470387542647</v>
      </c>
      <c r="E97" s="108" t="s">
        <v>99</v>
      </c>
      <c r="F97" s="25"/>
      <c r="G97" s="25"/>
      <c r="H97" s="110" t="s">
        <v>104</v>
      </c>
      <c r="I97" s="25"/>
      <c r="J97" s="25"/>
      <c r="K97" s="25"/>
      <c r="L97" s="108" t="s">
        <v>115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15.5" x14ac:dyDescent="0.35">
      <c r="A98" s="127"/>
      <c r="B98" s="131" t="s">
        <v>96</v>
      </c>
      <c r="C98" s="166">
        <f>O91</f>
        <v>-1323128.9099999999</v>
      </c>
      <c r="D98" s="132"/>
      <c r="E98" s="108" t="s">
        <v>100</v>
      </c>
      <c r="F98" s="25"/>
      <c r="G98" s="25"/>
      <c r="H98" s="110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15.5" x14ac:dyDescent="0.35">
      <c r="A99" s="127"/>
      <c r="B99" s="84" t="s">
        <v>106</v>
      </c>
      <c r="C99" s="109">
        <f>SUM(C102:C103)</f>
        <v>18.355490373034964</v>
      </c>
      <c r="D99" s="128" t="s">
        <v>86</v>
      </c>
      <c r="E99" s="108" t="s">
        <v>101</v>
      </c>
      <c r="F99" s="25"/>
      <c r="G99" s="25"/>
      <c r="H99" s="165" t="s">
        <v>105</v>
      </c>
      <c r="I99" s="25"/>
      <c r="J99" s="25"/>
      <c r="K99" s="25"/>
      <c r="L99" s="108" t="s">
        <v>114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16" thickBot="1" x14ac:dyDescent="0.4">
      <c r="A100" s="133"/>
      <c r="B100" s="134" t="s">
        <v>102</v>
      </c>
      <c r="C100" s="135">
        <f>C97/C96</f>
        <v>0.39437868146132005</v>
      </c>
      <c r="D100" s="136"/>
      <c r="E100" s="108" t="s">
        <v>103</v>
      </c>
      <c r="F100" s="25"/>
      <c r="G100" s="25"/>
      <c r="H100" s="110" t="s">
        <v>107</v>
      </c>
      <c r="I100" s="25"/>
      <c r="J100" s="25"/>
      <c r="K100" s="25"/>
      <c r="L100" s="108" t="s">
        <v>113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15.5" x14ac:dyDescent="0.35">
      <c r="A101" s="84"/>
      <c r="B101" s="84"/>
      <c r="C101" s="154"/>
      <c r="D101" s="155"/>
      <c r="E101" s="108"/>
      <c r="F101" s="25"/>
      <c r="G101" s="25"/>
      <c r="H101" s="110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s="162" customFormat="1" ht="15.5" hidden="1" x14ac:dyDescent="0.35">
      <c r="A102" s="156"/>
      <c r="B102" s="156"/>
      <c r="C102" s="157">
        <f>COUNTIF(D91:AA91,"&lt;"&amp;0)</f>
        <v>18</v>
      </c>
      <c r="D102" s="158"/>
      <c r="E102" s="159"/>
      <c r="F102" s="160"/>
      <c r="G102" s="160"/>
      <c r="H102" s="161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</row>
    <row r="103" spans="1:28" s="162" customFormat="1" ht="15.5" hidden="1" x14ac:dyDescent="0.35">
      <c r="A103" s="163"/>
      <c r="B103" s="163"/>
      <c r="C103" s="157">
        <f>INDEX(D103:AA103,,COUNTIF(D91:AA91,"&lt;"&amp;0)+1)</f>
        <v>0.35549037303496439</v>
      </c>
      <c r="D103" s="164" t="str">
        <f t="shared" ref="D103:U103" si="69">IF(D91&lt;0,"-",ABS(C91)/(SUM(ABS(C91)+ABS(D91))))</f>
        <v>-</v>
      </c>
      <c r="E103" s="164" t="str">
        <f t="shared" si="69"/>
        <v>-</v>
      </c>
      <c r="F103" s="164" t="str">
        <f t="shared" si="69"/>
        <v>-</v>
      </c>
      <c r="G103" s="164" t="str">
        <f t="shared" si="69"/>
        <v>-</v>
      </c>
      <c r="H103" s="164" t="str">
        <f t="shared" si="69"/>
        <v>-</v>
      </c>
      <c r="I103" s="164" t="str">
        <f t="shared" si="69"/>
        <v>-</v>
      </c>
      <c r="J103" s="164" t="str">
        <f t="shared" si="69"/>
        <v>-</v>
      </c>
      <c r="K103" s="164" t="str">
        <f t="shared" si="69"/>
        <v>-</v>
      </c>
      <c r="L103" s="164" t="str">
        <f t="shared" si="69"/>
        <v>-</v>
      </c>
      <c r="M103" s="164" t="str">
        <f t="shared" si="69"/>
        <v>-</v>
      </c>
      <c r="N103" s="164" t="str">
        <f t="shared" si="69"/>
        <v>-</v>
      </c>
      <c r="O103" s="164" t="str">
        <f t="shared" si="69"/>
        <v>-</v>
      </c>
      <c r="P103" s="164" t="str">
        <f t="shared" si="69"/>
        <v>-</v>
      </c>
      <c r="Q103" s="164" t="str">
        <f t="shared" si="69"/>
        <v>-</v>
      </c>
      <c r="R103" s="164" t="str">
        <f t="shared" si="69"/>
        <v>-</v>
      </c>
      <c r="S103" s="164" t="str">
        <f t="shared" si="69"/>
        <v>-</v>
      </c>
      <c r="T103" s="164" t="str">
        <f t="shared" si="69"/>
        <v>-</v>
      </c>
      <c r="U103" s="164" t="str">
        <f t="shared" si="69"/>
        <v>-</v>
      </c>
      <c r="V103" s="164">
        <f>IF(V91&lt;0,"-",ABS(U91)/(SUM(ABS(U91)+ABS(V91))))</f>
        <v>0.35549037303496439</v>
      </c>
      <c r="W103" s="164">
        <f t="shared" ref="W103:AA103" si="70">IF(W91&lt;0,"-",ABS(V91)/(SUM(ABS(V91)+ABS(W91))))</f>
        <v>0.2815658391070594</v>
      </c>
      <c r="X103" s="164">
        <f t="shared" si="70"/>
        <v>0.38342323258590061</v>
      </c>
      <c r="Y103" s="164">
        <f t="shared" si="70"/>
        <v>0.42177504470435484</v>
      </c>
      <c r="Z103" s="164">
        <f t="shared" si="70"/>
        <v>0.44137233213248833</v>
      </c>
      <c r="AA103" s="164">
        <f t="shared" si="70"/>
        <v>0.45267961898968273</v>
      </c>
      <c r="AB103" s="160"/>
    </row>
    <row r="104" spans="1:28" ht="15.5" x14ac:dyDescent="0.35">
      <c r="A104" s="2"/>
      <c r="B104" s="25" t="s">
        <v>0</v>
      </c>
      <c r="F104" s="25"/>
      <c r="G104" s="25"/>
      <c r="H104" s="110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15.5" x14ac:dyDescent="0.35">
      <c r="A105" s="9"/>
      <c r="B105" s="9" t="s">
        <v>39</v>
      </c>
      <c r="C105" s="58"/>
      <c r="F105" s="25"/>
      <c r="G105" s="25"/>
      <c r="H105" s="110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1:28" ht="15.5" x14ac:dyDescent="0.35">
      <c r="A106" s="12"/>
      <c r="B106" s="12" t="s">
        <v>49</v>
      </c>
      <c r="C106" s="58">
        <v>127800000</v>
      </c>
      <c r="F106" s="25"/>
      <c r="G106" s="25"/>
      <c r="H106" s="110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1:28" ht="15.5" x14ac:dyDescent="0.35">
      <c r="A107" s="12"/>
      <c r="B107" s="12" t="s">
        <v>50</v>
      </c>
      <c r="C107" s="58">
        <f>C106*4%</f>
        <v>5112000</v>
      </c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1:28" ht="15.5" x14ac:dyDescent="0.35">
      <c r="A108" s="26"/>
      <c r="B108" s="26" t="s">
        <v>40</v>
      </c>
      <c r="C108" s="59">
        <f>C107/3</f>
        <v>1704000</v>
      </c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1:28" ht="15.5" x14ac:dyDescent="0.35">
      <c r="A109" s="12"/>
      <c r="B109" s="12" t="s">
        <v>41</v>
      </c>
      <c r="C109" s="44">
        <v>0.2</v>
      </c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1:28" ht="15.5" x14ac:dyDescent="0.35">
      <c r="A110" s="12"/>
      <c r="B110" s="12" t="s">
        <v>42</v>
      </c>
      <c r="C110" s="42">
        <f>C108*C109</f>
        <v>340800</v>
      </c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28" ht="15.5" x14ac:dyDescent="0.35">
      <c r="A111" s="12"/>
      <c r="B111" s="12" t="s">
        <v>46</v>
      </c>
      <c r="C111" s="38">
        <v>50</v>
      </c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1:28" ht="15.5" x14ac:dyDescent="0.35">
      <c r="A112" s="12"/>
      <c r="B112" s="12" t="s">
        <v>47</v>
      </c>
      <c r="C112" s="38">
        <v>75</v>
      </c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1:28" ht="15.5" x14ac:dyDescent="0.35">
      <c r="A113" s="12"/>
      <c r="B113" s="12" t="s">
        <v>48</v>
      </c>
      <c r="C113" s="38">
        <v>125</v>
      </c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1:28" ht="15.5" x14ac:dyDescent="0.35">
      <c r="A114" s="6"/>
      <c r="B114" s="6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1:28" ht="15.5" x14ac:dyDescent="0.35">
      <c r="A115" s="6"/>
      <c r="B115" s="6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1:28" ht="15.5" x14ac:dyDescent="0.35">
      <c r="A116" s="6"/>
      <c r="B116" s="6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1:28" ht="15.5" x14ac:dyDescent="0.35">
      <c r="A117" s="6"/>
      <c r="B117" s="6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1:28" ht="15.5" x14ac:dyDescent="0.35">
      <c r="A118" s="6"/>
      <c r="B118" s="6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1:28" ht="15.5" x14ac:dyDescent="0.35">
      <c r="A119" s="6"/>
      <c r="B119" s="6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1:28" ht="15.5" x14ac:dyDescent="0.35">
      <c r="A120" s="6"/>
      <c r="B120" s="6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1:28" ht="15.5" x14ac:dyDescent="0.35">
      <c r="A121" s="6"/>
      <c r="B121" s="6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28" ht="15.5" x14ac:dyDescent="0.35">
      <c r="A122" s="6"/>
      <c r="B122" s="6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28" ht="15.5" x14ac:dyDescent="0.35">
      <c r="A123" s="6"/>
      <c r="B123" s="6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1:28" ht="15.5" x14ac:dyDescent="0.35">
      <c r="A124" s="6"/>
      <c r="B124" s="6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1:28" ht="15.5" x14ac:dyDescent="0.35">
      <c r="A125" s="6"/>
      <c r="B125" s="6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1:28" ht="15.5" x14ac:dyDescent="0.35">
      <c r="A126" s="6"/>
      <c r="B126" s="6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1:28" ht="15.5" x14ac:dyDescent="0.35">
      <c r="A127" s="6"/>
      <c r="B127" s="6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1:28" ht="15.5" x14ac:dyDescent="0.35">
      <c r="A128" s="6"/>
      <c r="B128" s="6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1:28" ht="15.5" x14ac:dyDescent="0.35">
      <c r="A129" s="6"/>
      <c r="B129" s="6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1:28" ht="15.5" x14ac:dyDescent="0.35">
      <c r="A130" s="6"/>
      <c r="B130" s="6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1:28" ht="15.5" x14ac:dyDescent="0.35">
      <c r="A131" s="6"/>
      <c r="B131" s="6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1:28" ht="15.5" x14ac:dyDescent="0.35">
      <c r="A132" s="6"/>
      <c r="B132" s="6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1:28" ht="15.5" x14ac:dyDescent="0.35">
      <c r="A133" s="6"/>
      <c r="B133" s="6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1:28" ht="15.5" x14ac:dyDescent="0.35">
      <c r="A134" s="6"/>
      <c r="B134" s="6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1:28" ht="15.5" x14ac:dyDescent="0.35">
      <c r="A135" s="6"/>
      <c r="B135" s="6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1:28" ht="15.5" x14ac:dyDescent="0.35">
      <c r="A136" s="6"/>
      <c r="B136" s="6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1:28" ht="15.5" x14ac:dyDescent="0.35">
      <c r="A137" s="6"/>
      <c r="B137" s="6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1:28" ht="15.5" x14ac:dyDescent="0.35">
      <c r="A138" s="6"/>
      <c r="B138" s="6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1:28" ht="15.5" x14ac:dyDescent="0.35">
      <c r="A139" s="6"/>
      <c r="B139" s="6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1:28" ht="15.5" x14ac:dyDescent="0.35">
      <c r="A140" s="6"/>
      <c r="B140" s="6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1:28" ht="15.5" x14ac:dyDescent="0.35">
      <c r="A141" s="6"/>
      <c r="B141" s="6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1:28" ht="15.5" x14ac:dyDescent="0.35">
      <c r="A142" s="6"/>
      <c r="B142" s="6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1:28" ht="15.5" x14ac:dyDescent="0.35">
      <c r="A143" s="6"/>
      <c r="B143" s="6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1:28" ht="15.5" x14ac:dyDescent="0.35">
      <c r="A144" s="6"/>
      <c r="B144" s="6"/>
      <c r="F144" s="32"/>
      <c r="I144" s="32"/>
      <c r="L144" s="32"/>
      <c r="O144" s="32"/>
      <c r="R144" s="32"/>
      <c r="U144" s="32"/>
      <c r="AA144" s="25"/>
      <c r="AB144" s="25"/>
    </row>
    <row r="145" spans="1:28" ht="15.5" x14ac:dyDescent="0.35">
      <c r="A145" s="6"/>
      <c r="B145" s="6"/>
      <c r="F145" s="32"/>
      <c r="I145" s="32"/>
      <c r="L145" s="32"/>
      <c r="O145" s="32"/>
      <c r="R145" s="32"/>
      <c r="U145" s="32"/>
      <c r="AA145" s="25"/>
      <c r="AB145" s="25"/>
    </row>
    <row r="146" spans="1:28" ht="15.5" x14ac:dyDescent="0.35">
      <c r="A146" s="6"/>
      <c r="B146" s="6"/>
      <c r="F146" s="32"/>
      <c r="I146" s="32"/>
      <c r="L146" s="32"/>
      <c r="O146" s="32"/>
      <c r="R146" s="32"/>
      <c r="U146" s="32"/>
      <c r="AA146" s="25"/>
      <c r="AB146" s="25"/>
    </row>
    <row r="147" spans="1:28" ht="15.5" x14ac:dyDescent="0.35">
      <c r="A147" s="6"/>
      <c r="B147" s="6"/>
      <c r="F147" s="32"/>
      <c r="I147" s="32"/>
      <c r="L147" s="32"/>
      <c r="O147" s="32"/>
      <c r="R147" s="32"/>
      <c r="U147" s="32"/>
      <c r="AA147" s="25"/>
      <c r="AB147" s="25"/>
    </row>
    <row r="148" spans="1:28" ht="15.5" x14ac:dyDescent="0.35">
      <c r="A148" s="6"/>
      <c r="B148" s="6"/>
      <c r="F148" s="32"/>
      <c r="I148" s="32"/>
      <c r="L148" s="32"/>
      <c r="O148" s="32"/>
      <c r="R148" s="32"/>
      <c r="U148" s="32"/>
      <c r="AA148" s="25"/>
      <c r="AB148" s="25"/>
    </row>
    <row r="149" spans="1:28" ht="15.5" x14ac:dyDescent="0.35">
      <c r="A149" s="6"/>
      <c r="B149" s="6"/>
      <c r="F149" s="32"/>
      <c r="I149" s="32"/>
      <c r="L149" s="32"/>
      <c r="O149" s="32"/>
      <c r="R149" s="32"/>
      <c r="U149" s="32"/>
      <c r="AA149" s="25"/>
      <c r="AB149" s="25"/>
    </row>
    <row r="150" spans="1:28" ht="15.5" x14ac:dyDescent="0.35">
      <c r="A150" s="6"/>
      <c r="B150" s="6"/>
      <c r="F150" s="32"/>
      <c r="I150" s="32"/>
      <c r="L150" s="32"/>
      <c r="O150" s="32"/>
      <c r="R150" s="32"/>
      <c r="U150" s="32"/>
      <c r="AA150" s="25"/>
      <c r="AB150" s="25"/>
    </row>
    <row r="151" spans="1:28" ht="15.5" x14ac:dyDescent="0.35">
      <c r="A151" s="6"/>
      <c r="B151" s="6"/>
      <c r="F151" s="32"/>
      <c r="I151" s="32"/>
      <c r="L151" s="32"/>
      <c r="O151" s="32"/>
      <c r="R151" s="32"/>
      <c r="U151" s="32"/>
      <c r="AA151" s="25"/>
      <c r="AB151" s="25"/>
    </row>
    <row r="152" spans="1:28" ht="15.5" x14ac:dyDescent="0.35">
      <c r="A152" s="6"/>
      <c r="B152" s="6"/>
      <c r="F152" s="32"/>
      <c r="I152" s="32"/>
      <c r="L152" s="32"/>
      <c r="O152" s="32"/>
      <c r="R152" s="32"/>
      <c r="U152" s="32"/>
      <c r="AA152" s="25"/>
      <c r="AB152" s="25"/>
    </row>
    <row r="153" spans="1:28" ht="15.5" x14ac:dyDescent="0.35">
      <c r="A153" s="6"/>
      <c r="B153" s="6"/>
      <c r="F153" s="32"/>
      <c r="I153" s="32"/>
      <c r="L153" s="32"/>
      <c r="O153" s="32"/>
      <c r="R153" s="32"/>
      <c r="U153" s="32"/>
      <c r="AA153" s="25"/>
      <c r="AB153" s="25"/>
    </row>
    <row r="154" spans="1:28" ht="15.5" x14ac:dyDescent="0.35">
      <c r="A154" s="6"/>
      <c r="B154" s="6"/>
      <c r="F154" s="32"/>
      <c r="I154" s="32"/>
      <c r="L154" s="32"/>
      <c r="O154" s="32"/>
      <c r="R154" s="32"/>
      <c r="U154" s="32"/>
      <c r="AA154" s="25"/>
      <c r="AB154" s="25"/>
    </row>
    <row r="155" spans="1:28" ht="15.5" x14ac:dyDescent="0.35">
      <c r="A155" s="6"/>
      <c r="B155" s="6"/>
      <c r="F155" s="32"/>
      <c r="I155" s="32"/>
      <c r="L155" s="32"/>
      <c r="O155" s="32"/>
      <c r="R155" s="32"/>
      <c r="U155" s="32"/>
      <c r="AA155" s="25"/>
      <c r="AB155" s="25"/>
    </row>
    <row r="156" spans="1:28" ht="15.5" x14ac:dyDescent="0.35">
      <c r="A156" s="6"/>
      <c r="B156" s="6"/>
      <c r="F156" s="32"/>
      <c r="I156" s="32"/>
      <c r="L156" s="32"/>
      <c r="O156" s="32"/>
      <c r="R156" s="32"/>
      <c r="U156" s="32"/>
      <c r="AA156" s="25"/>
      <c r="AB156" s="25"/>
    </row>
    <row r="157" spans="1:28" ht="15.5" x14ac:dyDescent="0.35">
      <c r="A157" s="6"/>
      <c r="B157" s="6"/>
      <c r="F157" s="32"/>
      <c r="I157" s="32"/>
      <c r="L157" s="32"/>
      <c r="O157" s="32"/>
      <c r="R157" s="32"/>
      <c r="U157" s="32"/>
      <c r="AA157" s="25"/>
      <c r="AB157" s="25"/>
    </row>
    <row r="158" spans="1:28" ht="15.5" x14ac:dyDescent="0.35">
      <c r="A158" s="6"/>
      <c r="B158" s="6"/>
      <c r="F158" s="32"/>
      <c r="I158" s="32"/>
      <c r="L158" s="32"/>
      <c r="O158" s="32"/>
      <c r="R158" s="32"/>
      <c r="U158" s="32"/>
      <c r="AA158" s="25"/>
      <c r="AB158" s="25"/>
    </row>
    <row r="159" spans="1:28" ht="15.5" x14ac:dyDescent="0.35">
      <c r="A159" s="6"/>
      <c r="B159" s="6"/>
      <c r="F159" s="32"/>
      <c r="I159" s="32"/>
      <c r="L159" s="32"/>
      <c r="O159" s="32"/>
      <c r="R159" s="32"/>
      <c r="U159" s="32"/>
      <c r="AA159" s="25"/>
      <c r="AB159" s="25"/>
    </row>
    <row r="160" spans="1:28" ht="15.5" x14ac:dyDescent="0.35">
      <c r="A160" s="6"/>
      <c r="B160" s="6"/>
      <c r="F160" s="32"/>
      <c r="I160" s="32"/>
      <c r="L160" s="32"/>
      <c r="O160" s="32"/>
      <c r="R160" s="32"/>
      <c r="U160" s="32"/>
      <c r="AA160" s="25"/>
      <c r="AB160" s="25"/>
    </row>
    <row r="161" spans="1:28" ht="15.5" x14ac:dyDescent="0.35">
      <c r="A161" s="6"/>
      <c r="B161" s="6"/>
      <c r="F161" s="32"/>
      <c r="I161" s="32"/>
      <c r="L161" s="32"/>
      <c r="O161" s="32"/>
      <c r="R161" s="32"/>
      <c r="U161" s="32"/>
      <c r="AA161" s="25"/>
      <c r="AB161" s="25"/>
    </row>
    <row r="162" spans="1:28" ht="15.5" x14ac:dyDescent="0.35">
      <c r="A162" s="6"/>
      <c r="B162" s="6"/>
      <c r="F162" s="32"/>
      <c r="I162" s="32"/>
      <c r="L162" s="32"/>
      <c r="O162" s="32"/>
      <c r="R162" s="32"/>
      <c r="U162" s="32"/>
      <c r="AA162" s="25"/>
      <c r="AB162" s="25"/>
    </row>
    <row r="163" spans="1:28" ht="15.5" x14ac:dyDescent="0.35">
      <c r="A163" s="6"/>
      <c r="B163" s="6"/>
      <c r="F163" s="32"/>
      <c r="I163" s="32"/>
      <c r="L163" s="32"/>
      <c r="O163" s="32"/>
      <c r="R163" s="32"/>
      <c r="U163" s="32"/>
      <c r="AA163" s="25"/>
      <c r="AB163" s="25"/>
    </row>
    <row r="164" spans="1:28" ht="15.5" x14ac:dyDescent="0.35">
      <c r="A164" s="6"/>
      <c r="B164" s="6"/>
      <c r="F164" s="32"/>
      <c r="I164" s="32"/>
      <c r="L164" s="32"/>
      <c r="O164" s="32"/>
      <c r="R164" s="32"/>
      <c r="U164" s="32"/>
      <c r="AA164" s="25"/>
      <c r="AB164" s="25"/>
    </row>
    <row r="165" spans="1:28" ht="15.5" x14ac:dyDescent="0.35">
      <c r="A165" s="6"/>
      <c r="B165" s="6"/>
      <c r="F165" s="32"/>
      <c r="I165" s="32"/>
      <c r="L165" s="32"/>
      <c r="O165" s="32"/>
      <c r="R165" s="32"/>
      <c r="U165" s="32"/>
      <c r="AA165" s="25"/>
      <c r="AB165" s="25"/>
    </row>
    <row r="166" spans="1:28" ht="15.5" x14ac:dyDescent="0.35">
      <c r="A166" s="6"/>
      <c r="B166" s="6"/>
      <c r="F166" s="32"/>
      <c r="I166" s="32"/>
      <c r="L166" s="32"/>
      <c r="O166" s="32"/>
      <c r="R166" s="32"/>
      <c r="U166" s="32"/>
      <c r="AA166" s="25"/>
      <c r="AB166" s="25"/>
    </row>
    <row r="167" spans="1:28" ht="15.5" x14ac:dyDescent="0.35">
      <c r="A167" s="6"/>
      <c r="B167" s="6"/>
      <c r="F167" s="32"/>
      <c r="I167" s="32"/>
      <c r="L167" s="32"/>
      <c r="O167" s="32"/>
      <c r="R167" s="32"/>
      <c r="U167" s="32"/>
      <c r="AA167" s="25"/>
      <c r="AB167" s="25"/>
    </row>
    <row r="168" spans="1:28" ht="15.5" x14ac:dyDescent="0.35">
      <c r="A168" s="6"/>
      <c r="B168" s="6"/>
      <c r="F168" s="32"/>
      <c r="I168" s="32"/>
      <c r="L168" s="32"/>
      <c r="O168" s="32"/>
      <c r="R168" s="32"/>
      <c r="U168" s="32"/>
      <c r="AA168" s="25"/>
      <c r="AB168" s="25"/>
    </row>
    <row r="169" spans="1:28" ht="15.5" x14ac:dyDescent="0.35">
      <c r="A169" s="6"/>
      <c r="B169" s="6"/>
      <c r="F169" s="32"/>
      <c r="I169" s="32"/>
      <c r="L169" s="32"/>
      <c r="O169" s="32"/>
      <c r="R169" s="32"/>
      <c r="U169" s="32"/>
      <c r="AA169" s="25"/>
      <c r="AB169" s="25"/>
    </row>
    <row r="170" spans="1:28" ht="15.5" x14ac:dyDescent="0.35">
      <c r="A170" s="6"/>
      <c r="B170" s="6"/>
      <c r="F170" s="32"/>
      <c r="I170" s="32"/>
      <c r="L170" s="32"/>
      <c r="O170" s="32"/>
      <c r="R170" s="32"/>
      <c r="U170" s="32"/>
      <c r="AA170" s="25"/>
      <c r="AB170" s="25"/>
    </row>
    <row r="171" spans="1:28" ht="15.5" x14ac:dyDescent="0.35">
      <c r="A171" s="6"/>
      <c r="B171" s="6"/>
      <c r="F171" s="32"/>
      <c r="I171" s="32"/>
      <c r="L171" s="32"/>
      <c r="O171" s="32"/>
      <c r="R171" s="32"/>
      <c r="U171" s="32"/>
      <c r="AA171" s="25"/>
      <c r="AB171" s="25"/>
    </row>
    <row r="172" spans="1:28" ht="15.5" x14ac:dyDescent="0.35">
      <c r="A172" s="6"/>
      <c r="B172" s="6"/>
      <c r="F172" s="32"/>
      <c r="I172" s="32"/>
      <c r="L172" s="32"/>
      <c r="O172" s="32"/>
      <c r="R172" s="32"/>
      <c r="U172" s="32"/>
      <c r="AA172" s="25"/>
      <c r="AB172" s="25"/>
    </row>
    <row r="173" spans="1:28" ht="15.5" x14ac:dyDescent="0.35">
      <c r="A173" s="6"/>
      <c r="B173" s="6"/>
      <c r="F173" s="32"/>
      <c r="I173" s="32"/>
      <c r="L173" s="32"/>
      <c r="O173" s="32"/>
      <c r="R173" s="32"/>
      <c r="U173" s="32"/>
      <c r="AA173" s="25"/>
      <c r="AB173" s="25"/>
    </row>
    <row r="174" spans="1:28" ht="15.5" x14ac:dyDescent="0.35">
      <c r="A174" s="6"/>
      <c r="B174" s="6"/>
      <c r="F174" s="32"/>
      <c r="I174" s="32"/>
      <c r="L174" s="32"/>
      <c r="O174" s="32"/>
      <c r="R174" s="32"/>
      <c r="U174" s="32"/>
      <c r="AA174" s="25"/>
      <c r="AB174" s="25"/>
    </row>
    <row r="175" spans="1:28" ht="15.5" x14ac:dyDescent="0.35">
      <c r="A175" s="6"/>
      <c r="B175" s="6"/>
      <c r="F175" s="32"/>
      <c r="I175" s="32"/>
      <c r="L175" s="32"/>
      <c r="O175" s="32"/>
      <c r="R175" s="32"/>
      <c r="U175" s="32"/>
      <c r="AA175" s="25"/>
      <c r="AB175" s="25"/>
    </row>
    <row r="176" spans="1:28" ht="15.5" x14ac:dyDescent="0.35">
      <c r="A176" s="6"/>
      <c r="B176" s="6"/>
      <c r="F176" s="32"/>
      <c r="I176" s="32"/>
      <c r="L176" s="32"/>
      <c r="O176" s="32"/>
      <c r="R176" s="32"/>
      <c r="U176" s="32"/>
      <c r="AA176" s="25"/>
      <c r="AB176" s="25"/>
    </row>
    <row r="177" spans="1:28" ht="15.5" x14ac:dyDescent="0.35">
      <c r="A177" s="6"/>
      <c r="B177" s="6"/>
      <c r="F177" s="32"/>
      <c r="I177" s="32"/>
      <c r="L177" s="32"/>
      <c r="O177" s="32"/>
      <c r="R177" s="32"/>
      <c r="U177" s="32"/>
      <c r="AA177" s="25"/>
      <c r="AB177" s="25"/>
    </row>
    <row r="178" spans="1:28" ht="15.5" x14ac:dyDescent="0.35">
      <c r="A178" s="6"/>
      <c r="B178" s="6"/>
      <c r="F178" s="32"/>
      <c r="I178" s="32"/>
      <c r="L178" s="32"/>
      <c r="O178" s="32"/>
      <c r="R178" s="32"/>
      <c r="U178" s="32"/>
      <c r="AA178" s="25"/>
      <c r="AB178" s="25"/>
    </row>
    <row r="179" spans="1:28" ht="15.5" x14ac:dyDescent="0.35">
      <c r="A179" s="6"/>
      <c r="B179" s="6"/>
      <c r="F179" s="32"/>
      <c r="I179" s="32"/>
      <c r="L179" s="32"/>
      <c r="O179" s="32"/>
      <c r="R179" s="32"/>
      <c r="U179" s="32"/>
      <c r="AA179" s="25"/>
      <c r="AB179" s="25"/>
    </row>
    <row r="180" spans="1:28" ht="15.5" x14ac:dyDescent="0.35">
      <c r="A180" s="6"/>
      <c r="B180" s="6"/>
      <c r="F180" s="32"/>
      <c r="I180" s="32"/>
      <c r="L180" s="32"/>
      <c r="O180" s="32"/>
      <c r="R180" s="32"/>
      <c r="U180" s="32"/>
      <c r="AA180" s="25"/>
      <c r="AB180" s="25"/>
    </row>
    <row r="181" spans="1:28" ht="15.5" x14ac:dyDescent="0.35">
      <c r="A181" s="6"/>
      <c r="B181" s="6"/>
      <c r="F181" s="32"/>
      <c r="I181" s="32"/>
      <c r="L181" s="32"/>
      <c r="O181" s="32"/>
      <c r="R181" s="32"/>
      <c r="U181" s="32"/>
      <c r="AA181" s="25"/>
      <c r="AB181" s="25"/>
    </row>
    <row r="182" spans="1:28" ht="15.5" x14ac:dyDescent="0.35">
      <c r="A182" s="6"/>
      <c r="B182" s="6"/>
      <c r="F182" s="32"/>
      <c r="I182" s="32"/>
      <c r="L182" s="32"/>
      <c r="O182" s="32"/>
      <c r="R182" s="32"/>
      <c r="U182" s="32"/>
      <c r="AA182" s="25"/>
      <c r="AB182" s="25"/>
    </row>
    <row r="183" spans="1:28" ht="15.5" x14ac:dyDescent="0.35">
      <c r="A183" s="6"/>
      <c r="B183" s="6"/>
      <c r="F183" s="32"/>
      <c r="I183" s="32"/>
      <c r="L183" s="32"/>
      <c r="O183" s="32"/>
      <c r="R183" s="32"/>
      <c r="U183" s="32"/>
      <c r="AA183" s="25"/>
      <c r="AB183" s="25"/>
    </row>
    <row r="184" spans="1:28" ht="15.5" x14ac:dyDescent="0.35">
      <c r="A184" s="6"/>
      <c r="B184" s="6"/>
      <c r="F184" s="32"/>
      <c r="I184" s="32"/>
      <c r="L184" s="32"/>
      <c r="O184" s="32"/>
      <c r="R184" s="32"/>
      <c r="U184" s="32"/>
      <c r="AA184" s="25"/>
      <c r="AB184" s="25"/>
    </row>
    <row r="185" spans="1:28" ht="15.5" x14ac:dyDescent="0.35">
      <c r="A185" s="6"/>
      <c r="B185" s="6"/>
      <c r="F185" s="32"/>
      <c r="I185" s="32"/>
      <c r="L185" s="32"/>
      <c r="O185" s="32"/>
      <c r="R185" s="32"/>
      <c r="U185" s="32"/>
      <c r="AA185" s="25"/>
      <c r="AB185" s="25"/>
    </row>
    <row r="186" spans="1:28" ht="15.5" x14ac:dyDescent="0.35">
      <c r="A186" s="6"/>
      <c r="B186" s="6"/>
      <c r="F186" s="32"/>
      <c r="I186" s="32"/>
      <c r="L186" s="32"/>
      <c r="O186" s="32"/>
      <c r="R186" s="32"/>
      <c r="U186" s="32"/>
      <c r="AA186" s="25"/>
      <c r="AB186" s="25"/>
    </row>
    <row r="187" spans="1:28" ht="15.5" x14ac:dyDescent="0.35">
      <c r="A187" s="6"/>
      <c r="B187" s="6"/>
      <c r="F187" s="32"/>
      <c r="I187" s="32"/>
      <c r="L187" s="32"/>
      <c r="O187" s="32"/>
      <c r="R187" s="32"/>
      <c r="U187" s="32"/>
      <c r="AA187" s="25"/>
      <c r="AB187" s="25"/>
    </row>
    <row r="188" spans="1:28" ht="15.5" x14ac:dyDescent="0.35">
      <c r="A188" s="6"/>
      <c r="B188" s="6"/>
      <c r="F188" s="32"/>
      <c r="I188" s="32"/>
      <c r="L188" s="32"/>
      <c r="O188" s="32"/>
      <c r="R188" s="32"/>
      <c r="U188" s="32"/>
      <c r="AA188" s="25"/>
      <c r="AB188" s="25"/>
    </row>
    <row r="189" spans="1:28" ht="15.5" x14ac:dyDescent="0.35">
      <c r="A189" s="6"/>
      <c r="B189" s="6"/>
      <c r="F189" s="32"/>
      <c r="I189" s="32"/>
      <c r="L189" s="32"/>
      <c r="O189" s="32"/>
      <c r="R189" s="32"/>
      <c r="U189" s="32"/>
      <c r="AA189" s="25"/>
      <c r="AB189" s="25"/>
    </row>
    <row r="190" spans="1:28" ht="15.5" x14ac:dyDescent="0.35">
      <c r="A190" s="6"/>
      <c r="B190" s="6"/>
      <c r="F190" s="32"/>
      <c r="I190" s="32"/>
      <c r="L190" s="32"/>
      <c r="O190" s="32"/>
      <c r="R190" s="32"/>
      <c r="U190" s="32"/>
      <c r="AA190" s="25"/>
      <c r="AB190" s="25"/>
    </row>
    <row r="191" spans="1:28" ht="15.5" x14ac:dyDescent="0.35">
      <c r="A191" s="6"/>
      <c r="B191" s="6"/>
      <c r="F191" s="32"/>
      <c r="I191" s="32"/>
      <c r="L191" s="32"/>
      <c r="O191" s="32"/>
      <c r="R191" s="32"/>
      <c r="U191" s="32"/>
    </row>
    <row r="192" spans="1:28" ht="15.5" x14ac:dyDescent="0.35">
      <c r="A192" s="6"/>
      <c r="B192" s="6"/>
      <c r="F192" s="32"/>
      <c r="I192" s="32"/>
      <c r="L192" s="32"/>
      <c r="O192" s="32"/>
      <c r="R192" s="32"/>
      <c r="U192" s="32"/>
    </row>
    <row r="193" spans="1:21" ht="15.5" x14ac:dyDescent="0.35">
      <c r="A193" s="6"/>
      <c r="B193" s="6"/>
      <c r="F193" s="32"/>
      <c r="I193" s="32"/>
      <c r="L193" s="32"/>
      <c r="O193" s="32"/>
      <c r="R193" s="32"/>
      <c r="U193" s="32"/>
    </row>
    <row r="194" spans="1:21" ht="15.5" x14ac:dyDescent="0.35">
      <c r="A194" s="6"/>
      <c r="B194" s="6"/>
      <c r="F194" s="32"/>
      <c r="I194" s="32"/>
      <c r="L194" s="32"/>
      <c r="O194" s="32"/>
      <c r="R194" s="32"/>
      <c r="U194" s="32"/>
    </row>
    <row r="195" spans="1:21" ht="15.5" x14ac:dyDescent="0.35">
      <c r="A195" s="6"/>
      <c r="B195" s="6"/>
      <c r="F195" s="32"/>
      <c r="I195" s="32"/>
      <c r="L195" s="32"/>
      <c r="O195" s="32"/>
      <c r="R195" s="32"/>
      <c r="U195" s="32"/>
    </row>
    <row r="196" spans="1:21" ht="15.5" x14ac:dyDescent="0.35">
      <c r="A196" s="6"/>
      <c r="B196" s="6"/>
      <c r="F196" s="32"/>
      <c r="I196" s="32"/>
      <c r="L196" s="32"/>
      <c r="O196" s="32"/>
      <c r="R196" s="32"/>
      <c r="U196" s="32"/>
    </row>
    <row r="197" spans="1:21" ht="15.5" x14ac:dyDescent="0.35">
      <c r="A197" s="6"/>
      <c r="B197" s="6"/>
      <c r="F197" s="32"/>
      <c r="I197" s="32"/>
      <c r="L197" s="32"/>
      <c r="O197" s="32"/>
      <c r="R197" s="32"/>
      <c r="U197" s="32"/>
    </row>
    <row r="198" spans="1:21" ht="15.5" x14ac:dyDescent="0.35">
      <c r="A198" s="6"/>
      <c r="B198" s="6"/>
      <c r="F198" s="32"/>
      <c r="I198" s="32"/>
      <c r="L198" s="32"/>
      <c r="O198" s="32"/>
      <c r="R198" s="32"/>
      <c r="U198" s="32"/>
    </row>
    <row r="199" spans="1:21" ht="15.5" x14ac:dyDescent="0.35">
      <c r="A199" s="6"/>
      <c r="B199" s="6"/>
      <c r="F199" s="32"/>
      <c r="I199" s="32"/>
      <c r="L199" s="32"/>
      <c r="O199" s="32"/>
      <c r="R199" s="32"/>
      <c r="U199" s="32"/>
    </row>
    <row r="200" spans="1:21" ht="15.5" x14ac:dyDescent="0.35">
      <c r="A200" s="6"/>
      <c r="B200" s="6"/>
      <c r="F200" s="32"/>
      <c r="I200" s="32"/>
      <c r="L200" s="32"/>
      <c r="O200" s="32"/>
      <c r="R200" s="32"/>
      <c r="U200" s="32"/>
    </row>
    <row r="201" spans="1:21" ht="15.5" x14ac:dyDescent="0.35">
      <c r="A201" s="6"/>
      <c r="B201" s="6"/>
      <c r="F201" s="32"/>
      <c r="I201" s="32"/>
      <c r="L201" s="32"/>
      <c r="O201" s="32"/>
      <c r="R201" s="32"/>
      <c r="U201" s="32"/>
    </row>
    <row r="202" spans="1:21" ht="15.5" x14ac:dyDescent="0.35">
      <c r="A202" s="6"/>
      <c r="B202" s="6"/>
      <c r="F202" s="32"/>
      <c r="I202" s="32"/>
      <c r="L202" s="32"/>
      <c r="O202" s="32"/>
      <c r="R202" s="32"/>
      <c r="U202" s="32"/>
    </row>
    <row r="203" spans="1:21" ht="15.5" x14ac:dyDescent="0.35">
      <c r="A203" s="6"/>
      <c r="B203" s="6"/>
      <c r="F203" s="32"/>
      <c r="I203" s="32"/>
      <c r="L203" s="32"/>
      <c r="O203" s="32"/>
      <c r="R203" s="32"/>
      <c r="U203" s="32"/>
    </row>
    <row r="204" spans="1:21" ht="15.5" x14ac:dyDescent="0.35">
      <c r="A204" s="6"/>
      <c r="B204" s="6"/>
      <c r="F204" s="32"/>
      <c r="I204" s="32"/>
      <c r="L204" s="32"/>
      <c r="O204" s="32"/>
      <c r="R204" s="32"/>
      <c r="U204" s="32"/>
    </row>
    <row r="205" spans="1:21" ht="15.5" x14ac:dyDescent="0.35">
      <c r="A205" s="6"/>
      <c r="B205" s="6"/>
      <c r="F205" s="32"/>
      <c r="I205" s="32"/>
      <c r="L205" s="32"/>
      <c r="O205" s="32"/>
      <c r="R205" s="32"/>
      <c r="U205" s="32"/>
    </row>
    <row r="206" spans="1:21" ht="15.5" x14ac:dyDescent="0.35">
      <c r="A206" s="6"/>
      <c r="B206" s="6"/>
      <c r="F206" s="32"/>
      <c r="I206" s="32"/>
      <c r="L206" s="32"/>
      <c r="O206" s="32"/>
      <c r="R206" s="32"/>
      <c r="U206" s="32"/>
    </row>
    <row r="207" spans="1:21" ht="15.5" x14ac:dyDescent="0.35">
      <c r="A207" s="6"/>
      <c r="B207" s="6"/>
      <c r="F207" s="32"/>
      <c r="I207" s="32"/>
      <c r="L207" s="32"/>
      <c r="O207" s="32"/>
      <c r="R207" s="32"/>
      <c r="U207" s="32"/>
    </row>
    <row r="208" spans="1:21" ht="15.5" x14ac:dyDescent="0.35">
      <c r="A208" s="6"/>
      <c r="B208" s="6"/>
      <c r="F208" s="32"/>
      <c r="I208" s="32"/>
      <c r="L208" s="32"/>
      <c r="O208" s="32"/>
      <c r="R208" s="32"/>
      <c r="U208" s="32"/>
    </row>
    <row r="209" spans="1:21" ht="15.5" x14ac:dyDescent="0.35">
      <c r="A209" s="6"/>
      <c r="B209" s="6"/>
      <c r="F209" s="32"/>
      <c r="I209" s="32"/>
      <c r="L209" s="32"/>
      <c r="O209" s="32"/>
      <c r="R209" s="32"/>
      <c r="U209" s="32"/>
    </row>
    <row r="210" spans="1:21" ht="15.5" x14ac:dyDescent="0.35">
      <c r="A210" s="6"/>
      <c r="B210" s="6"/>
      <c r="F210" s="32"/>
      <c r="I210" s="32"/>
      <c r="L210" s="32"/>
      <c r="O210" s="32"/>
      <c r="R210" s="32"/>
      <c r="U210" s="32"/>
    </row>
    <row r="211" spans="1:21" ht="15.5" x14ac:dyDescent="0.35">
      <c r="A211" s="6"/>
      <c r="B211" s="6"/>
      <c r="F211" s="32"/>
      <c r="I211" s="32"/>
      <c r="L211" s="32"/>
      <c r="O211" s="32"/>
      <c r="R211" s="32"/>
      <c r="U211" s="32"/>
    </row>
    <row r="212" spans="1:21" ht="15.5" x14ac:dyDescent="0.35">
      <c r="A212" s="6"/>
      <c r="B212" s="6"/>
      <c r="F212" s="32"/>
      <c r="I212" s="32"/>
      <c r="L212" s="32"/>
      <c r="O212" s="32"/>
      <c r="R212" s="32"/>
      <c r="U212" s="32"/>
    </row>
    <row r="213" spans="1:21" ht="15.5" x14ac:dyDescent="0.35">
      <c r="A213" s="6"/>
      <c r="B213" s="6"/>
      <c r="F213" s="32"/>
      <c r="I213" s="32"/>
      <c r="L213" s="32"/>
      <c r="O213" s="32"/>
      <c r="R213" s="32"/>
      <c r="U213" s="32"/>
    </row>
    <row r="214" spans="1:21" ht="15.5" x14ac:dyDescent="0.35">
      <c r="A214" s="6"/>
      <c r="B214" s="6"/>
      <c r="F214" s="32"/>
      <c r="I214" s="32"/>
      <c r="L214" s="32"/>
      <c r="O214" s="32"/>
      <c r="R214" s="32"/>
      <c r="U214" s="32"/>
    </row>
    <row r="215" spans="1:21" ht="15.5" x14ac:dyDescent="0.35">
      <c r="A215" s="6"/>
      <c r="B215" s="6"/>
      <c r="F215" s="32"/>
      <c r="I215" s="32"/>
      <c r="L215" s="32"/>
      <c r="O215" s="32"/>
      <c r="R215" s="32"/>
      <c r="U215" s="32"/>
    </row>
    <row r="216" spans="1:21" ht="15.5" x14ac:dyDescent="0.35">
      <c r="A216" s="6"/>
      <c r="B216" s="6"/>
      <c r="F216" s="32"/>
      <c r="I216" s="32"/>
      <c r="L216" s="32"/>
      <c r="O216" s="32"/>
      <c r="R216" s="32"/>
      <c r="U216" s="32"/>
    </row>
    <row r="217" spans="1:21" ht="15.5" x14ac:dyDescent="0.35">
      <c r="A217" s="6"/>
      <c r="B217" s="6"/>
      <c r="F217" s="32"/>
      <c r="I217" s="32"/>
      <c r="L217" s="32"/>
      <c r="O217" s="32"/>
      <c r="R217" s="32"/>
      <c r="U217" s="32"/>
    </row>
    <row r="218" spans="1:21" ht="15.5" x14ac:dyDescent="0.35">
      <c r="A218" s="6"/>
      <c r="B218" s="6"/>
      <c r="F218" s="32"/>
      <c r="I218" s="32"/>
      <c r="L218" s="32"/>
      <c r="O218" s="32"/>
      <c r="R218" s="32"/>
      <c r="U218" s="32"/>
    </row>
    <row r="219" spans="1:21" ht="15.5" x14ac:dyDescent="0.35">
      <c r="A219" s="6"/>
      <c r="B219" s="6"/>
      <c r="F219" s="32"/>
      <c r="I219" s="32"/>
      <c r="L219" s="32"/>
      <c r="O219" s="32"/>
      <c r="R219" s="32"/>
      <c r="U219" s="32"/>
    </row>
    <row r="220" spans="1:21" ht="15.5" x14ac:dyDescent="0.35">
      <c r="A220" s="6"/>
      <c r="B220" s="6"/>
      <c r="F220" s="32"/>
      <c r="I220" s="32"/>
      <c r="L220" s="32"/>
      <c r="O220" s="32"/>
      <c r="R220" s="32"/>
      <c r="U220" s="32"/>
    </row>
    <row r="221" spans="1:21" ht="15.5" x14ac:dyDescent="0.35">
      <c r="A221" s="6"/>
      <c r="B221" s="6"/>
      <c r="F221" s="32"/>
      <c r="I221" s="32"/>
      <c r="L221" s="32"/>
      <c r="O221" s="32"/>
      <c r="R221" s="32"/>
      <c r="U221" s="32"/>
    </row>
    <row r="222" spans="1:21" ht="15.5" x14ac:dyDescent="0.35">
      <c r="A222" s="6"/>
      <c r="B222" s="6"/>
      <c r="F222" s="32"/>
      <c r="I222" s="32"/>
      <c r="L222" s="32"/>
      <c r="O222" s="32"/>
      <c r="R222" s="32"/>
      <c r="U222" s="32"/>
    </row>
    <row r="223" spans="1:21" ht="15.5" x14ac:dyDescent="0.35">
      <c r="A223" s="6"/>
      <c r="B223" s="6"/>
      <c r="F223" s="32"/>
      <c r="I223" s="32"/>
      <c r="L223" s="32"/>
      <c r="O223" s="32"/>
      <c r="R223" s="32"/>
      <c r="U223" s="32"/>
    </row>
    <row r="224" spans="1:21" ht="15.5" x14ac:dyDescent="0.35">
      <c r="A224" s="6"/>
      <c r="B224" s="6"/>
      <c r="F224" s="32"/>
      <c r="I224" s="32"/>
      <c r="L224" s="32"/>
      <c r="O224" s="32"/>
      <c r="R224" s="32"/>
      <c r="U224" s="32"/>
    </row>
    <row r="225" spans="1:21" ht="15.5" x14ac:dyDescent="0.35">
      <c r="A225" s="6"/>
      <c r="B225" s="6"/>
      <c r="F225" s="32"/>
      <c r="I225" s="32"/>
      <c r="L225" s="32"/>
      <c r="O225" s="32"/>
      <c r="R225" s="32"/>
      <c r="U225" s="32"/>
    </row>
    <row r="226" spans="1:21" ht="15.5" x14ac:dyDescent="0.35">
      <c r="A226" s="6"/>
      <c r="B226" s="6"/>
      <c r="F226" s="32"/>
      <c r="I226" s="32"/>
      <c r="L226" s="32"/>
      <c r="O226" s="32"/>
      <c r="R226" s="32"/>
      <c r="U226" s="32"/>
    </row>
    <row r="227" spans="1:21" ht="15.5" x14ac:dyDescent="0.35">
      <c r="A227" s="6"/>
      <c r="B227" s="6"/>
      <c r="F227" s="32"/>
      <c r="I227" s="32"/>
      <c r="L227" s="32"/>
      <c r="O227" s="32"/>
      <c r="R227" s="32"/>
      <c r="U227" s="32"/>
    </row>
    <row r="228" spans="1:21" ht="15.5" x14ac:dyDescent="0.35">
      <c r="A228" s="6"/>
      <c r="B228" s="6"/>
      <c r="F228" s="32"/>
      <c r="I228" s="32"/>
      <c r="L228" s="32"/>
      <c r="O228" s="32"/>
      <c r="R228" s="32"/>
      <c r="U228" s="32"/>
    </row>
    <row r="229" spans="1:21" ht="15.5" x14ac:dyDescent="0.35">
      <c r="A229" s="6"/>
      <c r="B229" s="6"/>
      <c r="F229" s="32"/>
      <c r="I229" s="32"/>
      <c r="L229" s="32"/>
      <c r="O229" s="32"/>
      <c r="R229" s="32"/>
      <c r="U229" s="32"/>
    </row>
    <row r="230" spans="1:21" ht="15.5" x14ac:dyDescent="0.35">
      <c r="A230" s="6"/>
      <c r="B230" s="6"/>
      <c r="F230" s="32"/>
      <c r="I230" s="32"/>
      <c r="L230" s="32"/>
      <c r="O230" s="32"/>
      <c r="R230" s="32"/>
      <c r="U230" s="32"/>
    </row>
    <row r="231" spans="1:21" ht="15.5" x14ac:dyDescent="0.35">
      <c r="A231" s="6"/>
      <c r="B231" s="6"/>
      <c r="F231" s="32"/>
      <c r="I231" s="32"/>
      <c r="L231" s="32"/>
      <c r="O231" s="32"/>
      <c r="R231" s="32"/>
      <c r="U231" s="32"/>
    </row>
    <row r="232" spans="1:21" ht="15.5" x14ac:dyDescent="0.35">
      <c r="A232" s="6"/>
      <c r="B232" s="6"/>
      <c r="F232" s="32"/>
      <c r="I232" s="32"/>
      <c r="L232" s="32"/>
      <c r="O232" s="32"/>
      <c r="R232" s="32"/>
      <c r="U232" s="32"/>
    </row>
    <row r="233" spans="1:21" ht="15.5" x14ac:dyDescent="0.35">
      <c r="A233" s="6"/>
      <c r="B233" s="6"/>
      <c r="F233" s="32"/>
      <c r="I233" s="32"/>
      <c r="L233" s="32"/>
      <c r="O233" s="32"/>
      <c r="R233" s="32"/>
      <c r="U233" s="32"/>
    </row>
    <row r="234" spans="1:21" ht="15.5" x14ac:dyDescent="0.35">
      <c r="A234" s="6"/>
      <c r="B234" s="6"/>
      <c r="F234" s="32"/>
      <c r="I234" s="32"/>
      <c r="L234" s="32"/>
      <c r="O234" s="32"/>
      <c r="R234" s="32"/>
      <c r="U234" s="32"/>
    </row>
    <row r="235" spans="1:21" ht="15.5" x14ac:dyDescent="0.35">
      <c r="A235" s="6"/>
      <c r="B235" s="6"/>
      <c r="F235" s="32"/>
      <c r="I235" s="32"/>
      <c r="L235" s="32"/>
      <c r="O235" s="32"/>
      <c r="R235" s="32"/>
      <c r="U235" s="32"/>
    </row>
    <row r="236" spans="1:21" ht="15.5" x14ac:dyDescent="0.35">
      <c r="A236" s="6"/>
      <c r="B236" s="6"/>
      <c r="F236" s="32"/>
      <c r="I236" s="32"/>
      <c r="L236" s="32"/>
      <c r="O236" s="32"/>
      <c r="R236" s="32"/>
      <c r="U236" s="32"/>
    </row>
    <row r="237" spans="1:21" ht="15.5" x14ac:dyDescent="0.35">
      <c r="A237" s="6"/>
      <c r="B237" s="6"/>
      <c r="F237" s="32"/>
      <c r="I237" s="32"/>
      <c r="L237" s="32"/>
      <c r="O237" s="32"/>
      <c r="R237" s="32"/>
      <c r="U237" s="32"/>
    </row>
    <row r="238" spans="1:21" ht="15.5" x14ac:dyDescent="0.35">
      <c r="A238" s="6"/>
      <c r="B238" s="6"/>
      <c r="F238" s="32"/>
      <c r="I238" s="32"/>
      <c r="L238" s="32"/>
      <c r="O238" s="32"/>
      <c r="R238" s="32"/>
      <c r="U238" s="32"/>
    </row>
    <row r="239" spans="1:21" ht="15.5" x14ac:dyDescent="0.35">
      <c r="A239" s="6"/>
      <c r="B239" s="6"/>
      <c r="F239" s="32"/>
      <c r="I239" s="32"/>
      <c r="L239" s="32"/>
      <c r="O239" s="32"/>
      <c r="R239" s="32"/>
      <c r="U239" s="32"/>
    </row>
    <row r="240" spans="1:21" ht="15.5" x14ac:dyDescent="0.35">
      <c r="A240" s="6"/>
      <c r="B240" s="6"/>
      <c r="F240" s="32"/>
      <c r="I240" s="32"/>
      <c r="L240" s="32"/>
      <c r="O240" s="32"/>
      <c r="R240" s="32"/>
      <c r="U240" s="32"/>
    </row>
    <row r="241" spans="1:21" ht="15.5" x14ac:dyDescent="0.35">
      <c r="A241" s="6"/>
      <c r="B241" s="6"/>
      <c r="F241" s="32"/>
      <c r="I241" s="32"/>
      <c r="L241" s="32"/>
      <c r="O241" s="32"/>
      <c r="R241" s="32"/>
      <c r="U241" s="32"/>
    </row>
    <row r="242" spans="1:21" ht="15.5" x14ac:dyDescent="0.35">
      <c r="A242" s="6"/>
      <c r="B242" s="6"/>
      <c r="F242" s="32"/>
      <c r="I242" s="32"/>
      <c r="L242" s="32"/>
      <c r="O242" s="32"/>
      <c r="R242" s="32"/>
      <c r="U242" s="32"/>
    </row>
    <row r="243" spans="1:21" ht="15.5" x14ac:dyDescent="0.35">
      <c r="A243" s="6"/>
      <c r="B243" s="6"/>
      <c r="F243" s="32"/>
      <c r="I243" s="32"/>
      <c r="L243" s="32"/>
      <c r="O243" s="32"/>
      <c r="R243" s="32"/>
      <c r="U243" s="32"/>
    </row>
    <row r="244" spans="1:21" ht="15.5" x14ac:dyDescent="0.35">
      <c r="A244" s="6"/>
      <c r="B244" s="6"/>
      <c r="F244" s="32"/>
      <c r="I244" s="32"/>
      <c r="L244" s="32"/>
      <c r="O244" s="32"/>
      <c r="R244" s="32"/>
      <c r="U244" s="32"/>
    </row>
    <row r="245" spans="1:21" ht="15.5" x14ac:dyDescent="0.35">
      <c r="A245" s="6"/>
      <c r="B245" s="6"/>
      <c r="F245" s="32"/>
      <c r="I245" s="32"/>
      <c r="L245" s="32"/>
      <c r="O245" s="32"/>
      <c r="R245" s="32"/>
      <c r="U245" s="32"/>
    </row>
    <row r="246" spans="1:21" ht="15.5" x14ac:dyDescent="0.35">
      <c r="A246" s="6"/>
      <c r="B246" s="6"/>
      <c r="F246" s="32"/>
      <c r="I246" s="32"/>
      <c r="L246" s="32"/>
      <c r="O246" s="32"/>
      <c r="R246" s="32"/>
      <c r="U246" s="32"/>
    </row>
    <row r="247" spans="1:21" ht="15.5" x14ac:dyDescent="0.35">
      <c r="A247" s="6"/>
      <c r="B247" s="6"/>
      <c r="F247" s="32"/>
      <c r="I247" s="32"/>
      <c r="L247" s="32"/>
      <c r="O247" s="32"/>
      <c r="R247" s="32"/>
      <c r="U247" s="32"/>
    </row>
    <row r="248" spans="1:21" ht="15.5" x14ac:dyDescent="0.35">
      <c r="A248" s="6"/>
      <c r="B248" s="6"/>
      <c r="F248" s="32"/>
      <c r="I248" s="32"/>
      <c r="L248" s="32"/>
      <c r="O248" s="32"/>
      <c r="R248" s="32"/>
      <c r="U248" s="32"/>
    </row>
    <row r="249" spans="1:21" ht="15.5" x14ac:dyDescent="0.35">
      <c r="A249" s="6"/>
      <c r="B249" s="6"/>
      <c r="F249" s="32"/>
      <c r="I249" s="32"/>
      <c r="L249" s="32"/>
      <c r="O249" s="32"/>
      <c r="R249" s="32"/>
      <c r="U249" s="32"/>
    </row>
    <row r="250" spans="1:21" ht="15.5" x14ac:dyDescent="0.35">
      <c r="A250" s="6"/>
      <c r="B250" s="6"/>
      <c r="F250" s="32"/>
      <c r="I250" s="32"/>
      <c r="L250" s="32"/>
      <c r="O250" s="32"/>
      <c r="R250" s="32"/>
      <c r="U250" s="32"/>
    </row>
    <row r="251" spans="1:21" ht="15.5" x14ac:dyDescent="0.35">
      <c r="A251" s="6"/>
      <c r="B251" s="6"/>
      <c r="F251" s="32"/>
      <c r="I251" s="32"/>
      <c r="L251" s="32"/>
      <c r="O251" s="32"/>
      <c r="R251" s="32"/>
      <c r="U251" s="32"/>
    </row>
    <row r="252" spans="1:21" ht="15.5" x14ac:dyDescent="0.35">
      <c r="A252" s="6"/>
      <c r="B252" s="6"/>
      <c r="F252" s="32"/>
      <c r="I252" s="32"/>
      <c r="L252" s="32"/>
      <c r="O252" s="32"/>
      <c r="R252" s="32"/>
      <c r="U252" s="32"/>
    </row>
    <row r="253" spans="1:21" ht="15.5" x14ac:dyDescent="0.35">
      <c r="A253" s="6"/>
      <c r="B253" s="6"/>
      <c r="F253" s="32"/>
      <c r="I253" s="32"/>
      <c r="L253" s="32"/>
      <c r="O253" s="32"/>
      <c r="R253" s="32"/>
      <c r="U253" s="32"/>
    </row>
    <row r="254" spans="1:21" ht="15.5" x14ac:dyDescent="0.35">
      <c r="A254" s="6"/>
      <c r="B254" s="6"/>
      <c r="F254" s="32"/>
      <c r="I254" s="32"/>
      <c r="L254" s="32"/>
      <c r="O254" s="32"/>
      <c r="R254" s="32"/>
      <c r="U254" s="32"/>
    </row>
    <row r="255" spans="1:21" ht="15.5" x14ac:dyDescent="0.35">
      <c r="A255" s="6"/>
      <c r="B255" s="6"/>
      <c r="F255" s="32"/>
      <c r="I255" s="32"/>
      <c r="L255" s="32"/>
      <c r="O255" s="32"/>
      <c r="R255" s="32"/>
      <c r="U255" s="32"/>
    </row>
    <row r="256" spans="1:21" ht="15.5" x14ac:dyDescent="0.35">
      <c r="A256" s="6"/>
      <c r="B256" s="6"/>
      <c r="F256" s="32"/>
      <c r="I256" s="32"/>
      <c r="L256" s="32"/>
      <c r="O256" s="32"/>
      <c r="R256" s="32"/>
      <c r="U256" s="32"/>
    </row>
    <row r="257" spans="1:21" ht="15.5" x14ac:dyDescent="0.35">
      <c r="A257" s="6"/>
      <c r="B257" s="6"/>
      <c r="F257" s="32"/>
      <c r="I257" s="32"/>
      <c r="L257" s="32"/>
      <c r="O257" s="32"/>
      <c r="R257" s="32"/>
      <c r="U257" s="32"/>
    </row>
    <row r="258" spans="1:21" ht="15.5" x14ac:dyDescent="0.35">
      <c r="A258" s="6"/>
      <c r="B258" s="6"/>
      <c r="F258" s="32"/>
      <c r="I258" s="32"/>
      <c r="L258" s="32"/>
      <c r="O258" s="32"/>
      <c r="R258" s="32"/>
      <c r="U258" s="32"/>
    </row>
    <row r="259" spans="1:21" ht="15.5" x14ac:dyDescent="0.35">
      <c r="A259" s="6"/>
      <c r="B259" s="6"/>
      <c r="F259" s="32"/>
      <c r="I259" s="32"/>
      <c r="L259" s="32"/>
      <c r="O259" s="32"/>
      <c r="R259" s="32"/>
      <c r="U259" s="32"/>
    </row>
    <row r="260" spans="1:21" ht="15.5" x14ac:dyDescent="0.35">
      <c r="A260" s="6"/>
      <c r="B260" s="6"/>
      <c r="F260" s="32"/>
      <c r="I260" s="32"/>
      <c r="L260" s="32"/>
      <c r="O260" s="32"/>
      <c r="R260" s="32"/>
      <c r="U260" s="32"/>
    </row>
    <row r="261" spans="1:21" ht="15.5" x14ac:dyDescent="0.35">
      <c r="A261" s="6"/>
      <c r="B261" s="6"/>
      <c r="F261" s="32"/>
      <c r="I261" s="32"/>
      <c r="L261" s="32"/>
      <c r="O261" s="32"/>
      <c r="R261" s="32"/>
      <c r="U261" s="32"/>
    </row>
    <row r="262" spans="1:21" ht="15.5" x14ac:dyDescent="0.35">
      <c r="A262" s="6"/>
      <c r="B262" s="6"/>
      <c r="F262" s="32"/>
      <c r="I262" s="32"/>
      <c r="L262" s="32"/>
      <c r="O262" s="32"/>
      <c r="R262" s="32"/>
      <c r="U262" s="32"/>
    </row>
    <row r="263" spans="1:21" ht="15.5" x14ac:dyDescent="0.35">
      <c r="A263" s="6"/>
      <c r="B263" s="6"/>
      <c r="F263" s="32"/>
      <c r="I263" s="32"/>
      <c r="L263" s="32"/>
      <c r="O263" s="32"/>
      <c r="R263" s="32"/>
      <c r="U263" s="32"/>
    </row>
    <row r="264" spans="1:21" ht="15.5" x14ac:dyDescent="0.35">
      <c r="A264" s="6"/>
      <c r="B264" s="6"/>
      <c r="F264" s="32"/>
      <c r="I264" s="32"/>
      <c r="L264" s="32"/>
      <c r="O264" s="32"/>
      <c r="R264" s="32"/>
      <c r="U264" s="32"/>
    </row>
    <row r="265" spans="1:21" ht="15.5" x14ac:dyDescent="0.35">
      <c r="A265" s="6"/>
      <c r="B265" s="6"/>
      <c r="F265" s="32"/>
      <c r="I265" s="32"/>
      <c r="L265" s="32"/>
      <c r="O265" s="32"/>
      <c r="R265" s="32"/>
      <c r="U265" s="32"/>
    </row>
    <row r="266" spans="1:21" ht="15.5" x14ac:dyDescent="0.35">
      <c r="A266" s="6"/>
      <c r="B266" s="6"/>
      <c r="F266" s="32"/>
      <c r="I266" s="32"/>
      <c r="L266" s="32"/>
      <c r="O266" s="32"/>
      <c r="R266" s="32"/>
      <c r="U266" s="32"/>
    </row>
    <row r="267" spans="1:21" ht="15.5" x14ac:dyDescent="0.35">
      <c r="A267" s="6"/>
      <c r="B267" s="6"/>
      <c r="F267" s="32"/>
      <c r="I267" s="32"/>
      <c r="L267" s="32"/>
      <c r="O267" s="32"/>
      <c r="R267" s="32"/>
      <c r="U267" s="32"/>
    </row>
    <row r="268" spans="1:21" ht="15.5" x14ac:dyDescent="0.35">
      <c r="A268" s="6"/>
      <c r="B268" s="6"/>
      <c r="F268" s="32"/>
      <c r="I268" s="32"/>
      <c r="L268" s="32"/>
      <c r="O268" s="32"/>
      <c r="R268" s="32"/>
      <c r="U268" s="32"/>
    </row>
    <row r="269" spans="1:21" ht="15.5" x14ac:dyDescent="0.35">
      <c r="A269" s="6"/>
      <c r="B269" s="6"/>
      <c r="F269" s="32"/>
      <c r="I269" s="32"/>
      <c r="L269" s="32"/>
      <c r="O269" s="32"/>
      <c r="R269" s="32"/>
      <c r="U269" s="32"/>
    </row>
    <row r="270" spans="1:21" ht="15.5" x14ac:dyDescent="0.35">
      <c r="A270" s="6"/>
      <c r="B270" s="6"/>
      <c r="F270" s="32"/>
      <c r="I270" s="32"/>
      <c r="L270" s="32"/>
      <c r="O270" s="32"/>
      <c r="R270" s="32"/>
      <c r="U270" s="32"/>
    </row>
    <row r="271" spans="1:21" ht="15.5" x14ac:dyDescent="0.35">
      <c r="A271" s="6"/>
      <c r="B271" s="6"/>
      <c r="F271" s="32"/>
      <c r="I271" s="32"/>
      <c r="L271" s="32"/>
      <c r="O271" s="32"/>
      <c r="R271" s="32"/>
      <c r="U271" s="32"/>
    </row>
    <row r="272" spans="1:21" ht="15.5" x14ac:dyDescent="0.35">
      <c r="A272" s="6"/>
      <c r="B272" s="6"/>
      <c r="F272" s="32"/>
      <c r="I272" s="32"/>
      <c r="L272" s="32"/>
      <c r="O272" s="32"/>
      <c r="R272" s="32"/>
      <c r="U272" s="32"/>
    </row>
    <row r="273" spans="1:21" ht="15.5" x14ac:dyDescent="0.35">
      <c r="A273" s="6"/>
      <c r="B273" s="6"/>
      <c r="F273" s="32"/>
      <c r="I273" s="32"/>
      <c r="L273" s="32"/>
      <c r="O273" s="32"/>
      <c r="R273" s="32"/>
      <c r="U273" s="32"/>
    </row>
    <row r="274" spans="1:21" ht="15.5" x14ac:dyDescent="0.35">
      <c r="A274" s="6"/>
      <c r="B274" s="6"/>
      <c r="F274" s="32"/>
      <c r="I274" s="32"/>
      <c r="L274" s="32"/>
      <c r="O274" s="32"/>
      <c r="R274" s="32"/>
      <c r="U274" s="32"/>
    </row>
    <row r="275" spans="1:21" ht="15.5" x14ac:dyDescent="0.35">
      <c r="A275" s="6"/>
      <c r="B275" s="6"/>
      <c r="F275" s="32"/>
      <c r="I275" s="32"/>
      <c r="L275" s="32"/>
      <c r="O275" s="32"/>
      <c r="R275" s="32"/>
      <c r="U275" s="32"/>
    </row>
    <row r="276" spans="1:21" ht="15.5" x14ac:dyDescent="0.35">
      <c r="A276" s="6"/>
      <c r="B276" s="6"/>
      <c r="F276" s="32"/>
      <c r="I276" s="32"/>
      <c r="L276" s="32"/>
      <c r="O276" s="32"/>
      <c r="R276" s="32"/>
      <c r="U276" s="32"/>
    </row>
    <row r="277" spans="1:21" ht="15.5" x14ac:dyDescent="0.35">
      <c r="A277" s="6"/>
      <c r="B277" s="6"/>
      <c r="F277" s="32"/>
      <c r="I277" s="32"/>
      <c r="L277" s="32"/>
      <c r="O277" s="32"/>
      <c r="R277" s="32"/>
      <c r="U277" s="32"/>
    </row>
    <row r="278" spans="1:21" ht="15.5" x14ac:dyDescent="0.35">
      <c r="A278" s="6"/>
      <c r="B278" s="6"/>
      <c r="F278" s="32"/>
      <c r="I278" s="32"/>
      <c r="L278" s="32"/>
      <c r="O278" s="32"/>
      <c r="R278" s="32"/>
      <c r="U278" s="32"/>
    </row>
    <row r="279" spans="1:21" ht="15.5" x14ac:dyDescent="0.35">
      <c r="A279" s="6"/>
      <c r="B279" s="6"/>
      <c r="F279" s="32"/>
      <c r="I279" s="32"/>
      <c r="L279" s="32"/>
      <c r="O279" s="32"/>
      <c r="R279" s="32"/>
      <c r="U279" s="32"/>
    </row>
    <row r="280" spans="1:21" ht="15.5" x14ac:dyDescent="0.35">
      <c r="A280" s="6"/>
      <c r="B280" s="6"/>
      <c r="F280" s="32"/>
      <c r="I280" s="32"/>
      <c r="L280" s="32"/>
      <c r="O280" s="32"/>
      <c r="R280" s="32"/>
      <c r="U280" s="32"/>
    </row>
    <row r="281" spans="1:21" ht="15.5" x14ac:dyDescent="0.35">
      <c r="A281" s="6"/>
      <c r="B281" s="6"/>
      <c r="F281" s="32"/>
      <c r="I281" s="32"/>
      <c r="L281" s="32"/>
      <c r="O281" s="32"/>
      <c r="R281" s="32"/>
      <c r="U281" s="32"/>
    </row>
    <row r="282" spans="1:21" ht="15.5" x14ac:dyDescent="0.35">
      <c r="A282" s="6"/>
      <c r="B282" s="6"/>
      <c r="F282" s="32"/>
      <c r="I282" s="32"/>
      <c r="L282" s="32"/>
      <c r="O282" s="32"/>
      <c r="R282" s="32"/>
      <c r="U282" s="32"/>
    </row>
    <row r="283" spans="1:21" ht="15.5" x14ac:dyDescent="0.35">
      <c r="A283" s="6"/>
      <c r="B283" s="6"/>
      <c r="F283" s="32"/>
      <c r="I283" s="32"/>
      <c r="L283" s="32"/>
      <c r="O283" s="32"/>
      <c r="R283" s="32"/>
      <c r="U283" s="32"/>
    </row>
    <row r="284" spans="1:21" ht="15.5" x14ac:dyDescent="0.35">
      <c r="A284" s="6"/>
      <c r="B284" s="6"/>
      <c r="F284" s="32"/>
      <c r="I284" s="32"/>
      <c r="L284" s="32"/>
      <c r="O284" s="32"/>
      <c r="R284" s="32"/>
      <c r="U284" s="32"/>
    </row>
    <row r="285" spans="1:21" ht="15.5" x14ac:dyDescent="0.35">
      <c r="A285" s="6"/>
      <c r="B285" s="6"/>
      <c r="F285" s="32"/>
      <c r="I285" s="32"/>
      <c r="L285" s="32"/>
      <c r="O285" s="32"/>
      <c r="R285" s="32"/>
      <c r="U285" s="32"/>
    </row>
    <row r="286" spans="1:21" ht="15.5" x14ac:dyDescent="0.35">
      <c r="A286" s="6"/>
      <c r="B286" s="6"/>
      <c r="F286" s="32"/>
      <c r="I286" s="32"/>
      <c r="L286" s="32"/>
      <c r="O286" s="32"/>
      <c r="R286" s="32"/>
      <c r="U286" s="32"/>
    </row>
    <row r="287" spans="1:21" ht="15.5" x14ac:dyDescent="0.35">
      <c r="A287" s="6"/>
      <c r="B287" s="6"/>
      <c r="F287" s="32"/>
      <c r="I287" s="32"/>
      <c r="L287" s="32"/>
      <c r="O287" s="32"/>
      <c r="R287" s="32"/>
      <c r="U287" s="32"/>
    </row>
    <row r="288" spans="1:21" ht="15.5" x14ac:dyDescent="0.35">
      <c r="A288" s="6"/>
      <c r="B288" s="6"/>
      <c r="F288" s="32"/>
      <c r="I288" s="32"/>
      <c r="L288" s="32"/>
      <c r="O288" s="32"/>
      <c r="R288" s="32"/>
      <c r="U288" s="32"/>
    </row>
    <row r="289" spans="1:21" ht="15.5" x14ac:dyDescent="0.35">
      <c r="A289" s="6"/>
      <c r="B289" s="6"/>
      <c r="F289" s="32"/>
      <c r="I289" s="32"/>
      <c r="L289" s="32"/>
      <c r="O289" s="32"/>
      <c r="R289" s="32"/>
      <c r="U289" s="32"/>
    </row>
    <row r="290" spans="1:21" ht="15.5" x14ac:dyDescent="0.35">
      <c r="A290" s="6"/>
      <c r="B290" s="6"/>
      <c r="F290" s="32"/>
      <c r="I290" s="32"/>
      <c r="L290" s="32"/>
      <c r="O290" s="32"/>
      <c r="R290" s="32"/>
      <c r="U290" s="32"/>
    </row>
    <row r="291" spans="1:21" ht="15.5" x14ac:dyDescent="0.35">
      <c r="A291" s="6"/>
      <c r="B291" s="6"/>
      <c r="F291" s="32"/>
      <c r="I291" s="32"/>
      <c r="L291" s="32"/>
      <c r="O291" s="32"/>
      <c r="R291" s="32"/>
      <c r="U291" s="32"/>
    </row>
    <row r="292" spans="1:21" ht="15.5" x14ac:dyDescent="0.35">
      <c r="A292" s="6"/>
      <c r="B292" s="6"/>
      <c r="F292" s="32"/>
      <c r="I292" s="32"/>
      <c r="L292" s="32"/>
      <c r="O292" s="32"/>
      <c r="R292" s="32"/>
      <c r="U292" s="32"/>
    </row>
    <row r="293" spans="1:21" ht="15.5" x14ac:dyDescent="0.35">
      <c r="A293" s="6"/>
      <c r="B293" s="6"/>
      <c r="F293" s="32"/>
      <c r="I293" s="32"/>
      <c r="L293" s="32"/>
      <c r="O293" s="32"/>
      <c r="R293" s="32"/>
      <c r="U293" s="32"/>
    </row>
    <row r="294" spans="1:21" ht="15.5" x14ac:dyDescent="0.35">
      <c r="A294" s="6"/>
      <c r="B294" s="6"/>
      <c r="F294" s="32"/>
      <c r="I294" s="32"/>
      <c r="L294" s="32"/>
      <c r="O294" s="32"/>
      <c r="R294" s="32"/>
      <c r="U294" s="32"/>
    </row>
    <row r="295" spans="1:21" ht="15.5" x14ac:dyDescent="0.35">
      <c r="A295" s="6"/>
      <c r="B295" s="6"/>
      <c r="F295" s="32"/>
      <c r="I295" s="32"/>
      <c r="L295" s="32"/>
      <c r="O295" s="32"/>
      <c r="R295" s="32"/>
      <c r="U295" s="32"/>
    </row>
    <row r="296" spans="1:21" ht="15.5" x14ac:dyDescent="0.35">
      <c r="A296" s="6"/>
      <c r="B296" s="6"/>
      <c r="F296" s="32"/>
      <c r="I296" s="32"/>
      <c r="L296" s="32"/>
      <c r="O296" s="32"/>
      <c r="R296" s="32"/>
      <c r="U296" s="32"/>
    </row>
    <row r="297" spans="1:21" ht="15.5" x14ac:dyDescent="0.35">
      <c r="A297" s="6"/>
      <c r="B297" s="6"/>
      <c r="F297" s="32"/>
      <c r="I297" s="32"/>
      <c r="L297" s="32"/>
      <c r="O297" s="32"/>
      <c r="R297" s="32"/>
      <c r="U297" s="32"/>
    </row>
    <row r="298" spans="1:21" ht="15.5" x14ac:dyDescent="0.35">
      <c r="A298" s="6"/>
      <c r="B298" s="6"/>
      <c r="F298" s="32"/>
      <c r="I298" s="32"/>
      <c r="L298" s="32"/>
      <c r="O298" s="32"/>
      <c r="R298" s="32"/>
      <c r="U298" s="32"/>
    </row>
    <row r="299" spans="1:21" ht="15.5" x14ac:dyDescent="0.35">
      <c r="A299" s="6"/>
      <c r="B299" s="6"/>
      <c r="F299" s="32"/>
      <c r="I299" s="32"/>
      <c r="L299" s="32"/>
      <c r="O299" s="32"/>
      <c r="R299" s="32"/>
      <c r="U299" s="32"/>
    </row>
    <row r="300" spans="1:21" ht="15.5" x14ac:dyDescent="0.35">
      <c r="A300" s="6"/>
      <c r="B300" s="6"/>
      <c r="F300" s="32"/>
      <c r="I300" s="32"/>
      <c r="L300" s="32"/>
      <c r="O300" s="32"/>
      <c r="R300" s="32"/>
      <c r="U300" s="32"/>
    </row>
    <row r="301" spans="1:21" ht="15.5" x14ac:dyDescent="0.35">
      <c r="A301" s="6"/>
      <c r="B301" s="6"/>
      <c r="F301" s="32"/>
      <c r="I301" s="32"/>
      <c r="L301" s="32"/>
      <c r="O301" s="32"/>
      <c r="R301" s="32"/>
      <c r="U301" s="32"/>
    </row>
    <row r="302" spans="1:21" ht="15.5" x14ac:dyDescent="0.35">
      <c r="A302" s="6"/>
      <c r="B302" s="6"/>
      <c r="F302" s="32"/>
      <c r="I302" s="32"/>
      <c r="L302" s="32"/>
      <c r="O302" s="32"/>
      <c r="R302" s="32"/>
      <c r="U302" s="32"/>
    </row>
    <row r="303" spans="1:21" ht="15.5" x14ac:dyDescent="0.35">
      <c r="A303" s="6"/>
      <c r="B303" s="6"/>
      <c r="F303" s="32"/>
      <c r="I303" s="32"/>
      <c r="L303" s="32"/>
      <c r="O303" s="32"/>
      <c r="R303" s="32"/>
      <c r="U303" s="32"/>
    </row>
    <row r="304" spans="1:21" ht="15.5" x14ac:dyDescent="0.35">
      <c r="A304" s="6"/>
      <c r="B304" s="6"/>
      <c r="F304" s="32"/>
      <c r="I304" s="32"/>
      <c r="L304" s="32"/>
      <c r="M304" s="100"/>
      <c r="O304" s="32"/>
      <c r="P304" s="45"/>
      <c r="R304" s="32"/>
      <c r="S304" s="100"/>
      <c r="U304" s="32"/>
    </row>
    <row r="305" spans="1:21" ht="15.5" x14ac:dyDescent="0.35">
      <c r="A305" s="6"/>
      <c r="B305" s="6"/>
      <c r="F305" s="32"/>
      <c r="I305" s="32"/>
      <c r="L305" s="32"/>
      <c r="M305" s="100"/>
      <c r="O305" s="32"/>
      <c r="P305" s="45"/>
      <c r="R305" s="32"/>
      <c r="S305" s="100"/>
      <c r="U305" s="32"/>
    </row>
    <row r="306" spans="1:21" ht="15.5" x14ac:dyDescent="0.35">
      <c r="A306" s="6"/>
      <c r="B306" s="6"/>
      <c r="F306" s="32"/>
      <c r="I306" s="32"/>
      <c r="L306" s="32"/>
      <c r="M306" s="100"/>
      <c r="O306" s="32"/>
      <c r="P306" s="45"/>
      <c r="R306" s="32"/>
      <c r="S306" s="100"/>
      <c r="U306" s="32"/>
    </row>
    <row r="307" spans="1:21" ht="15.5" x14ac:dyDescent="0.35">
      <c r="A307" s="6"/>
      <c r="B307" s="6"/>
      <c r="F307" s="32"/>
      <c r="I307" s="32"/>
      <c r="L307" s="32"/>
      <c r="M307" s="100"/>
      <c r="O307" s="32"/>
      <c r="P307" s="45"/>
      <c r="R307" s="32"/>
      <c r="S307" s="100"/>
      <c r="U307" s="32"/>
    </row>
    <row r="308" spans="1:21" ht="15.5" x14ac:dyDescent="0.35">
      <c r="A308" s="6"/>
      <c r="B308" s="6"/>
      <c r="F308" s="32"/>
      <c r="I308" s="32"/>
      <c r="L308" s="32"/>
      <c r="M308" s="100"/>
      <c r="O308" s="32"/>
      <c r="P308" s="45"/>
      <c r="R308" s="32"/>
      <c r="S308" s="100"/>
      <c r="U308" s="32"/>
    </row>
    <row r="309" spans="1:21" ht="15.5" x14ac:dyDescent="0.35">
      <c r="A309" s="6"/>
      <c r="B309" s="6"/>
      <c r="F309" s="32"/>
      <c r="I309" s="32"/>
      <c r="L309" s="32"/>
      <c r="M309" s="100"/>
      <c r="O309" s="32"/>
      <c r="P309" s="45"/>
      <c r="R309" s="32"/>
      <c r="S309" s="100"/>
      <c r="U309" s="32"/>
    </row>
    <row r="310" spans="1:21" ht="15.5" x14ac:dyDescent="0.35">
      <c r="A310" s="6"/>
      <c r="B310" s="6"/>
      <c r="F310" s="32"/>
      <c r="I310" s="32"/>
      <c r="L310" s="32"/>
      <c r="M310" s="100"/>
      <c r="O310" s="32"/>
      <c r="P310" s="45"/>
      <c r="R310" s="32"/>
      <c r="S310" s="100"/>
      <c r="U310" s="32"/>
    </row>
    <row r="311" spans="1:21" ht="15.5" x14ac:dyDescent="0.35">
      <c r="A311" s="6"/>
      <c r="B311" s="6"/>
      <c r="F311" s="32"/>
      <c r="I311" s="32"/>
      <c r="L311" s="32"/>
      <c r="M311" s="100"/>
      <c r="O311" s="32"/>
      <c r="P311" s="45"/>
      <c r="R311" s="32"/>
      <c r="S311" s="100"/>
      <c r="U311" s="32"/>
    </row>
    <row r="312" spans="1:21" ht="15.5" x14ac:dyDescent="0.35">
      <c r="A312" s="6"/>
      <c r="B312" s="6"/>
      <c r="F312" s="32"/>
      <c r="I312" s="32"/>
      <c r="L312" s="32"/>
      <c r="M312" s="100"/>
      <c r="O312" s="32"/>
      <c r="P312" s="45"/>
      <c r="R312" s="32"/>
      <c r="S312" s="100"/>
      <c r="U312" s="32"/>
    </row>
    <row r="313" spans="1:21" ht="15.5" x14ac:dyDescent="0.35">
      <c r="A313" s="6"/>
      <c r="B313" s="6"/>
      <c r="F313" s="32"/>
      <c r="I313" s="32"/>
      <c r="L313" s="32"/>
      <c r="M313" s="100"/>
      <c r="O313" s="32"/>
      <c r="P313" s="45"/>
      <c r="R313" s="32"/>
      <c r="S313" s="100"/>
      <c r="U313" s="32"/>
    </row>
    <row r="314" spans="1:21" ht="15.5" x14ac:dyDescent="0.35">
      <c r="A314" s="6"/>
      <c r="B314" s="6"/>
      <c r="F314" s="32"/>
      <c r="I314" s="32"/>
      <c r="L314" s="32"/>
      <c r="M314" s="100"/>
      <c r="O314" s="32"/>
      <c r="P314" s="45"/>
      <c r="R314" s="32"/>
      <c r="S314" s="100"/>
      <c r="U314" s="32"/>
    </row>
    <row r="315" spans="1:21" ht="15.5" x14ac:dyDescent="0.35">
      <c r="A315" s="6"/>
      <c r="B315" s="6"/>
      <c r="F315" s="32"/>
      <c r="I315" s="32"/>
      <c r="L315" s="32"/>
      <c r="M315" s="100"/>
      <c r="O315" s="32"/>
      <c r="P315" s="45"/>
      <c r="R315" s="32"/>
      <c r="S315" s="100"/>
      <c r="U315" s="32"/>
    </row>
    <row r="316" spans="1:21" ht="15.5" x14ac:dyDescent="0.35">
      <c r="A316" s="6"/>
      <c r="B316" s="6"/>
      <c r="F316" s="32"/>
      <c r="I316" s="32"/>
      <c r="L316" s="32"/>
      <c r="M316" s="100"/>
      <c r="O316" s="32"/>
      <c r="P316" s="45"/>
      <c r="R316" s="32"/>
      <c r="S316" s="100"/>
      <c r="U316" s="32"/>
    </row>
    <row r="317" spans="1:21" ht="15.5" x14ac:dyDescent="0.35">
      <c r="A317" s="6"/>
      <c r="B317" s="6"/>
      <c r="F317" s="32"/>
      <c r="I317" s="32"/>
      <c r="L317" s="32"/>
      <c r="M317" s="100"/>
      <c r="O317" s="32"/>
      <c r="P317" s="45"/>
      <c r="R317" s="32"/>
      <c r="S317" s="100"/>
      <c r="U317" s="32"/>
    </row>
    <row r="318" spans="1:21" ht="15.5" x14ac:dyDescent="0.35">
      <c r="A318" s="6"/>
      <c r="B318" s="6"/>
      <c r="F318" s="32"/>
      <c r="I318" s="32"/>
      <c r="L318" s="32"/>
      <c r="M318" s="100"/>
      <c r="O318" s="32"/>
      <c r="P318" s="45"/>
      <c r="R318" s="32"/>
      <c r="S318" s="100"/>
      <c r="U318" s="32"/>
    </row>
    <row r="319" spans="1:21" ht="15.5" x14ac:dyDescent="0.35">
      <c r="A319" s="6"/>
      <c r="B319" s="6"/>
      <c r="F319" s="32"/>
      <c r="I319" s="32"/>
      <c r="L319" s="32"/>
      <c r="M319" s="100"/>
      <c r="O319" s="32"/>
      <c r="P319" s="45"/>
      <c r="R319" s="32"/>
      <c r="S319" s="100"/>
      <c r="U319" s="32"/>
    </row>
    <row r="320" spans="1:21" ht="15.5" x14ac:dyDescent="0.35">
      <c r="A320" s="6"/>
      <c r="B320" s="6"/>
      <c r="F320" s="32"/>
      <c r="I320" s="32"/>
      <c r="L320" s="32"/>
      <c r="M320" s="100"/>
      <c r="O320" s="32"/>
      <c r="P320" s="45"/>
      <c r="R320" s="32"/>
      <c r="S320" s="100"/>
      <c r="U320" s="32"/>
    </row>
    <row r="321" spans="1:21" ht="15.5" x14ac:dyDescent="0.35">
      <c r="A321" s="6"/>
      <c r="B321" s="6"/>
      <c r="F321" s="32"/>
      <c r="I321" s="32"/>
      <c r="L321" s="32"/>
      <c r="M321" s="100"/>
      <c r="O321" s="32"/>
      <c r="P321" s="45"/>
      <c r="R321" s="32"/>
      <c r="S321" s="100"/>
      <c r="U321" s="32"/>
    </row>
    <row r="322" spans="1:21" ht="15.5" x14ac:dyDescent="0.35">
      <c r="A322" s="6"/>
      <c r="B322" s="6"/>
      <c r="F322" s="32"/>
      <c r="I322" s="32"/>
      <c r="L322" s="32"/>
      <c r="M322" s="100"/>
      <c r="O322" s="32"/>
      <c r="P322" s="45"/>
      <c r="R322" s="32"/>
      <c r="S322" s="100"/>
      <c r="U322" s="32"/>
    </row>
    <row r="323" spans="1:21" ht="15.5" x14ac:dyDescent="0.35">
      <c r="A323" s="6"/>
      <c r="B323" s="6"/>
      <c r="F323" s="32"/>
      <c r="I323" s="32"/>
      <c r="L323" s="32"/>
      <c r="M323" s="100"/>
      <c r="O323" s="32"/>
      <c r="P323" s="45"/>
      <c r="R323" s="32"/>
      <c r="S323" s="100"/>
      <c r="U323" s="32"/>
    </row>
    <row r="324" spans="1:21" ht="15.5" x14ac:dyDescent="0.35">
      <c r="A324" s="6"/>
      <c r="B324" s="6"/>
      <c r="F324" s="32"/>
      <c r="I324" s="32"/>
      <c r="L324" s="32"/>
      <c r="M324" s="100"/>
      <c r="O324" s="32"/>
      <c r="P324" s="45"/>
      <c r="R324" s="32"/>
      <c r="S324" s="100"/>
      <c r="U324" s="32"/>
    </row>
    <row r="325" spans="1:21" ht="15.5" x14ac:dyDescent="0.35">
      <c r="A325" s="6"/>
      <c r="B325" s="6"/>
      <c r="F325" s="32"/>
      <c r="I325" s="32"/>
      <c r="L325" s="32"/>
      <c r="M325" s="100"/>
      <c r="O325" s="32"/>
      <c r="P325" s="45"/>
      <c r="R325" s="32"/>
      <c r="S325" s="100"/>
      <c r="U325" s="32"/>
    </row>
    <row r="326" spans="1:21" ht="15.5" x14ac:dyDescent="0.35">
      <c r="A326" s="6"/>
      <c r="B326" s="6"/>
      <c r="F326" s="32"/>
      <c r="I326" s="32"/>
      <c r="L326" s="32"/>
      <c r="M326" s="100"/>
      <c r="O326" s="32"/>
      <c r="P326" s="45"/>
      <c r="R326" s="32"/>
      <c r="S326" s="100"/>
      <c r="U326" s="32"/>
    </row>
    <row r="327" spans="1:21" ht="15.5" x14ac:dyDescent="0.35">
      <c r="A327" s="6"/>
      <c r="B327" s="6"/>
      <c r="F327" s="32"/>
      <c r="I327" s="32"/>
      <c r="L327" s="32"/>
      <c r="M327" s="100"/>
      <c r="O327" s="32"/>
      <c r="P327" s="45"/>
      <c r="R327" s="32"/>
      <c r="S327" s="100"/>
      <c r="U327" s="32"/>
    </row>
    <row r="328" spans="1:21" ht="15.5" x14ac:dyDescent="0.35">
      <c r="A328" s="6"/>
      <c r="B328" s="6"/>
      <c r="F328" s="32"/>
      <c r="I328" s="32"/>
      <c r="L328" s="32"/>
      <c r="M328" s="100"/>
      <c r="O328" s="32"/>
      <c r="P328" s="45"/>
      <c r="R328" s="32"/>
      <c r="S328" s="100"/>
      <c r="U328" s="32"/>
    </row>
    <row r="329" spans="1:21" ht="15.5" x14ac:dyDescent="0.35">
      <c r="A329" s="6"/>
      <c r="B329" s="6"/>
      <c r="F329" s="32"/>
      <c r="I329" s="32"/>
      <c r="L329" s="32"/>
      <c r="M329" s="100"/>
      <c r="O329" s="32"/>
      <c r="P329" s="45"/>
      <c r="R329" s="32"/>
      <c r="S329" s="100"/>
      <c r="U329" s="32"/>
    </row>
    <row r="330" spans="1:21" ht="15.5" x14ac:dyDescent="0.35">
      <c r="A330" s="6"/>
      <c r="B330" s="6"/>
      <c r="F330" s="32"/>
      <c r="I330" s="32"/>
      <c r="L330" s="32"/>
      <c r="M330" s="100"/>
      <c r="O330" s="32"/>
      <c r="P330" s="45"/>
      <c r="R330" s="32"/>
      <c r="S330" s="100"/>
      <c r="U330" s="32"/>
    </row>
    <row r="331" spans="1:21" ht="15.5" x14ac:dyDescent="0.35">
      <c r="A331" s="6"/>
      <c r="B331" s="6"/>
      <c r="F331" s="32"/>
      <c r="I331" s="32"/>
      <c r="L331" s="32"/>
      <c r="M331" s="100"/>
      <c r="O331" s="32"/>
      <c r="P331" s="45"/>
      <c r="R331" s="32"/>
      <c r="S331" s="100"/>
      <c r="U331" s="32"/>
    </row>
    <row r="332" spans="1:21" ht="15.5" x14ac:dyDescent="0.35">
      <c r="A332" s="6"/>
      <c r="B332" s="6"/>
      <c r="F332" s="32"/>
      <c r="I332" s="32"/>
      <c r="L332" s="32"/>
      <c r="M332" s="100"/>
      <c r="O332" s="32"/>
      <c r="P332" s="45"/>
      <c r="R332" s="32"/>
      <c r="S332" s="100"/>
      <c r="U332" s="32"/>
    </row>
    <row r="333" spans="1:21" ht="15.5" x14ac:dyDescent="0.35">
      <c r="A333" s="6"/>
      <c r="B333" s="6"/>
      <c r="F333" s="32"/>
      <c r="I333" s="32"/>
      <c r="L333" s="32"/>
      <c r="M333" s="100"/>
      <c r="O333" s="32"/>
      <c r="P333" s="45"/>
      <c r="R333" s="32"/>
      <c r="S333" s="100"/>
      <c r="U333" s="32"/>
    </row>
    <row r="334" spans="1:21" ht="15.5" x14ac:dyDescent="0.35">
      <c r="A334" s="6"/>
      <c r="B334" s="6"/>
      <c r="F334" s="32"/>
      <c r="I334" s="32"/>
      <c r="L334" s="32"/>
      <c r="M334" s="100"/>
      <c r="O334" s="32"/>
      <c r="P334" s="45"/>
      <c r="R334" s="32"/>
      <c r="S334" s="100"/>
      <c r="U334" s="32"/>
    </row>
    <row r="335" spans="1:21" ht="15.5" x14ac:dyDescent="0.35">
      <c r="A335" s="6"/>
      <c r="B335" s="6"/>
      <c r="F335" s="32"/>
      <c r="I335" s="32"/>
      <c r="L335" s="32"/>
      <c r="M335" s="100"/>
      <c r="O335" s="32"/>
      <c r="P335" s="45"/>
      <c r="R335" s="32"/>
      <c r="S335" s="100"/>
      <c r="U335" s="32"/>
    </row>
    <row r="336" spans="1:21" ht="15.5" x14ac:dyDescent="0.35">
      <c r="A336" s="6"/>
      <c r="B336" s="6"/>
      <c r="F336" s="32"/>
      <c r="I336" s="32"/>
      <c r="L336" s="32"/>
      <c r="M336" s="100"/>
      <c r="O336" s="32"/>
      <c r="P336" s="45"/>
      <c r="R336" s="32"/>
      <c r="S336" s="100"/>
      <c r="U336" s="32"/>
    </row>
    <row r="337" spans="1:21" ht="15.5" x14ac:dyDescent="0.35">
      <c r="A337" s="6"/>
      <c r="B337" s="6"/>
      <c r="F337" s="32"/>
      <c r="I337" s="32"/>
      <c r="L337" s="32"/>
      <c r="M337" s="100"/>
      <c r="O337" s="32"/>
      <c r="P337" s="45"/>
      <c r="R337" s="32"/>
      <c r="S337" s="100"/>
      <c r="U337" s="32"/>
    </row>
    <row r="338" spans="1:21" ht="15.5" x14ac:dyDescent="0.35">
      <c r="A338" s="6"/>
      <c r="B338" s="6"/>
      <c r="F338" s="32"/>
      <c r="I338" s="32"/>
      <c r="L338" s="32"/>
      <c r="M338" s="100"/>
      <c r="O338" s="32"/>
      <c r="P338" s="45"/>
      <c r="R338" s="32"/>
      <c r="S338" s="100"/>
      <c r="U338" s="32"/>
    </row>
    <row r="339" spans="1:21" ht="15.5" x14ac:dyDescent="0.35">
      <c r="A339" s="6"/>
      <c r="B339" s="6"/>
      <c r="F339" s="32"/>
      <c r="I339" s="32"/>
      <c r="L339" s="32"/>
      <c r="M339" s="100"/>
      <c r="O339" s="32"/>
      <c r="P339" s="45"/>
      <c r="R339" s="32"/>
      <c r="S339" s="100"/>
      <c r="U339" s="32"/>
    </row>
    <row r="340" spans="1:21" ht="15.5" x14ac:dyDescent="0.35">
      <c r="A340" s="6"/>
      <c r="B340" s="6"/>
      <c r="F340" s="32"/>
      <c r="I340" s="32"/>
      <c r="L340" s="32"/>
      <c r="M340" s="100"/>
      <c r="O340" s="32"/>
      <c r="P340" s="45"/>
      <c r="R340" s="32"/>
      <c r="S340" s="100"/>
      <c r="U340" s="32"/>
    </row>
    <row r="341" spans="1:21" ht="15.5" x14ac:dyDescent="0.35">
      <c r="A341" s="6"/>
      <c r="B341" s="6"/>
      <c r="F341" s="32"/>
      <c r="I341" s="32"/>
      <c r="L341" s="32"/>
      <c r="M341" s="100"/>
      <c r="O341" s="32"/>
      <c r="P341" s="45"/>
      <c r="R341" s="32"/>
      <c r="S341" s="100"/>
      <c r="U341" s="32"/>
    </row>
    <row r="342" spans="1:21" ht="15.5" x14ac:dyDescent="0.35">
      <c r="A342" s="6"/>
      <c r="B342" s="6"/>
      <c r="F342" s="32"/>
      <c r="I342" s="32"/>
      <c r="L342" s="32"/>
      <c r="M342" s="100"/>
      <c r="O342" s="32"/>
      <c r="P342" s="45"/>
      <c r="R342" s="32"/>
      <c r="S342" s="100"/>
      <c r="U342" s="32"/>
    </row>
    <row r="343" spans="1:21" ht="15.5" x14ac:dyDescent="0.35">
      <c r="A343" s="6"/>
      <c r="B343" s="6"/>
      <c r="F343" s="32"/>
      <c r="I343" s="32"/>
      <c r="L343" s="32"/>
      <c r="M343" s="100"/>
      <c r="O343" s="32"/>
      <c r="P343" s="45"/>
      <c r="R343" s="32"/>
      <c r="S343" s="100"/>
      <c r="U343" s="32"/>
    </row>
    <row r="344" spans="1:21" ht="15.5" x14ac:dyDescent="0.35">
      <c r="A344" s="6"/>
      <c r="B344" s="6"/>
      <c r="F344" s="32"/>
      <c r="I344" s="32"/>
      <c r="L344" s="32"/>
      <c r="M344" s="100"/>
      <c r="O344" s="32"/>
      <c r="P344" s="45"/>
      <c r="R344" s="32"/>
      <c r="S344" s="100"/>
      <c r="U344" s="32"/>
    </row>
    <row r="345" spans="1:21" ht="15.5" x14ac:dyDescent="0.35">
      <c r="A345" s="6"/>
      <c r="B345" s="6"/>
      <c r="F345" s="32"/>
      <c r="I345" s="32"/>
      <c r="L345" s="32"/>
      <c r="M345" s="100"/>
      <c r="O345" s="32"/>
      <c r="P345" s="45"/>
      <c r="R345" s="32"/>
      <c r="S345" s="100"/>
      <c r="U345" s="32"/>
    </row>
    <row r="346" spans="1:21" ht="15.5" x14ac:dyDescent="0.35">
      <c r="A346" s="6"/>
      <c r="B346" s="6"/>
      <c r="F346" s="32"/>
      <c r="I346" s="32"/>
      <c r="L346" s="32"/>
      <c r="M346" s="100"/>
      <c r="O346" s="32"/>
      <c r="P346" s="45"/>
      <c r="R346" s="32"/>
      <c r="S346" s="100"/>
      <c r="U346" s="32"/>
    </row>
    <row r="347" spans="1:21" ht="15.5" x14ac:dyDescent="0.35">
      <c r="A347" s="6"/>
      <c r="B347" s="6"/>
      <c r="F347" s="32"/>
      <c r="I347" s="32"/>
      <c r="L347" s="32"/>
      <c r="M347" s="100"/>
      <c r="O347" s="32"/>
      <c r="P347" s="45"/>
      <c r="R347" s="32"/>
      <c r="S347" s="100"/>
      <c r="U347" s="32"/>
    </row>
    <row r="348" spans="1:21" ht="15.5" x14ac:dyDescent="0.35">
      <c r="A348" s="6"/>
      <c r="B348" s="6"/>
      <c r="F348" s="32"/>
      <c r="I348" s="32"/>
      <c r="L348" s="32"/>
      <c r="M348" s="100"/>
      <c r="O348" s="32"/>
      <c r="P348" s="45"/>
      <c r="R348" s="32"/>
      <c r="S348" s="100"/>
      <c r="U348" s="32"/>
    </row>
    <row r="349" spans="1:21" ht="15.5" x14ac:dyDescent="0.35">
      <c r="A349" s="6"/>
      <c r="B349" s="6"/>
      <c r="F349" s="32"/>
      <c r="I349" s="32"/>
      <c r="L349" s="32"/>
      <c r="M349" s="100"/>
      <c r="O349" s="32"/>
      <c r="P349" s="45"/>
      <c r="R349" s="32"/>
      <c r="S349" s="100"/>
      <c r="U349" s="32"/>
    </row>
    <row r="350" spans="1:21" ht="15.5" x14ac:dyDescent="0.35">
      <c r="A350" s="6"/>
      <c r="B350" s="6"/>
      <c r="F350" s="32"/>
      <c r="I350" s="32"/>
      <c r="L350" s="32"/>
      <c r="M350" s="100"/>
      <c r="O350" s="32"/>
      <c r="P350" s="45"/>
      <c r="R350" s="32"/>
      <c r="S350" s="100"/>
      <c r="U350" s="32"/>
    </row>
    <row r="351" spans="1:21" ht="15.5" x14ac:dyDescent="0.35">
      <c r="A351" s="6"/>
      <c r="B351" s="6"/>
      <c r="F351" s="32"/>
      <c r="I351" s="32"/>
      <c r="L351" s="32"/>
      <c r="M351" s="100"/>
      <c r="O351" s="32"/>
      <c r="P351" s="45"/>
      <c r="R351" s="32"/>
      <c r="S351" s="100"/>
      <c r="U351" s="32"/>
    </row>
    <row r="352" spans="1:21" ht="15.5" x14ac:dyDescent="0.35">
      <c r="A352" s="6"/>
      <c r="B352" s="6"/>
      <c r="F352" s="32"/>
      <c r="I352" s="32"/>
      <c r="L352" s="32"/>
      <c r="M352" s="100"/>
      <c r="O352" s="32"/>
      <c r="P352" s="45"/>
      <c r="R352" s="32"/>
      <c r="S352" s="100"/>
      <c r="U352" s="32"/>
    </row>
    <row r="353" spans="1:21" ht="15.5" x14ac:dyDescent="0.35">
      <c r="A353" s="6"/>
      <c r="B353" s="6"/>
      <c r="F353" s="32"/>
      <c r="I353" s="32"/>
      <c r="L353" s="32"/>
      <c r="M353" s="100"/>
      <c r="O353" s="32"/>
      <c r="P353" s="45"/>
      <c r="R353" s="32"/>
      <c r="S353" s="100"/>
      <c r="U353" s="32"/>
    </row>
    <row r="354" spans="1:21" ht="15.5" x14ac:dyDescent="0.35">
      <c r="A354" s="6"/>
      <c r="B354" s="6"/>
      <c r="F354" s="32"/>
      <c r="I354" s="32"/>
      <c r="L354" s="32"/>
      <c r="M354" s="100"/>
      <c r="O354" s="32"/>
      <c r="P354" s="45"/>
      <c r="R354" s="32"/>
      <c r="S354" s="100"/>
      <c r="U354" s="32"/>
    </row>
    <row r="355" spans="1:21" ht="15.5" x14ac:dyDescent="0.35">
      <c r="A355" s="6"/>
      <c r="B355" s="6"/>
      <c r="F355" s="32"/>
      <c r="I355" s="32"/>
      <c r="L355" s="32"/>
      <c r="M355" s="100"/>
      <c r="O355" s="32"/>
      <c r="P355" s="45"/>
      <c r="R355" s="32"/>
      <c r="S355" s="100"/>
      <c r="U355" s="32"/>
    </row>
    <row r="356" spans="1:21" ht="15.5" x14ac:dyDescent="0.35">
      <c r="A356" s="6"/>
      <c r="B356" s="6"/>
      <c r="F356" s="32"/>
      <c r="I356" s="32"/>
      <c r="L356" s="32"/>
      <c r="M356" s="100"/>
      <c r="O356" s="32"/>
      <c r="P356" s="45"/>
      <c r="R356" s="32"/>
      <c r="S356" s="100"/>
      <c r="U356" s="32"/>
    </row>
    <row r="357" spans="1:21" ht="15.5" x14ac:dyDescent="0.35">
      <c r="A357" s="6"/>
      <c r="B357" s="6"/>
      <c r="F357" s="32"/>
      <c r="I357" s="32"/>
      <c r="L357" s="32"/>
      <c r="M357" s="100"/>
      <c r="O357" s="32"/>
      <c r="P357" s="45"/>
      <c r="R357" s="32"/>
      <c r="S357" s="100"/>
      <c r="U357" s="32"/>
    </row>
    <row r="358" spans="1:21" ht="15.5" x14ac:dyDescent="0.35">
      <c r="A358" s="6"/>
      <c r="B358" s="6"/>
      <c r="F358" s="32"/>
      <c r="I358" s="32"/>
      <c r="L358" s="32"/>
      <c r="M358" s="100"/>
      <c r="O358" s="32"/>
      <c r="P358" s="45"/>
      <c r="R358" s="32"/>
      <c r="S358" s="100"/>
      <c r="U358" s="32"/>
    </row>
    <row r="359" spans="1:21" ht="15.5" x14ac:dyDescent="0.35">
      <c r="A359" s="6"/>
      <c r="B359" s="6"/>
      <c r="F359" s="32"/>
      <c r="I359" s="32"/>
      <c r="L359" s="32"/>
      <c r="M359" s="100"/>
      <c r="O359" s="32"/>
      <c r="P359" s="45"/>
      <c r="R359" s="32"/>
      <c r="S359" s="100"/>
      <c r="U359" s="32"/>
    </row>
    <row r="360" spans="1:21" ht="15.5" x14ac:dyDescent="0.35">
      <c r="A360" s="6"/>
      <c r="B360" s="6"/>
      <c r="F360" s="32"/>
      <c r="I360" s="32"/>
      <c r="L360" s="32"/>
      <c r="M360" s="100"/>
      <c r="O360" s="32"/>
      <c r="P360" s="45"/>
      <c r="R360" s="32"/>
      <c r="S360" s="100"/>
      <c r="U360" s="32"/>
    </row>
    <row r="361" spans="1:21" ht="15.5" x14ac:dyDescent="0.35">
      <c r="A361" s="6"/>
      <c r="B361" s="6"/>
      <c r="F361" s="32"/>
      <c r="I361" s="32"/>
      <c r="L361" s="32"/>
      <c r="M361" s="100"/>
      <c r="O361" s="32"/>
      <c r="P361" s="45"/>
      <c r="R361" s="32"/>
      <c r="S361" s="100"/>
      <c r="U361" s="32"/>
    </row>
    <row r="362" spans="1:21" ht="15.5" x14ac:dyDescent="0.35">
      <c r="A362" s="6"/>
      <c r="B362" s="6"/>
      <c r="F362" s="32"/>
      <c r="I362" s="32"/>
      <c r="L362" s="32"/>
      <c r="M362" s="100"/>
      <c r="O362" s="32"/>
      <c r="P362" s="45"/>
      <c r="R362" s="32"/>
      <c r="S362" s="100"/>
      <c r="U362" s="32"/>
    </row>
    <row r="363" spans="1:21" ht="15.5" x14ac:dyDescent="0.35">
      <c r="A363" s="6"/>
      <c r="B363" s="6"/>
      <c r="F363" s="32"/>
      <c r="I363" s="32"/>
      <c r="L363" s="32"/>
      <c r="M363" s="100"/>
      <c r="O363" s="32"/>
      <c r="P363" s="45"/>
      <c r="R363" s="32"/>
      <c r="S363" s="100"/>
      <c r="U363" s="32"/>
    </row>
    <row r="364" spans="1:21" ht="15.5" x14ac:dyDescent="0.35">
      <c r="A364" s="6"/>
      <c r="B364" s="6"/>
      <c r="F364" s="32"/>
      <c r="I364" s="32"/>
      <c r="L364" s="32"/>
      <c r="M364" s="100"/>
      <c r="O364" s="32"/>
      <c r="P364" s="45"/>
      <c r="R364" s="32"/>
      <c r="S364" s="100"/>
      <c r="U364" s="32"/>
    </row>
    <row r="365" spans="1:21" ht="15.5" x14ac:dyDescent="0.35">
      <c r="A365" s="6"/>
      <c r="B365" s="6"/>
      <c r="F365" s="32"/>
      <c r="I365" s="32"/>
      <c r="L365" s="32"/>
      <c r="M365" s="100"/>
      <c r="O365" s="32"/>
      <c r="P365" s="45"/>
      <c r="R365" s="32"/>
      <c r="S365" s="100"/>
      <c r="U365" s="32"/>
    </row>
    <row r="366" spans="1:21" ht="15.5" x14ac:dyDescent="0.35">
      <c r="A366" s="6"/>
      <c r="B366" s="6"/>
      <c r="F366" s="32"/>
      <c r="I366" s="32"/>
      <c r="L366" s="32"/>
      <c r="M366" s="100"/>
      <c r="O366" s="32"/>
      <c r="P366" s="45"/>
      <c r="R366" s="32"/>
      <c r="S366" s="100"/>
      <c r="U366" s="32"/>
    </row>
    <row r="367" spans="1:21" ht="15.5" x14ac:dyDescent="0.35">
      <c r="A367" s="6"/>
      <c r="B367" s="6"/>
      <c r="F367" s="32"/>
      <c r="I367" s="32"/>
      <c r="L367" s="32"/>
      <c r="M367" s="100"/>
      <c r="O367" s="32"/>
      <c r="P367" s="45"/>
      <c r="R367" s="32"/>
      <c r="S367" s="100"/>
      <c r="U367" s="32"/>
    </row>
    <row r="368" spans="1:21" ht="15.5" x14ac:dyDescent="0.35">
      <c r="A368" s="6"/>
      <c r="B368" s="6"/>
      <c r="F368" s="32"/>
      <c r="I368" s="32"/>
      <c r="L368" s="32"/>
      <c r="M368" s="100"/>
      <c r="O368" s="32"/>
      <c r="P368" s="45"/>
      <c r="R368" s="32"/>
      <c r="S368" s="100"/>
      <c r="U368" s="32"/>
    </row>
    <row r="369" spans="1:21" ht="15.5" x14ac:dyDescent="0.35">
      <c r="A369" s="6"/>
      <c r="B369" s="6"/>
      <c r="F369" s="32"/>
      <c r="I369" s="32"/>
      <c r="L369" s="32"/>
      <c r="M369" s="100"/>
      <c r="O369" s="32"/>
      <c r="P369" s="45"/>
      <c r="R369" s="32"/>
      <c r="S369" s="100"/>
      <c r="U369" s="32"/>
    </row>
    <row r="370" spans="1:21" ht="15.5" x14ac:dyDescent="0.35">
      <c r="A370" s="6"/>
      <c r="B370" s="6"/>
      <c r="F370" s="32"/>
      <c r="I370" s="32"/>
      <c r="L370" s="32"/>
      <c r="M370" s="100"/>
      <c r="O370" s="32"/>
      <c r="P370" s="45"/>
      <c r="R370" s="32"/>
      <c r="S370" s="100"/>
      <c r="U370" s="32"/>
    </row>
    <row r="371" spans="1:21" ht="15.5" x14ac:dyDescent="0.35">
      <c r="A371" s="6"/>
      <c r="B371" s="6"/>
      <c r="F371" s="32"/>
      <c r="I371" s="32"/>
      <c r="L371" s="32"/>
      <c r="M371" s="100"/>
      <c r="O371" s="32"/>
      <c r="P371" s="45"/>
      <c r="R371" s="32"/>
      <c r="S371" s="100"/>
      <c r="U371" s="32"/>
    </row>
    <row r="372" spans="1:21" ht="15.5" x14ac:dyDescent="0.35">
      <c r="A372" s="6"/>
      <c r="B372" s="6"/>
      <c r="F372" s="32"/>
      <c r="I372" s="32"/>
      <c r="L372" s="32"/>
      <c r="M372" s="100"/>
      <c r="O372" s="32"/>
      <c r="P372" s="45"/>
      <c r="R372" s="32"/>
      <c r="S372" s="100"/>
      <c r="U372" s="32"/>
    </row>
    <row r="373" spans="1:21" ht="15.5" x14ac:dyDescent="0.35">
      <c r="A373" s="6"/>
      <c r="B373" s="6"/>
      <c r="F373" s="32"/>
      <c r="I373" s="32"/>
      <c r="L373" s="32"/>
      <c r="M373" s="100"/>
      <c r="O373" s="32"/>
      <c r="P373" s="45"/>
      <c r="R373" s="32"/>
      <c r="S373" s="100"/>
      <c r="U373" s="32"/>
    </row>
    <row r="374" spans="1:21" ht="15.5" x14ac:dyDescent="0.35">
      <c r="A374" s="6"/>
      <c r="B374" s="6"/>
      <c r="F374" s="32"/>
      <c r="I374" s="32"/>
      <c r="L374" s="32"/>
      <c r="M374" s="100"/>
      <c r="O374" s="32"/>
      <c r="P374" s="45"/>
      <c r="R374" s="32"/>
      <c r="S374" s="100"/>
      <c r="U374" s="32"/>
    </row>
    <row r="375" spans="1:21" ht="15.5" x14ac:dyDescent="0.35">
      <c r="A375" s="6"/>
      <c r="B375" s="6"/>
      <c r="F375" s="32"/>
      <c r="I375" s="32"/>
      <c r="L375" s="32"/>
      <c r="M375" s="100"/>
      <c r="O375" s="32"/>
      <c r="P375" s="45"/>
      <c r="R375" s="32"/>
      <c r="S375" s="100"/>
      <c r="U375" s="32"/>
    </row>
    <row r="376" spans="1:21" ht="15.5" x14ac:dyDescent="0.35">
      <c r="A376" s="6"/>
      <c r="B376" s="6"/>
      <c r="F376" s="32"/>
      <c r="I376" s="32"/>
      <c r="L376" s="32"/>
      <c r="M376" s="100"/>
      <c r="O376" s="32"/>
      <c r="P376" s="45"/>
      <c r="R376" s="32"/>
      <c r="S376" s="100"/>
      <c r="U376" s="32"/>
    </row>
    <row r="377" spans="1:21" ht="15.5" x14ac:dyDescent="0.35">
      <c r="A377" s="6"/>
      <c r="B377" s="6"/>
      <c r="F377" s="32"/>
      <c r="I377" s="32"/>
      <c r="L377" s="32"/>
      <c r="M377" s="100"/>
      <c r="O377" s="32"/>
      <c r="P377" s="45"/>
      <c r="R377" s="32"/>
      <c r="S377" s="100"/>
      <c r="U377" s="32"/>
    </row>
    <row r="378" spans="1:21" ht="15.5" x14ac:dyDescent="0.35">
      <c r="A378" s="6"/>
      <c r="B378" s="6"/>
      <c r="F378" s="32"/>
      <c r="I378" s="32"/>
      <c r="L378" s="32"/>
      <c r="M378" s="100"/>
      <c r="O378" s="32"/>
      <c r="P378" s="45"/>
      <c r="R378" s="32"/>
      <c r="S378" s="100"/>
      <c r="U378" s="32"/>
    </row>
    <row r="379" spans="1:21" ht="15.5" x14ac:dyDescent="0.35">
      <c r="A379" s="6"/>
      <c r="B379" s="6"/>
      <c r="F379" s="32"/>
      <c r="I379" s="32"/>
      <c r="L379" s="32"/>
      <c r="M379" s="100"/>
      <c r="O379" s="32"/>
      <c r="P379" s="45"/>
      <c r="R379" s="32"/>
      <c r="S379" s="100"/>
      <c r="U379" s="32"/>
    </row>
    <row r="380" spans="1:21" ht="15.5" x14ac:dyDescent="0.35">
      <c r="A380" s="6"/>
      <c r="B380" s="6"/>
      <c r="F380" s="32"/>
      <c r="I380" s="32"/>
      <c r="L380" s="32"/>
      <c r="M380" s="100"/>
      <c r="O380" s="32"/>
      <c r="P380" s="45"/>
      <c r="R380" s="32"/>
      <c r="S380" s="100"/>
      <c r="U380" s="32"/>
    </row>
    <row r="381" spans="1:21" ht="15.5" x14ac:dyDescent="0.35">
      <c r="A381" s="6"/>
      <c r="B381" s="6"/>
      <c r="F381" s="32"/>
      <c r="I381" s="32"/>
      <c r="L381" s="32"/>
      <c r="M381" s="100"/>
      <c r="O381" s="32"/>
      <c r="P381" s="45"/>
      <c r="R381" s="32"/>
      <c r="S381" s="100"/>
      <c r="U381" s="32"/>
    </row>
    <row r="382" spans="1:21" ht="15.5" x14ac:dyDescent="0.35">
      <c r="A382" s="6"/>
      <c r="B382" s="6"/>
      <c r="F382" s="32"/>
      <c r="I382" s="32"/>
      <c r="L382" s="32"/>
      <c r="M382" s="100"/>
      <c r="O382" s="32"/>
      <c r="P382" s="45"/>
      <c r="R382" s="32"/>
      <c r="S382" s="100"/>
      <c r="U382" s="32"/>
    </row>
    <row r="383" spans="1:21" ht="15.5" x14ac:dyDescent="0.35">
      <c r="A383" s="6"/>
      <c r="B383" s="6"/>
      <c r="F383" s="32"/>
      <c r="I383" s="32"/>
      <c r="L383" s="32"/>
      <c r="M383" s="100"/>
      <c r="O383" s="32"/>
      <c r="P383" s="45"/>
      <c r="R383" s="32"/>
      <c r="S383" s="100"/>
      <c r="U383" s="32"/>
    </row>
    <row r="384" spans="1:21" ht="15.5" x14ac:dyDescent="0.35">
      <c r="A384" s="6"/>
      <c r="B384" s="6"/>
      <c r="F384" s="32"/>
      <c r="I384" s="32"/>
      <c r="L384" s="32"/>
      <c r="M384" s="100"/>
      <c r="O384" s="32"/>
      <c r="P384" s="45"/>
      <c r="R384" s="32"/>
      <c r="S384" s="100"/>
      <c r="U384" s="32"/>
    </row>
    <row r="385" spans="1:21" ht="15.5" x14ac:dyDescent="0.35">
      <c r="A385" s="6"/>
      <c r="B385" s="6"/>
      <c r="F385" s="32"/>
      <c r="I385" s="32"/>
      <c r="L385" s="32"/>
      <c r="M385" s="100"/>
      <c r="O385" s="32"/>
      <c r="P385" s="45"/>
      <c r="R385" s="32"/>
      <c r="S385" s="100"/>
      <c r="U385" s="32"/>
    </row>
    <row r="386" spans="1:21" ht="15.5" x14ac:dyDescent="0.35">
      <c r="A386" s="6"/>
      <c r="B386" s="6"/>
      <c r="F386" s="32"/>
      <c r="I386" s="32"/>
      <c r="L386" s="32"/>
      <c r="M386" s="100"/>
      <c r="O386" s="32"/>
      <c r="P386" s="45"/>
      <c r="R386" s="32"/>
      <c r="S386" s="100"/>
      <c r="U386" s="32"/>
    </row>
    <row r="387" spans="1:21" ht="15.5" x14ac:dyDescent="0.35">
      <c r="A387" s="6"/>
      <c r="B387" s="6"/>
      <c r="F387" s="32"/>
      <c r="I387" s="32"/>
      <c r="L387" s="32"/>
      <c r="M387" s="100"/>
      <c r="O387" s="32"/>
      <c r="P387" s="45"/>
      <c r="R387" s="32"/>
      <c r="S387" s="100"/>
      <c r="U387" s="32"/>
    </row>
    <row r="388" spans="1:21" ht="15.5" x14ac:dyDescent="0.35">
      <c r="A388" s="6"/>
      <c r="B388" s="6"/>
      <c r="F388" s="32"/>
      <c r="I388" s="32"/>
      <c r="L388" s="32"/>
      <c r="M388" s="100"/>
      <c r="O388" s="32"/>
      <c r="P388" s="45"/>
      <c r="R388" s="32"/>
      <c r="S388" s="100"/>
      <c r="U388" s="32"/>
    </row>
    <row r="389" spans="1:21" ht="15.5" x14ac:dyDescent="0.35">
      <c r="A389" s="6"/>
      <c r="B389" s="6"/>
      <c r="F389" s="32"/>
      <c r="I389" s="32"/>
      <c r="L389" s="32"/>
      <c r="M389" s="100"/>
      <c r="O389" s="32"/>
      <c r="P389" s="45"/>
      <c r="R389" s="32"/>
      <c r="S389" s="100"/>
      <c r="U389" s="32"/>
    </row>
    <row r="390" spans="1:21" ht="15.5" x14ac:dyDescent="0.35">
      <c r="A390" s="6"/>
      <c r="B390" s="6"/>
      <c r="F390" s="32"/>
      <c r="I390" s="32"/>
      <c r="L390" s="32"/>
      <c r="M390" s="100"/>
      <c r="O390" s="32"/>
      <c r="P390" s="45"/>
      <c r="R390" s="32"/>
      <c r="S390" s="100"/>
      <c r="U390" s="32"/>
    </row>
    <row r="391" spans="1:21" ht="15.5" x14ac:dyDescent="0.35">
      <c r="A391" s="6"/>
      <c r="B391" s="6"/>
      <c r="F391" s="32"/>
      <c r="I391" s="32"/>
      <c r="L391" s="32"/>
      <c r="M391" s="100"/>
      <c r="O391" s="32"/>
      <c r="P391" s="45"/>
      <c r="R391" s="32"/>
      <c r="S391" s="100"/>
      <c r="U391" s="32"/>
    </row>
    <row r="392" spans="1:21" ht="15.5" x14ac:dyDescent="0.35">
      <c r="A392" s="6"/>
      <c r="B392" s="6"/>
      <c r="F392" s="32"/>
      <c r="I392" s="32"/>
      <c r="L392" s="32"/>
      <c r="M392" s="100"/>
      <c r="O392" s="32"/>
      <c r="P392" s="45"/>
      <c r="R392" s="32"/>
      <c r="S392" s="100"/>
      <c r="U392" s="32"/>
    </row>
    <row r="393" spans="1:21" ht="15.5" x14ac:dyDescent="0.35">
      <c r="A393" s="6"/>
      <c r="B393" s="6"/>
      <c r="F393" s="32"/>
      <c r="I393" s="32"/>
      <c r="L393" s="32"/>
      <c r="M393" s="100"/>
      <c r="O393" s="32"/>
      <c r="P393" s="45"/>
      <c r="R393" s="32"/>
      <c r="S393" s="100"/>
      <c r="U393" s="32"/>
    </row>
    <row r="394" spans="1:21" ht="15.5" x14ac:dyDescent="0.35">
      <c r="A394" s="6"/>
      <c r="B394" s="6"/>
      <c r="F394" s="32"/>
      <c r="I394" s="32"/>
      <c r="L394" s="32"/>
      <c r="M394" s="100"/>
      <c r="O394" s="32"/>
      <c r="P394" s="45"/>
      <c r="R394" s="32"/>
      <c r="S394" s="100"/>
      <c r="U394" s="32"/>
    </row>
    <row r="395" spans="1:21" ht="15.5" x14ac:dyDescent="0.35">
      <c r="A395" s="6"/>
      <c r="B395" s="6"/>
      <c r="F395" s="32"/>
      <c r="I395" s="32"/>
      <c r="L395" s="32"/>
      <c r="M395" s="100"/>
      <c r="O395" s="32"/>
      <c r="P395" s="45"/>
      <c r="R395" s="32"/>
      <c r="S395" s="100"/>
      <c r="U395" s="32"/>
    </row>
    <row r="396" spans="1:21" ht="15.5" x14ac:dyDescent="0.35">
      <c r="A396" s="6"/>
      <c r="B396" s="6"/>
      <c r="F396" s="32"/>
      <c r="I396" s="32"/>
      <c r="L396" s="32"/>
      <c r="M396" s="100"/>
      <c r="O396" s="32"/>
      <c r="P396" s="45"/>
      <c r="R396" s="32"/>
      <c r="S396" s="100"/>
      <c r="U396" s="32"/>
    </row>
    <row r="397" spans="1:21" ht="15.5" x14ac:dyDescent="0.35">
      <c r="A397" s="6"/>
      <c r="B397" s="6"/>
      <c r="F397" s="32"/>
      <c r="I397" s="32"/>
      <c r="L397" s="32"/>
      <c r="M397" s="100"/>
      <c r="O397" s="32"/>
      <c r="P397" s="45"/>
      <c r="R397" s="32"/>
      <c r="S397" s="100"/>
      <c r="U397" s="32"/>
    </row>
    <row r="398" spans="1:21" ht="15.5" x14ac:dyDescent="0.35">
      <c r="A398" s="6"/>
      <c r="B398" s="6"/>
      <c r="F398" s="32"/>
      <c r="I398" s="32"/>
      <c r="L398" s="32"/>
      <c r="M398" s="100"/>
      <c r="O398" s="32"/>
      <c r="P398" s="45"/>
      <c r="R398" s="32"/>
      <c r="S398" s="100"/>
      <c r="U398" s="32"/>
    </row>
    <row r="399" spans="1:21" ht="15.5" x14ac:dyDescent="0.35">
      <c r="A399" s="6"/>
      <c r="B399" s="6"/>
      <c r="F399" s="32"/>
      <c r="I399" s="32"/>
      <c r="L399" s="32"/>
      <c r="M399" s="100"/>
      <c r="O399" s="32"/>
      <c r="P399" s="45"/>
      <c r="R399" s="32"/>
      <c r="S399" s="100"/>
      <c r="U399" s="32"/>
    </row>
    <row r="400" spans="1:21" ht="15.5" x14ac:dyDescent="0.35">
      <c r="A400" s="6"/>
      <c r="B400" s="6"/>
      <c r="F400" s="32"/>
      <c r="I400" s="32"/>
      <c r="L400" s="32"/>
      <c r="M400" s="100"/>
      <c r="O400" s="32"/>
      <c r="P400" s="45"/>
      <c r="R400" s="32"/>
      <c r="S400" s="100"/>
      <c r="U400" s="32"/>
    </row>
    <row r="401" spans="1:21" ht="15.5" x14ac:dyDescent="0.35">
      <c r="A401" s="6"/>
      <c r="B401" s="6"/>
      <c r="F401" s="32"/>
      <c r="I401" s="32"/>
      <c r="L401" s="32"/>
      <c r="M401" s="100"/>
      <c r="O401" s="32"/>
      <c r="P401" s="45"/>
      <c r="R401" s="32"/>
      <c r="S401" s="100"/>
      <c r="U401" s="32"/>
    </row>
    <row r="402" spans="1:21" ht="15.5" x14ac:dyDescent="0.35">
      <c r="A402" s="6"/>
      <c r="B402" s="6"/>
      <c r="F402" s="32"/>
      <c r="I402" s="32"/>
      <c r="L402" s="32"/>
      <c r="M402" s="100"/>
      <c r="O402" s="32"/>
      <c r="P402" s="45"/>
      <c r="R402" s="32"/>
      <c r="S402" s="100"/>
      <c r="U402" s="32"/>
    </row>
    <row r="403" spans="1:21" ht="15.5" x14ac:dyDescent="0.35">
      <c r="A403" s="6"/>
      <c r="B403" s="6"/>
      <c r="F403" s="32"/>
      <c r="I403" s="32"/>
      <c r="L403" s="32"/>
      <c r="M403" s="100"/>
      <c r="O403" s="32"/>
      <c r="P403" s="45"/>
      <c r="R403" s="32"/>
      <c r="S403" s="100"/>
      <c r="U403" s="32"/>
    </row>
    <row r="404" spans="1:21" ht="15.5" x14ac:dyDescent="0.35">
      <c r="A404" s="6"/>
      <c r="B404" s="6"/>
      <c r="F404" s="32"/>
      <c r="I404" s="32"/>
      <c r="L404" s="32"/>
      <c r="M404" s="100"/>
      <c r="O404" s="32"/>
      <c r="P404" s="45"/>
      <c r="R404" s="32"/>
      <c r="S404" s="100"/>
      <c r="U404" s="32"/>
    </row>
    <row r="405" spans="1:21" ht="15.5" x14ac:dyDescent="0.35">
      <c r="A405" s="6"/>
      <c r="B405" s="6"/>
      <c r="F405" s="32"/>
      <c r="I405" s="32"/>
      <c r="L405" s="32"/>
      <c r="M405" s="100"/>
      <c r="O405" s="32"/>
      <c r="P405" s="45"/>
      <c r="R405" s="32"/>
      <c r="S405" s="100"/>
      <c r="U405" s="32"/>
    </row>
    <row r="406" spans="1:21" ht="15.5" x14ac:dyDescent="0.35">
      <c r="A406" s="6"/>
      <c r="B406" s="6"/>
      <c r="F406" s="32"/>
      <c r="I406" s="32"/>
      <c r="L406" s="32"/>
      <c r="M406" s="100"/>
      <c r="O406" s="32"/>
      <c r="P406" s="45"/>
      <c r="R406" s="32"/>
      <c r="S406" s="100"/>
      <c r="U406" s="32"/>
    </row>
    <row r="407" spans="1:21" ht="15.5" x14ac:dyDescent="0.35">
      <c r="A407" s="6"/>
      <c r="B407" s="6"/>
      <c r="F407" s="32"/>
      <c r="I407" s="32"/>
      <c r="L407" s="32"/>
      <c r="M407" s="100"/>
      <c r="O407" s="32"/>
      <c r="P407" s="45"/>
      <c r="R407" s="32"/>
      <c r="S407" s="100"/>
      <c r="U407" s="32"/>
    </row>
    <row r="408" spans="1:21" ht="15.5" x14ac:dyDescent="0.35">
      <c r="A408" s="6"/>
      <c r="B408" s="6"/>
      <c r="F408" s="32"/>
      <c r="I408" s="32"/>
      <c r="L408" s="32"/>
      <c r="M408" s="100"/>
      <c r="O408" s="32"/>
      <c r="P408" s="45"/>
      <c r="R408" s="32"/>
      <c r="S408" s="100"/>
      <c r="U408" s="32"/>
    </row>
    <row r="409" spans="1:21" ht="15.5" x14ac:dyDescent="0.35">
      <c r="A409" s="6"/>
      <c r="B409" s="6"/>
      <c r="F409" s="32"/>
      <c r="I409" s="32"/>
      <c r="L409" s="32"/>
      <c r="M409" s="100"/>
      <c r="O409" s="32"/>
      <c r="P409" s="45"/>
      <c r="R409" s="32"/>
      <c r="S409" s="100"/>
      <c r="U409" s="32"/>
    </row>
    <row r="410" spans="1:21" ht="15.5" x14ac:dyDescent="0.35">
      <c r="A410" s="6"/>
      <c r="B410" s="6"/>
      <c r="F410" s="32"/>
      <c r="I410" s="32"/>
      <c r="L410" s="32"/>
      <c r="M410" s="100"/>
      <c r="O410" s="32"/>
      <c r="P410" s="45"/>
      <c r="R410" s="32"/>
      <c r="S410" s="100"/>
      <c r="U410" s="32"/>
    </row>
    <row r="411" spans="1:21" ht="15.5" x14ac:dyDescent="0.35">
      <c r="A411" s="6"/>
      <c r="B411" s="6"/>
      <c r="F411" s="32"/>
      <c r="I411" s="32"/>
      <c r="L411" s="32"/>
      <c r="M411" s="100"/>
      <c r="O411" s="32"/>
      <c r="P411" s="45"/>
      <c r="R411" s="32"/>
      <c r="S411" s="100"/>
      <c r="U411" s="32"/>
    </row>
    <row r="412" spans="1:21" ht="15.5" x14ac:dyDescent="0.35">
      <c r="A412" s="6"/>
      <c r="B412" s="6"/>
      <c r="F412" s="32"/>
      <c r="I412" s="32"/>
      <c r="L412" s="32"/>
      <c r="M412" s="100"/>
      <c r="O412" s="32"/>
      <c r="P412" s="45"/>
      <c r="R412" s="32"/>
      <c r="S412" s="100"/>
      <c r="U412" s="32"/>
    </row>
    <row r="413" spans="1:21" ht="15.5" x14ac:dyDescent="0.35">
      <c r="A413" s="6"/>
      <c r="B413" s="6"/>
      <c r="F413" s="32"/>
      <c r="I413" s="32"/>
      <c r="L413" s="32"/>
      <c r="M413" s="100"/>
      <c r="O413" s="32"/>
      <c r="P413" s="45"/>
      <c r="R413" s="32"/>
      <c r="S413" s="100"/>
      <c r="U413" s="32"/>
    </row>
    <row r="414" spans="1:21" ht="15.5" x14ac:dyDescent="0.35">
      <c r="A414" s="6"/>
      <c r="B414" s="6"/>
      <c r="F414" s="32"/>
      <c r="I414" s="32"/>
      <c r="L414" s="32"/>
      <c r="M414" s="100"/>
      <c r="O414" s="32"/>
      <c r="P414" s="45"/>
      <c r="R414" s="32"/>
      <c r="S414" s="100"/>
      <c r="U414" s="32"/>
    </row>
    <row r="415" spans="1:21" ht="15.5" x14ac:dyDescent="0.35">
      <c r="A415" s="6"/>
      <c r="B415" s="6"/>
      <c r="F415" s="32"/>
      <c r="I415" s="32"/>
      <c r="L415" s="32"/>
      <c r="M415" s="100"/>
      <c r="O415" s="32"/>
      <c r="P415" s="45"/>
      <c r="R415" s="32"/>
      <c r="S415" s="100"/>
      <c r="U415" s="32"/>
    </row>
    <row r="416" spans="1:21" ht="15.5" x14ac:dyDescent="0.35">
      <c r="A416" s="6"/>
      <c r="B416" s="6"/>
      <c r="F416" s="32"/>
      <c r="I416" s="32"/>
      <c r="L416" s="32"/>
      <c r="M416" s="100"/>
      <c r="O416" s="32"/>
      <c r="P416" s="45"/>
      <c r="R416" s="32"/>
      <c r="S416" s="100"/>
      <c r="U416" s="32"/>
    </row>
    <row r="417" spans="1:21" ht="15.5" x14ac:dyDescent="0.35">
      <c r="A417" s="6"/>
      <c r="B417" s="6"/>
      <c r="F417" s="32"/>
      <c r="I417" s="32"/>
      <c r="L417" s="32"/>
      <c r="M417" s="100"/>
      <c r="O417" s="32"/>
      <c r="P417" s="45"/>
      <c r="R417" s="32"/>
      <c r="S417" s="100"/>
      <c r="U417" s="32"/>
    </row>
    <row r="418" spans="1:21" ht="15.5" x14ac:dyDescent="0.35">
      <c r="A418" s="6"/>
      <c r="B418" s="6"/>
      <c r="F418" s="32"/>
      <c r="I418" s="32"/>
      <c r="L418" s="32"/>
      <c r="M418" s="100"/>
      <c r="O418" s="32"/>
      <c r="P418" s="45"/>
      <c r="R418" s="32"/>
      <c r="S418" s="100"/>
      <c r="U418" s="32"/>
    </row>
    <row r="419" spans="1:21" ht="15.5" x14ac:dyDescent="0.35">
      <c r="A419" s="6"/>
      <c r="B419" s="6"/>
      <c r="F419" s="32"/>
      <c r="I419" s="32"/>
      <c r="L419" s="32"/>
      <c r="M419" s="100"/>
      <c r="O419" s="32"/>
      <c r="P419" s="45"/>
      <c r="R419" s="32"/>
      <c r="S419" s="100"/>
      <c r="U419" s="32"/>
    </row>
    <row r="420" spans="1:21" ht="15.5" x14ac:dyDescent="0.35">
      <c r="A420" s="6"/>
      <c r="B420" s="6"/>
      <c r="F420" s="32"/>
      <c r="I420" s="32"/>
      <c r="L420" s="32"/>
      <c r="M420" s="100"/>
      <c r="O420" s="32"/>
      <c r="P420" s="45"/>
      <c r="R420" s="32"/>
      <c r="S420" s="100"/>
      <c r="U420" s="32"/>
    </row>
    <row r="421" spans="1:21" ht="15.5" x14ac:dyDescent="0.35">
      <c r="A421" s="6"/>
      <c r="B421" s="6"/>
      <c r="F421" s="32"/>
      <c r="I421" s="32"/>
      <c r="L421" s="32"/>
      <c r="M421" s="100"/>
      <c r="O421" s="32"/>
      <c r="P421" s="45"/>
      <c r="R421" s="32"/>
      <c r="S421" s="100"/>
      <c r="U421" s="32"/>
    </row>
    <row r="422" spans="1:21" ht="15.5" x14ac:dyDescent="0.35">
      <c r="A422" s="6"/>
      <c r="B422" s="6"/>
      <c r="F422" s="32"/>
      <c r="I422" s="32"/>
      <c r="L422" s="32"/>
      <c r="M422" s="100"/>
      <c r="O422" s="32"/>
      <c r="P422" s="45"/>
      <c r="R422" s="32"/>
      <c r="S422" s="100"/>
      <c r="U422" s="32"/>
    </row>
    <row r="423" spans="1:21" ht="15.5" x14ac:dyDescent="0.35">
      <c r="A423" s="6"/>
      <c r="B423" s="6"/>
      <c r="F423" s="32"/>
      <c r="I423" s="32"/>
      <c r="L423" s="32"/>
      <c r="M423" s="100"/>
      <c r="O423" s="32"/>
      <c r="P423" s="45"/>
      <c r="R423" s="32"/>
      <c r="S423" s="100"/>
      <c r="U423" s="32"/>
    </row>
    <row r="424" spans="1:21" ht="15.5" x14ac:dyDescent="0.35">
      <c r="A424" s="6"/>
      <c r="B424" s="6"/>
      <c r="F424" s="32"/>
      <c r="I424" s="32"/>
      <c r="L424" s="32"/>
      <c r="M424" s="100"/>
      <c r="O424" s="32"/>
      <c r="P424" s="45"/>
      <c r="R424" s="32"/>
      <c r="S424" s="100"/>
      <c r="U424" s="32"/>
    </row>
    <row r="425" spans="1:21" ht="15.5" x14ac:dyDescent="0.35">
      <c r="A425" s="6"/>
      <c r="B425" s="6"/>
      <c r="F425" s="32"/>
      <c r="I425" s="32"/>
      <c r="L425" s="32"/>
      <c r="M425" s="100"/>
      <c r="O425" s="32"/>
      <c r="P425" s="45"/>
      <c r="R425" s="32"/>
      <c r="S425" s="100"/>
      <c r="U425" s="32"/>
    </row>
    <row r="426" spans="1:21" ht="15.5" x14ac:dyDescent="0.35">
      <c r="A426" s="6"/>
      <c r="B426" s="6"/>
      <c r="F426" s="32"/>
      <c r="I426" s="32"/>
      <c r="L426" s="32"/>
      <c r="M426" s="100"/>
      <c r="O426" s="32"/>
      <c r="P426" s="45"/>
      <c r="R426" s="32"/>
      <c r="S426" s="100"/>
      <c r="U426" s="32"/>
    </row>
    <row r="427" spans="1:21" ht="15.5" x14ac:dyDescent="0.35">
      <c r="A427" s="6"/>
      <c r="B427" s="6"/>
      <c r="F427" s="32"/>
      <c r="I427" s="32"/>
      <c r="L427" s="32"/>
      <c r="M427" s="100"/>
      <c r="O427" s="32"/>
      <c r="P427" s="45"/>
      <c r="R427" s="32"/>
      <c r="S427" s="100"/>
      <c r="U427" s="32"/>
    </row>
    <row r="428" spans="1:21" ht="15.5" x14ac:dyDescent="0.35">
      <c r="A428" s="6"/>
      <c r="B428" s="6"/>
      <c r="F428" s="32"/>
      <c r="I428" s="32"/>
      <c r="L428" s="32"/>
      <c r="M428" s="100"/>
      <c r="O428" s="32"/>
      <c r="P428" s="45"/>
      <c r="R428" s="32"/>
      <c r="S428" s="100"/>
      <c r="U428" s="32"/>
    </row>
    <row r="429" spans="1:21" ht="15.5" x14ac:dyDescent="0.35">
      <c r="A429" s="6"/>
      <c r="B429" s="6"/>
      <c r="F429" s="32"/>
      <c r="I429" s="32"/>
      <c r="L429" s="32"/>
      <c r="M429" s="100"/>
      <c r="O429" s="32"/>
      <c r="P429" s="45"/>
      <c r="R429" s="32"/>
      <c r="S429" s="100"/>
      <c r="U429" s="32"/>
    </row>
    <row r="430" spans="1:21" ht="15.5" x14ac:dyDescent="0.35">
      <c r="A430" s="6"/>
      <c r="B430" s="6"/>
      <c r="F430" s="32"/>
      <c r="I430" s="32"/>
      <c r="L430" s="32"/>
      <c r="M430" s="100"/>
      <c r="O430" s="32"/>
      <c r="P430" s="45"/>
      <c r="R430" s="32"/>
      <c r="S430" s="100"/>
      <c r="U430" s="32"/>
    </row>
    <row r="431" spans="1:21" ht="15.5" x14ac:dyDescent="0.35">
      <c r="A431" s="6"/>
      <c r="B431" s="6"/>
      <c r="F431" s="32"/>
      <c r="I431" s="32"/>
      <c r="L431" s="32"/>
      <c r="M431" s="100"/>
      <c r="O431" s="32"/>
      <c r="P431" s="45"/>
      <c r="R431" s="32"/>
      <c r="S431" s="100"/>
      <c r="U431" s="32"/>
    </row>
    <row r="432" spans="1:21" ht="15.5" x14ac:dyDescent="0.35">
      <c r="A432" s="6"/>
      <c r="B432" s="6"/>
      <c r="F432" s="32"/>
      <c r="I432" s="32"/>
      <c r="L432" s="32"/>
      <c r="M432" s="100"/>
      <c r="O432" s="32"/>
      <c r="P432" s="45"/>
      <c r="R432" s="32"/>
      <c r="S432" s="100"/>
      <c r="U432" s="32"/>
    </row>
    <row r="433" spans="1:21" ht="15.5" x14ac:dyDescent="0.35">
      <c r="A433" s="6"/>
      <c r="B433" s="6"/>
      <c r="F433" s="32"/>
      <c r="I433" s="32"/>
      <c r="L433" s="32"/>
      <c r="M433" s="100"/>
      <c r="O433" s="32"/>
      <c r="P433" s="45"/>
      <c r="R433" s="32"/>
      <c r="S433" s="100"/>
      <c r="U433" s="32"/>
    </row>
    <row r="434" spans="1:21" ht="15.5" x14ac:dyDescent="0.35">
      <c r="A434" s="6"/>
      <c r="B434" s="6"/>
      <c r="F434" s="32"/>
      <c r="I434" s="32"/>
      <c r="L434" s="32"/>
      <c r="M434" s="100"/>
      <c r="O434" s="32"/>
      <c r="P434" s="45"/>
      <c r="R434" s="32"/>
      <c r="S434" s="100"/>
      <c r="U434" s="32"/>
    </row>
    <row r="435" spans="1:21" ht="15.5" x14ac:dyDescent="0.35">
      <c r="A435" s="6"/>
      <c r="B435" s="6"/>
      <c r="F435" s="32"/>
      <c r="I435" s="32"/>
      <c r="L435" s="32"/>
      <c r="M435" s="100"/>
      <c r="O435" s="32"/>
      <c r="P435" s="45"/>
      <c r="R435" s="32"/>
      <c r="S435" s="100"/>
      <c r="U435" s="32"/>
    </row>
    <row r="436" spans="1:21" ht="15.5" x14ac:dyDescent="0.35">
      <c r="A436" s="6"/>
      <c r="B436" s="6"/>
      <c r="F436" s="32"/>
      <c r="I436" s="32"/>
      <c r="L436" s="32"/>
      <c r="M436" s="100"/>
      <c r="O436" s="32"/>
      <c r="P436" s="45"/>
      <c r="R436" s="32"/>
      <c r="S436" s="100"/>
      <c r="U436" s="32"/>
    </row>
    <row r="437" spans="1:21" ht="15.5" x14ac:dyDescent="0.35">
      <c r="A437" s="6"/>
      <c r="B437" s="6"/>
      <c r="F437" s="32"/>
      <c r="I437" s="32"/>
      <c r="L437" s="32"/>
      <c r="M437" s="100"/>
      <c r="O437" s="32"/>
      <c r="P437" s="45"/>
      <c r="R437" s="32"/>
      <c r="S437" s="100"/>
      <c r="U437" s="32"/>
    </row>
    <row r="438" spans="1:21" ht="15.5" x14ac:dyDescent="0.35">
      <c r="A438" s="6"/>
      <c r="B438" s="6"/>
      <c r="F438" s="32"/>
      <c r="I438" s="32"/>
      <c r="L438" s="32"/>
      <c r="M438" s="100"/>
      <c r="O438" s="32"/>
      <c r="P438" s="45"/>
      <c r="R438" s="32"/>
      <c r="S438" s="100"/>
      <c r="U438" s="32"/>
    </row>
    <row r="439" spans="1:21" ht="15.5" x14ac:dyDescent="0.35">
      <c r="A439" s="6"/>
      <c r="B439" s="6"/>
      <c r="F439" s="32"/>
      <c r="I439" s="32"/>
      <c r="L439" s="32"/>
      <c r="M439" s="100"/>
      <c r="O439" s="32"/>
      <c r="P439" s="45"/>
      <c r="R439" s="32"/>
      <c r="S439" s="100"/>
      <c r="U439" s="32"/>
    </row>
    <row r="440" spans="1:21" ht="15.5" x14ac:dyDescent="0.35">
      <c r="A440" s="6"/>
      <c r="B440" s="6"/>
      <c r="F440" s="32"/>
      <c r="I440" s="32"/>
      <c r="L440" s="32"/>
      <c r="M440" s="100"/>
      <c r="O440" s="32"/>
      <c r="P440" s="45"/>
      <c r="R440" s="32"/>
      <c r="S440" s="100"/>
      <c r="U440" s="32"/>
    </row>
    <row r="441" spans="1:21" ht="15.5" x14ac:dyDescent="0.35">
      <c r="A441" s="6"/>
      <c r="B441" s="6"/>
      <c r="F441" s="32"/>
      <c r="I441" s="32"/>
      <c r="L441" s="32"/>
      <c r="M441" s="100"/>
      <c r="O441" s="32"/>
      <c r="P441" s="45"/>
      <c r="R441" s="32"/>
      <c r="S441" s="100"/>
      <c r="U441" s="32"/>
    </row>
    <row r="442" spans="1:21" ht="15.5" x14ac:dyDescent="0.35">
      <c r="A442" s="6"/>
      <c r="B442" s="6"/>
      <c r="F442" s="32"/>
      <c r="I442" s="32"/>
      <c r="L442" s="32"/>
      <c r="M442" s="100"/>
      <c r="O442" s="32"/>
      <c r="P442" s="45"/>
      <c r="R442" s="32"/>
      <c r="S442" s="100"/>
      <c r="U442" s="32"/>
    </row>
    <row r="443" spans="1:21" ht="15.5" x14ac:dyDescent="0.35">
      <c r="A443" s="6"/>
      <c r="B443" s="6"/>
      <c r="F443" s="32"/>
      <c r="I443" s="32"/>
      <c r="L443" s="32"/>
      <c r="M443" s="100"/>
      <c r="O443" s="32"/>
      <c r="P443" s="45"/>
      <c r="R443" s="32"/>
      <c r="S443" s="100"/>
      <c r="U443" s="32"/>
    </row>
    <row r="444" spans="1:21" ht="15.5" x14ac:dyDescent="0.35">
      <c r="A444" s="6"/>
      <c r="B444" s="6"/>
      <c r="F444" s="32"/>
      <c r="I444" s="32"/>
      <c r="L444" s="32"/>
      <c r="M444" s="100"/>
      <c r="O444" s="32"/>
      <c r="P444" s="45"/>
      <c r="R444" s="32"/>
      <c r="S444" s="100"/>
      <c r="U444" s="32"/>
    </row>
    <row r="445" spans="1:21" ht="15.5" x14ac:dyDescent="0.35">
      <c r="A445" s="6"/>
      <c r="B445" s="6"/>
      <c r="F445" s="32"/>
      <c r="I445" s="32"/>
      <c r="L445" s="32"/>
      <c r="M445" s="100"/>
      <c r="O445" s="32"/>
      <c r="P445" s="45"/>
      <c r="R445" s="32"/>
      <c r="S445" s="100"/>
      <c r="U445" s="32"/>
    </row>
    <row r="446" spans="1:21" ht="15.5" x14ac:dyDescent="0.35">
      <c r="A446" s="6"/>
      <c r="B446" s="6"/>
      <c r="F446" s="32"/>
      <c r="I446" s="32"/>
      <c r="L446" s="32"/>
      <c r="M446" s="100"/>
      <c r="O446" s="32"/>
      <c r="P446" s="45"/>
      <c r="R446" s="32"/>
      <c r="S446" s="100"/>
      <c r="U446" s="32"/>
    </row>
    <row r="447" spans="1:21" ht="15.5" x14ac:dyDescent="0.35">
      <c r="A447" s="6"/>
      <c r="B447" s="6"/>
      <c r="F447" s="32"/>
      <c r="I447" s="32"/>
      <c r="L447" s="32"/>
      <c r="M447" s="100"/>
      <c r="O447" s="32"/>
      <c r="P447" s="45"/>
      <c r="R447" s="32"/>
      <c r="S447" s="100"/>
      <c r="U447" s="32"/>
    </row>
    <row r="448" spans="1:21" ht="15.5" x14ac:dyDescent="0.35">
      <c r="A448" s="6"/>
      <c r="B448" s="6"/>
      <c r="F448" s="32"/>
      <c r="I448" s="32"/>
      <c r="L448" s="32"/>
      <c r="M448" s="100"/>
      <c r="O448" s="32"/>
      <c r="P448" s="45"/>
      <c r="R448" s="32"/>
      <c r="S448" s="100"/>
      <c r="U448" s="32"/>
    </row>
    <row r="449" spans="1:21" ht="15.5" x14ac:dyDescent="0.35">
      <c r="A449" s="6"/>
      <c r="B449" s="6"/>
      <c r="F449" s="32"/>
      <c r="I449" s="32"/>
      <c r="L449" s="32"/>
      <c r="M449" s="100"/>
      <c r="O449" s="32"/>
      <c r="P449" s="45"/>
      <c r="R449" s="32"/>
      <c r="S449" s="100"/>
      <c r="U449" s="32"/>
    </row>
    <row r="450" spans="1:21" ht="15.5" x14ac:dyDescent="0.35">
      <c r="A450" s="6"/>
      <c r="B450" s="6"/>
      <c r="F450" s="32"/>
      <c r="I450" s="32"/>
      <c r="L450" s="32"/>
      <c r="M450" s="100"/>
      <c r="O450" s="32"/>
      <c r="P450" s="45"/>
      <c r="R450" s="32"/>
      <c r="S450" s="100"/>
      <c r="U450" s="32"/>
    </row>
    <row r="451" spans="1:21" ht="15.5" x14ac:dyDescent="0.35">
      <c r="A451" s="6"/>
      <c r="B451" s="6"/>
      <c r="F451" s="32"/>
      <c r="I451" s="32"/>
      <c r="L451" s="32"/>
      <c r="M451" s="100"/>
      <c r="O451" s="32"/>
      <c r="P451" s="45"/>
      <c r="R451" s="32"/>
      <c r="S451" s="100"/>
      <c r="U451" s="32"/>
    </row>
    <row r="452" spans="1:21" ht="15.5" x14ac:dyDescent="0.35">
      <c r="A452" s="6"/>
      <c r="B452" s="6"/>
      <c r="F452" s="32"/>
      <c r="I452" s="32"/>
      <c r="L452" s="32"/>
      <c r="M452" s="100"/>
      <c r="O452" s="32"/>
      <c r="P452" s="45"/>
      <c r="R452" s="32"/>
      <c r="S452" s="100"/>
      <c r="U452" s="32"/>
    </row>
    <row r="453" spans="1:21" ht="15.5" x14ac:dyDescent="0.35">
      <c r="A453" s="6"/>
      <c r="B453" s="6"/>
      <c r="F453" s="32"/>
      <c r="I453" s="32"/>
      <c r="L453" s="32"/>
      <c r="M453" s="100"/>
      <c r="O453" s="32"/>
      <c r="P453" s="45"/>
      <c r="R453" s="32"/>
      <c r="S453" s="100"/>
      <c r="U453" s="32"/>
    </row>
    <row r="454" spans="1:21" ht="15.5" x14ac:dyDescent="0.35">
      <c r="A454" s="6"/>
      <c r="B454" s="6"/>
      <c r="F454" s="32"/>
      <c r="I454" s="32"/>
      <c r="L454" s="32"/>
      <c r="M454" s="100"/>
      <c r="O454" s="32"/>
      <c r="P454" s="45"/>
      <c r="R454" s="32"/>
      <c r="S454" s="100"/>
      <c r="U454" s="32"/>
    </row>
    <row r="455" spans="1:21" ht="15.5" x14ac:dyDescent="0.35">
      <c r="A455" s="6"/>
      <c r="B455" s="6"/>
      <c r="F455" s="32"/>
      <c r="I455" s="32"/>
      <c r="L455" s="32"/>
      <c r="M455" s="100"/>
      <c r="O455" s="32"/>
      <c r="P455" s="45"/>
      <c r="R455" s="32"/>
      <c r="S455" s="100"/>
      <c r="U455" s="32"/>
    </row>
    <row r="456" spans="1:21" ht="15.5" x14ac:dyDescent="0.35">
      <c r="A456" s="6"/>
      <c r="B456" s="6"/>
      <c r="F456" s="32"/>
      <c r="I456" s="32"/>
      <c r="L456" s="32"/>
      <c r="M456" s="100"/>
      <c r="O456" s="32"/>
      <c r="P456" s="45"/>
      <c r="R456" s="32"/>
      <c r="S456" s="100"/>
      <c r="U456" s="32"/>
    </row>
    <row r="457" spans="1:21" ht="15.5" x14ac:dyDescent="0.35">
      <c r="A457" s="6"/>
      <c r="B457" s="6"/>
      <c r="F457" s="32"/>
      <c r="I457" s="32"/>
      <c r="L457" s="32"/>
      <c r="M457" s="100"/>
      <c r="O457" s="32"/>
      <c r="P457" s="45"/>
      <c r="R457" s="32"/>
      <c r="S457" s="100"/>
      <c r="U457" s="32"/>
    </row>
    <row r="458" spans="1:21" ht="15.5" x14ac:dyDescent="0.35">
      <c r="A458" s="6"/>
      <c r="B458" s="6"/>
      <c r="F458" s="32"/>
      <c r="I458" s="32"/>
      <c r="L458" s="32"/>
      <c r="M458" s="100"/>
      <c r="O458" s="32"/>
      <c r="P458" s="45"/>
      <c r="R458" s="32"/>
      <c r="S458" s="100"/>
      <c r="U458" s="32"/>
    </row>
    <row r="459" spans="1:21" ht="15.5" x14ac:dyDescent="0.35">
      <c r="A459" s="6"/>
      <c r="B459" s="6"/>
      <c r="F459" s="32"/>
      <c r="I459" s="32"/>
      <c r="L459" s="32"/>
      <c r="M459" s="100"/>
      <c r="O459" s="32"/>
      <c r="P459" s="45"/>
      <c r="R459" s="32"/>
      <c r="S459" s="100"/>
      <c r="U459" s="32"/>
    </row>
    <row r="460" spans="1:21" ht="15.5" x14ac:dyDescent="0.35">
      <c r="A460" s="6"/>
      <c r="B460" s="6"/>
      <c r="F460" s="32"/>
      <c r="I460" s="32"/>
      <c r="L460" s="32"/>
      <c r="M460" s="100"/>
      <c r="O460" s="32"/>
      <c r="P460" s="45"/>
      <c r="R460" s="32"/>
      <c r="S460" s="100"/>
      <c r="U460" s="32"/>
    </row>
    <row r="461" spans="1:21" ht="15.5" x14ac:dyDescent="0.35">
      <c r="A461" s="6"/>
      <c r="B461" s="6"/>
      <c r="F461" s="32"/>
      <c r="I461" s="32"/>
      <c r="L461" s="32"/>
      <c r="M461" s="100"/>
      <c r="O461" s="32"/>
      <c r="P461" s="45"/>
      <c r="R461" s="32"/>
      <c r="S461" s="100"/>
      <c r="U461" s="32"/>
    </row>
    <row r="462" spans="1:21" ht="15.5" x14ac:dyDescent="0.35">
      <c r="A462" s="6"/>
      <c r="B462" s="6"/>
      <c r="F462" s="32"/>
      <c r="I462" s="32"/>
      <c r="L462" s="32"/>
      <c r="M462" s="100"/>
      <c r="O462" s="32"/>
      <c r="P462" s="45"/>
      <c r="R462" s="32"/>
      <c r="S462" s="100"/>
      <c r="U462" s="32"/>
    </row>
    <row r="463" spans="1:21" ht="15.5" x14ac:dyDescent="0.35">
      <c r="A463" s="6"/>
      <c r="B463" s="6"/>
      <c r="F463" s="32"/>
      <c r="I463" s="32"/>
      <c r="L463" s="32"/>
      <c r="M463" s="100"/>
      <c r="O463" s="32"/>
      <c r="P463" s="45"/>
      <c r="R463" s="32"/>
      <c r="S463" s="100"/>
      <c r="U463" s="32"/>
    </row>
    <row r="464" spans="1:21" ht="15.5" x14ac:dyDescent="0.35">
      <c r="A464" s="6"/>
      <c r="B464" s="6"/>
      <c r="F464" s="32"/>
      <c r="I464" s="32"/>
      <c r="L464" s="32"/>
      <c r="M464" s="100"/>
      <c r="O464" s="32"/>
      <c r="P464" s="45"/>
      <c r="R464" s="32"/>
      <c r="S464" s="100"/>
      <c r="U464" s="32"/>
    </row>
    <row r="465" spans="1:21" ht="15.5" x14ac:dyDescent="0.35">
      <c r="A465" s="6"/>
      <c r="B465" s="6"/>
      <c r="F465" s="32"/>
      <c r="I465" s="32"/>
      <c r="L465" s="32"/>
      <c r="M465" s="100"/>
      <c r="O465" s="32"/>
      <c r="P465" s="45"/>
      <c r="R465" s="32"/>
      <c r="S465" s="100"/>
      <c r="U465" s="32"/>
    </row>
    <row r="466" spans="1:21" ht="15.5" x14ac:dyDescent="0.35">
      <c r="A466" s="6"/>
      <c r="B466" s="6"/>
      <c r="F466" s="32"/>
      <c r="I466" s="32"/>
      <c r="L466" s="32"/>
      <c r="M466" s="100"/>
      <c r="O466" s="32"/>
      <c r="P466" s="45"/>
      <c r="R466" s="32"/>
      <c r="S466" s="100"/>
      <c r="U466" s="32"/>
    </row>
    <row r="467" spans="1:21" ht="15.5" x14ac:dyDescent="0.35">
      <c r="A467" s="6"/>
      <c r="B467" s="6"/>
      <c r="F467" s="32"/>
      <c r="I467" s="32"/>
      <c r="L467" s="32"/>
      <c r="M467" s="100"/>
      <c r="O467" s="32"/>
      <c r="P467" s="45"/>
      <c r="R467" s="32"/>
      <c r="S467" s="100"/>
      <c r="U467" s="32"/>
    </row>
    <row r="468" spans="1:21" ht="15.5" x14ac:dyDescent="0.35">
      <c r="A468" s="6"/>
      <c r="B468" s="6"/>
      <c r="F468" s="32"/>
      <c r="I468" s="32"/>
      <c r="L468" s="32"/>
      <c r="M468" s="100"/>
      <c r="O468" s="32"/>
      <c r="P468" s="45"/>
      <c r="R468" s="32"/>
      <c r="S468" s="100"/>
      <c r="U468" s="32"/>
    </row>
    <row r="469" spans="1:21" ht="15.5" x14ac:dyDescent="0.35">
      <c r="A469" s="6"/>
      <c r="B469" s="6"/>
      <c r="F469" s="32"/>
      <c r="I469" s="32"/>
      <c r="L469" s="32"/>
      <c r="M469" s="100"/>
      <c r="O469" s="32"/>
      <c r="P469" s="45"/>
      <c r="R469" s="32"/>
      <c r="S469" s="100"/>
      <c r="U469" s="32"/>
    </row>
    <row r="470" spans="1:21" ht="15.5" x14ac:dyDescent="0.35">
      <c r="A470" s="6"/>
      <c r="B470" s="6"/>
      <c r="F470" s="32"/>
      <c r="I470" s="32"/>
      <c r="L470" s="32"/>
      <c r="M470" s="100"/>
      <c r="O470" s="32"/>
      <c r="P470" s="45"/>
      <c r="R470" s="32"/>
      <c r="S470" s="100"/>
      <c r="U470" s="32"/>
    </row>
    <row r="471" spans="1:21" ht="15.5" x14ac:dyDescent="0.35">
      <c r="A471" s="6"/>
      <c r="B471" s="6"/>
      <c r="F471" s="32"/>
      <c r="I471" s="32"/>
      <c r="L471" s="32"/>
      <c r="M471" s="100"/>
      <c r="O471" s="32"/>
      <c r="P471" s="45"/>
      <c r="R471" s="32"/>
      <c r="S471" s="100"/>
      <c r="U471" s="32"/>
    </row>
    <row r="472" spans="1:21" ht="15.5" x14ac:dyDescent="0.35">
      <c r="A472" s="6"/>
      <c r="B472" s="6"/>
      <c r="F472" s="32"/>
      <c r="I472" s="32"/>
      <c r="L472" s="32"/>
      <c r="M472" s="100"/>
      <c r="O472" s="32"/>
      <c r="P472" s="45"/>
      <c r="R472" s="32"/>
      <c r="S472" s="100"/>
      <c r="U472" s="32"/>
    </row>
    <row r="473" spans="1:21" ht="15.5" x14ac:dyDescent="0.35">
      <c r="A473" s="6"/>
      <c r="B473" s="6"/>
      <c r="F473" s="32"/>
      <c r="I473" s="32"/>
      <c r="L473" s="32"/>
      <c r="M473" s="100"/>
      <c r="O473" s="32"/>
      <c r="P473" s="45"/>
      <c r="R473" s="32"/>
      <c r="S473" s="100"/>
      <c r="U473" s="32"/>
    </row>
    <row r="474" spans="1:21" ht="15.5" x14ac:dyDescent="0.35">
      <c r="A474" s="6"/>
      <c r="B474" s="6"/>
      <c r="F474" s="32"/>
      <c r="I474" s="32"/>
      <c r="L474" s="32"/>
      <c r="M474" s="100"/>
      <c r="O474" s="32"/>
      <c r="P474" s="45"/>
      <c r="R474" s="32"/>
      <c r="S474" s="100"/>
      <c r="U474" s="32"/>
    </row>
    <row r="475" spans="1:21" ht="15.5" x14ac:dyDescent="0.35">
      <c r="A475" s="6"/>
      <c r="B475" s="6"/>
      <c r="F475" s="32"/>
      <c r="I475" s="32"/>
      <c r="L475" s="32"/>
      <c r="M475" s="100"/>
      <c r="O475" s="32"/>
      <c r="P475" s="45"/>
      <c r="R475" s="32"/>
      <c r="S475" s="100"/>
      <c r="U475" s="32"/>
    </row>
    <row r="476" spans="1:21" ht="15.5" x14ac:dyDescent="0.35">
      <c r="A476" s="6"/>
      <c r="B476" s="6"/>
      <c r="F476" s="32"/>
      <c r="I476" s="32"/>
      <c r="L476" s="32"/>
      <c r="M476" s="100"/>
      <c r="O476" s="32"/>
      <c r="P476" s="45"/>
      <c r="R476" s="32"/>
      <c r="S476" s="100"/>
      <c r="U476" s="32"/>
    </row>
    <row r="477" spans="1:21" ht="15.5" x14ac:dyDescent="0.35">
      <c r="A477" s="6"/>
      <c r="B477" s="6"/>
      <c r="F477" s="32"/>
      <c r="I477" s="32"/>
      <c r="L477" s="32"/>
      <c r="M477" s="100"/>
      <c r="O477" s="32"/>
      <c r="P477" s="45"/>
      <c r="R477" s="32"/>
      <c r="S477" s="100"/>
      <c r="U477" s="32"/>
    </row>
    <row r="478" spans="1:21" ht="15.5" x14ac:dyDescent="0.35">
      <c r="A478" s="6"/>
      <c r="B478" s="6"/>
      <c r="F478" s="32"/>
      <c r="I478" s="32"/>
      <c r="L478" s="32"/>
      <c r="M478" s="100"/>
      <c r="O478" s="32"/>
      <c r="P478" s="45"/>
      <c r="R478" s="32"/>
      <c r="S478" s="100"/>
      <c r="U478" s="32"/>
    </row>
    <row r="479" spans="1:21" ht="15.5" x14ac:dyDescent="0.35">
      <c r="A479" s="6"/>
      <c r="B479" s="6"/>
      <c r="F479" s="32"/>
      <c r="I479" s="32"/>
      <c r="L479" s="32"/>
      <c r="M479" s="100"/>
      <c r="O479" s="32"/>
      <c r="P479" s="45"/>
      <c r="R479" s="32"/>
      <c r="S479" s="100"/>
      <c r="U479" s="32"/>
    </row>
    <row r="480" spans="1:21" ht="15.5" x14ac:dyDescent="0.35">
      <c r="A480" s="6"/>
      <c r="B480" s="6"/>
      <c r="F480" s="32"/>
      <c r="I480" s="32"/>
      <c r="L480" s="32"/>
      <c r="M480" s="100"/>
      <c r="O480" s="32"/>
      <c r="P480" s="45"/>
      <c r="R480" s="32"/>
      <c r="S480" s="100"/>
      <c r="U480" s="32"/>
    </row>
    <row r="481" spans="1:21" ht="15.5" x14ac:dyDescent="0.35">
      <c r="A481" s="6"/>
      <c r="B481" s="6"/>
      <c r="F481" s="32"/>
      <c r="I481" s="32"/>
      <c r="L481" s="32"/>
      <c r="M481" s="100"/>
      <c r="O481" s="32"/>
      <c r="P481" s="45"/>
      <c r="R481" s="32"/>
      <c r="S481" s="100"/>
      <c r="U481" s="32"/>
    </row>
    <row r="482" spans="1:21" ht="15.5" x14ac:dyDescent="0.35">
      <c r="A482" s="6"/>
      <c r="B482" s="6"/>
      <c r="F482" s="32"/>
      <c r="I482" s="32"/>
      <c r="L482" s="32"/>
      <c r="M482" s="100"/>
      <c r="O482" s="32"/>
      <c r="P482" s="45"/>
      <c r="R482" s="32"/>
      <c r="S482" s="100"/>
      <c r="U482" s="32"/>
    </row>
    <row r="483" spans="1:21" ht="15.5" x14ac:dyDescent="0.35">
      <c r="A483" s="6"/>
      <c r="B483" s="6"/>
      <c r="F483" s="32"/>
      <c r="I483" s="32"/>
      <c r="L483" s="32"/>
      <c r="M483" s="100"/>
      <c r="O483" s="32"/>
      <c r="P483" s="45"/>
      <c r="R483" s="32"/>
      <c r="S483" s="100"/>
      <c r="U483" s="32"/>
    </row>
    <row r="484" spans="1:21" ht="15.5" x14ac:dyDescent="0.35">
      <c r="A484" s="6"/>
      <c r="B484" s="6"/>
      <c r="F484" s="32"/>
      <c r="I484" s="32"/>
      <c r="L484" s="32"/>
      <c r="M484" s="100"/>
      <c r="O484" s="32"/>
      <c r="P484" s="45"/>
      <c r="R484" s="32"/>
      <c r="S484" s="100"/>
      <c r="U484" s="32"/>
    </row>
    <row r="485" spans="1:21" ht="15.5" x14ac:dyDescent="0.35">
      <c r="A485" s="6"/>
      <c r="B485" s="6"/>
      <c r="F485" s="32"/>
      <c r="I485" s="32"/>
      <c r="L485" s="32"/>
      <c r="M485" s="100"/>
      <c r="O485" s="32"/>
      <c r="P485" s="45"/>
      <c r="R485" s="32"/>
      <c r="S485" s="100"/>
      <c r="U485" s="32"/>
    </row>
    <row r="486" spans="1:21" ht="15.5" x14ac:dyDescent="0.35">
      <c r="A486" s="6"/>
      <c r="B486" s="6"/>
      <c r="F486" s="32"/>
      <c r="I486" s="32"/>
      <c r="L486" s="32"/>
      <c r="M486" s="100"/>
      <c r="O486" s="32"/>
      <c r="P486" s="45"/>
      <c r="R486" s="32"/>
      <c r="S486" s="100"/>
      <c r="U486" s="32"/>
    </row>
    <row r="487" spans="1:21" ht="15.5" x14ac:dyDescent="0.35">
      <c r="A487" s="6"/>
      <c r="B487" s="6"/>
      <c r="F487" s="32"/>
      <c r="I487" s="32"/>
      <c r="L487" s="32"/>
      <c r="M487" s="100"/>
      <c r="O487" s="32"/>
      <c r="P487" s="45"/>
      <c r="R487" s="32"/>
      <c r="S487" s="100"/>
      <c r="U487" s="32"/>
    </row>
    <row r="488" spans="1:21" ht="15.5" x14ac:dyDescent="0.35">
      <c r="A488" s="6"/>
      <c r="B488" s="6"/>
      <c r="F488" s="32"/>
      <c r="I488" s="32"/>
      <c r="L488" s="32"/>
      <c r="M488" s="100"/>
      <c r="O488" s="32"/>
      <c r="P488" s="45"/>
      <c r="R488" s="32"/>
      <c r="S488" s="100"/>
      <c r="U488" s="32"/>
    </row>
    <row r="489" spans="1:21" ht="15.5" x14ac:dyDescent="0.35">
      <c r="A489" s="6"/>
      <c r="B489" s="6"/>
      <c r="F489" s="32"/>
      <c r="I489" s="32"/>
      <c r="L489" s="32"/>
      <c r="M489" s="100"/>
      <c r="O489" s="32"/>
      <c r="P489" s="45"/>
      <c r="R489" s="32"/>
      <c r="S489" s="100"/>
      <c r="U489" s="32"/>
    </row>
    <row r="490" spans="1:21" ht="15.5" x14ac:dyDescent="0.35">
      <c r="A490" s="6"/>
      <c r="B490" s="6"/>
      <c r="F490" s="32"/>
      <c r="I490" s="32"/>
      <c r="L490" s="32"/>
      <c r="M490" s="100"/>
      <c r="O490" s="32"/>
      <c r="P490" s="45"/>
      <c r="R490" s="32"/>
      <c r="S490" s="100"/>
      <c r="U490" s="32"/>
    </row>
    <row r="491" spans="1:21" ht="15.5" x14ac:dyDescent="0.35">
      <c r="A491" s="6"/>
      <c r="B491" s="6"/>
      <c r="F491" s="32"/>
      <c r="I491" s="32"/>
      <c r="L491" s="32"/>
      <c r="M491" s="100"/>
      <c r="O491" s="32"/>
      <c r="P491" s="45"/>
      <c r="R491" s="32"/>
      <c r="S491" s="100"/>
      <c r="U491" s="32"/>
    </row>
    <row r="492" spans="1:21" ht="15.5" x14ac:dyDescent="0.35">
      <c r="A492" s="6"/>
      <c r="B492" s="6"/>
      <c r="F492" s="32"/>
      <c r="I492" s="32"/>
      <c r="L492" s="32"/>
      <c r="M492" s="100"/>
      <c r="O492" s="32"/>
      <c r="P492" s="45"/>
      <c r="R492" s="32"/>
      <c r="S492" s="100"/>
      <c r="U492" s="32"/>
    </row>
    <row r="493" spans="1:21" ht="15.5" x14ac:dyDescent="0.35">
      <c r="A493" s="6"/>
      <c r="B493" s="6"/>
      <c r="F493" s="32"/>
      <c r="I493" s="32"/>
      <c r="L493" s="32"/>
      <c r="M493" s="100"/>
      <c r="O493" s="32"/>
      <c r="P493" s="45"/>
      <c r="R493" s="32"/>
      <c r="S493" s="100"/>
      <c r="U493" s="32"/>
    </row>
    <row r="494" spans="1:21" ht="15.5" x14ac:dyDescent="0.35">
      <c r="A494" s="6"/>
      <c r="B494" s="6"/>
      <c r="F494" s="32"/>
      <c r="I494" s="32"/>
      <c r="L494" s="32"/>
      <c r="M494" s="100"/>
      <c r="O494" s="32"/>
      <c r="P494" s="45"/>
      <c r="R494" s="32"/>
      <c r="S494" s="100"/>
      <c r="U494" s="32"/>
    </row>
    <row r="495" spans="1:21" ht="15.5" x14ac:dyDescent="0.35">
      <c r="A495" s="6"/>
      <c r="B495" s="6"/>
      <c r="F495" s="32"/>
      <c r="I495" s="32"/>
      <c r="L495" s="32"/>
      <c r="M495" s="100"/>
      <c r="O495" s="32"/>
      <c r="P495" s="45"/>
      <c r="R495" s="32"/>
      <c r="S495" s="100"/>
      <c r="U495" s="32"/>
    </row>
    <row r="496" spans="1:21" ht="15.5" x14ac:dyDescent="0.35">
      <c r="A496" s="6"/>
      <c r="B496" s="6"/>
      <c r="F496" s="32"/>
      <c r="I496" s="32"/>
      <c r="L496" s="32"/>
      <c r="M496" s="100"/>
      <c r="O496" s="32"/>
      <c r="P496" s="45"/>
      <c r="R496" s="32"/>
      <c r="S496" s="100"/>
      <c r="U496" s="32"/>
    </row>
    <row r="497" spans="1:21" ht="15.5" x14ac:dyDescent="0.35">
      <c r="A497" s="6"/>
      <c r="B497" s="6"/>
      <c r="F497" s="32"/>
      <c r="I497" s="32"/>
      <c r="L497" s="32"/>
      <c r="M497" s="100"/>
      <c r="O497" s="32"/>
      <c r="P497" s="45"/>
      <c r="R497" s="32"/>
      <c r="S497" s="100"/>
      <c r="U497" s="32"/>
    </row>
    <row r="498" spans="1:21" ht="15.5" x14ac:dyDescent="0.35">
      <c r="A498" s="6"/>
      <c r="B498" s="6"/>
      <c r="F498" s="32"/>
      <c r="I498" s="32"/>
      <c r="L498" s="32"/>
      <c r="M498" s="100"/>
      <c r="O498" s="32"/>
      <c r="P498" s="45"/>
      <c r="R498" s="32"/>
      <c r="S498" s="100"/>
      <c r="U498" s="32"/>
    </row>
    <row r="499" spans="1:21" ht="15.5" x14ac:dyDescent="0.35">
      <c r="A499" s="6"/>
      <c r="B499" s="6"/>
      <c r="F499" s="32"/>
      <c r="I499" s="32"/>
      <c r="L499" s="32"/>
      <c r="M499" s="100"/>
      <c r="O499" s="32"/>
      <c r="P499" s="45"/>
      <c r="R499" s="32"/>
      <c r="S499" s="100"/>
      <c r="U499" s="32"/>
    </row>
    <row r="500" spans="1:21" ht="15.5" x14ac:dyDescent="0.35">
      <c r="A500" s="6"/>
      <c r="B500" s="6"/>
      <c r="F500" s="32"/>
      <c r="I500" s="32"/>
      <c r="L500" s="32"/>
      <c r="M500" s="100"/>
      <c r="O500" s="32"/>
      <c r="P500" s="45"/>
      <c r="R500" s="32"/>
      <c r="S500" s="100"/>
      <c r="U500" s="32"/>
    </row>
    <row r="501" spans="1:21" ht="15.5" x14ac:dyDescent="0.35">
      <c r="A501" s="6"/>
      <c r="B501" s="6"/>
      <c r="F501" s="32"/>
      <c r="I501" s="32"/>
      <c r="L501" s="32"/>
      <c r="M501" s="100"/>
      <c r="O501" s="32"/>
      <c r="P501" s="45"/>
      <c r="R501" s="32"/>
      <c r="S501" s="100"/>
      <c r="U501" s="32"/>
    </row>
    <row r="502" spans="1:21" ht="15.5" x14ac:dyDescent="0.35">
      <c r="A502" s="6"/>
      <c r="B502" s="6"/>
      <c r="F502" s="32"/>
      <c r="I502" s="32"/>
      <c r="L502" s="32"/>
      <c r="M502" s="100"/>
      <c r="O502" s="32"/>
      <c r="P502" s="45"/>
      <c r="R502" s="32"/>
      <c r="S502" s="100"/>
      <c r="U502" s="32"/>
    </row>
    <row r="503" spans="1:21" ht="15.5" x14ac:dyDescent="0.35">
      <c r="A503" s="6"/>
      <c r="B503" s="6"/>
      <c r="F503" s="32"/>
      <c r="I503" s="32"/>
      <c r="L503" s="32"/>
      <c r="M503" s="100"/>
      <c r="O503" s="32"/>
      <c r="P503" s="45"/>
      <c r="R503" s="32"/>
      <c r="S503" s="100"/>
      <c r="U503" s="32"/>
    </row>
    <row r="504" spans="1:21" ht="15.5" x14ac:dyDescent="0.35">
      <c r="A504" s="6"/>
      <c r="B504" s="6"/>
      <c r="F504" s="32"/>
      <c r="I504" s="32"/>
      <c r="L504" s="32"/>
      <c r="M504" s="100"/>
      <c r="O504" s="32"/>
      <c r="P504" s="45"/>
      <c r="R504" s="32"/>
      <c r="S504" s="100"/>
      <c r="U504" s="32"/>
    </row>
    <row r="505" spans="1:21" ht="15.5" x14ac:dyDescent="0.35">
      <c r="A505" s="6"/>
      <c r="B505" s="6"/>
      <c r="F505" s="32"/>
      <c r="I505" s="32"/>
      <c r="L505" s="32"/>
      <c r="M505" s="100"/>
      <c r="O505" s="32"/>
      <c r="P505" s="45"/>
      <c r="R505" s="32"/>
      <c r="S505" s="100"/>
      <c r="U505" s="32"/>
    </row>
    <row r="506" spans="1:21" ht="15.5" x14ac:dyDescent="0.35">
      <c r="A506" s="6"/>
      <c r="B506" s="6"/>
      <c r="F506" s="32"/>
      <c r="I506" s="32"/>
      <c r="L506" s="32"/>
      <c r="M506" s="100"/>
      <c r="O506" s="32"/>
      <c r="P506" s="45"/>
      <c r="R506" s="32"/>
      <c r="S506" s="100"/>
      <c r="U506" s="32"/>
    </row>
    <row r="507" spans="1:21" ht="15.5" x14ac:dyDescent="0.35">
      <c r="A507" s="6"/>
      <c r="B507" s="6"/>
      <c r="F507" s="32"/>
      <c r="I507" s="32"/>
      <c r="L507" s="32"/>
      <c r="M507" s="100"/>
      <c r="O507" s="32"/>
      <c r="P507" s="45"/>
      <c r="R507" s="32"/>
      <c r="S507" s="100"/>
      <c r="U507" s="32"/>
    </row>
    <row r="508" spans="1:21" ht="15.5" x14ac:dyDescent="0.35">
      <c r="A508" s="6"/>
      <c r="B508" s="6"/>
      <c r="F508" s="32"/>
      <c r="I508" s="32"/>
      <c r="L508" s="32"/>
      <c r="M508" s="100"/>
      <c r="O508" s="32"/>
      <c r="P508" s="45"/>
      <c r="R508" s="32"/>
      <c r="S508" s="100"/>
      <c r="U508" s="32"/>
    </row>
    <row r="509" spans="1:21" ht="15.5" x14ac:dyDescent="0.35">
      <c r="A509" s="6"/>
      <c r="B509" s="6"/>
      <c r="F509" s="32"/>
      <c r="I509" s="32"/>
      <c r="L509" s="32"/>
      <c r="M509" s="100"/>
      <c r="O509" s="32"/>
      <c r="P509" s="45"/>
      <c r="R509" s="32"/>
      <c r="S509" s="100"/>
      <c r="U509" s="32"/>
    </row>
    <row r="510" spans="1:21" ht="15.5" x14ac:dyDescent="0.35">
      <c r="A510" s="6"/>
      <c r="B510" s="6"/>
      <c r="F510" s="32"/>
      <c r="I510" s="32"/>
      <c r="L510" s="32"/>
      <c r="M510" s="100"/>
      <c r="O510" s="32"/>
      <c r="P510" s="45"/>
      <c r="R510" s="32"/>
      <c r="S510" s="100"/>
      <c r="U510" s="32"/>
    </row>
    <row r="511" spans="1:21" ht="15.5" x14ac:dyDescent="0.35">
      <c r="A511" s="6"/>
      <c r="B511" s="6"/>
      <c r="F511" s="32"/>
      <c r="I511" s="32"/>
      <c r="L511" s="32"/>
      <c r="M511" s="100"/>
      <c r="O511" s="32"/>
      <c r="P511" s="45"/>
      <c r="R511" s="32"/>
      <c r="S511" s="100"/>
      <c r="U511" s="32"/>
    </row>
    <row r="512" spans="1:21" ht="15.5" x14ac:dyDescent="0.35">
      <c r="A512" s="6"/>
      <c r="B512" s="6"/>
      <c r="F512" s="32"/>
      <c r="I512" s="32"/>
      <c r="L512" s="32"/>
      <c r="M512" s="100"/>
      <c r="O512" s="32"/>
      <c r="P512" s="45"/>
      <c r="R512" s="32"/>
      <c r="S512" s="100"/>
      <c r="U512" s="32"/>
    </row>
    <row r="513" spans="1:21" ht="15.5" x14ac:dyDescent="0.35">
      <c r="A513" s="6"/>
      <c r="B513" s="6"/>
      <c r="F513" s="32"/>
      <c r="I513" s="32"/>
      <c r="L513" s="32"/>
      <c r="M513" s="100"/>
      <c r="O513" s="32"/>
      <c r="P513" s="45"/>
      <c r="R513" s="32"/>
      <c r="S513" s="100"/>
      <c r="U513" s="32"/>
    </row>
    <row r="514" spans="1:21" ht="15.5" x14ac:dyDescent="0.35">
      <c r="A514" s="6"/>
      <c r="B514" s="6"/>
      <c r="F514" s="32"/>
      <c r="I514" s="32"/>
      <c r="L514" s="32"/>
      <c r="M514" s="100"/>
      <c r="O514" s="32"/>
      <c r="P514" s="45"/>
      <c r="R514" s="32"/>
      <c r="S514" s="100"/>
      <c r="U514" s="32"/>
    </row>
    <row r="515" spans="1:21" ht="15.5" x14ac:dyDescent="0.35">
      <c r="A515" s="6"/>
      <c r="B515" s="6"/>
      <c r="F515" s="32"/>
      <c r="I515" s="32"/>
      <c r="L515" s="32"/>
      <c r="M515" s="100"/>
      <c r="O515" s="32"/>
      <c r="P515" s="45"/>
      <c r="R515" s="32"/>
      <c r="S515" s="100"/>
      <c r="U515" s="32"/>
    </row>
    <row r="516" spans="1:21" ht="15.5" x14ac:dyDescent="0.35">
      <c r="A516" s="6"/>
      <c r="B516" s="6"/>
      <c r="F516" s="32"/>
      <c r="I516" s="32"/>
      <c r="L516" s="32"/>
      <c r="M516" s="100"/>
      <c r="O516" s="32"/>
      <c r="P516" s="45"/>
      <c r="R516" s="32"/>
      <c r="S516" s="100"/>
      <c r="U516" s="32"/>
    </row>
    <row r="517" spans="1:21" ht="15.5" x14ac:dyDescent="0.35">
      <c r="A517" s="6"/>
      <c r="B517" s="6"/>
      <c r="F517" s="32"/>
      <c r="I517" s="32"/>
      <c r="L517" s="32"/>
      <c r="M517" s="100"/>
      <c r="O517" s="32"/>
      <c r="P517" s="45"/>
      <c r="R517" s="32"/>
      <c r="S517" s="100"/>
      <c r="U517" s="32"/>
    </row>
    <row r="518" spans="1:21" ht="15.5" x14ac:dyDescent="0.35">
      <c r="A518" s="6"/>
      <c r="B518" s="6"/>
      <c r="F518" s="32"/>
      <c r="I518" s="32"/>
      <c r="L518" s="32"/>
      <c r="M518" s="100"/>
      <c r="O518" s="32"/>
      <c r="P518" s="45"/>
      <c r="R518" s="32"/>
      <c r="S518" s="100"/>
      <c r="U518" s="32"/>
    </row>
    <row r="519" spans="1:21" ht="15.5" x14ac:dyDescent="0.35">
      <c r="A519" s="6"/>
      <c r="B519" s="6"/>
      <c r="F519" s="32"/>
      <c r="I519" s="32"/>
      <c r="L519" s="32"/>
      <c r="M519" s="100"/>
      <c r="O519" s="32"/>
      <c r="P519" s="45"/>
      <c r="R519" s="32"/>
      <c r="S519" s="100"/>
      <c r="U519" s="32"/>
    </row>
    <row r="520" spans="1:21" ht="15.5" x14ac:dyDescent="0.35">
      <c r="A520" s="6"/>
      <c r="B520" s="6"/>
      <c r="F520" s="32"/>
      <c r="I520" s="32"/>
      <c r="L520" s="32"/>
      <c r="M520" s="100"/>
      <c r="O520" s="32"/>
      <c r="P520" s="45"/>
      <c r="R520" s="32"/>
      <c r="S520" s="100"/>
      <c r="U520" s="32"/>
    </row>
    <row r="521" spans="1:21" ht="15.5" x14ac:dyDescent="0.35">
      <c r="A521" s="6"/>
      <c r="B521" s="6"/>
      <c r="F521" s="32"/>
      <c r="I521" s="32"/>
      <c r="L521" s="32"/>
      <c r="M521" s="100"/>
      <c r="O521" s="32"/>
      <c r="P521" s="45"/>
      <c r="R521" s="32"/>
      <c r="S521" s="100"/>
      <c r="U521" s="32"/>
    </row>
    <row r="522" spans="1:21" ht="15.5" x14ac:dyDescent="0.35">
      <c r="A522" s="6"/>
      <c r="B522" s="6"/>
      <c r="F522" s="32"/>
      <c r="I522" s="32"/>
      <c r="L522" s="32"/>
      <c r="M522" s="100"/>
      <c r="O522" s="32"/>
      <c r="P522" s="45"/>
      <c r="R522" s="32"/>
      <c r="S522" s="100"/>
      <c r="U522" s="32"/>
    </row>
    <row r="523" spans="1:21" ht="15.5" x14ac:dyDescent="0.35">
      <c r="A523" s="6"/>
      <c r="B523" s="6"/>
      <c r="F523" s="32"/>
      <c r="I523" s="32"/>
      <c r="L523" s="32"/>
      <c r="M523" s="100"/>
      <c r="O523" s="32"/>
      <c r="P523" s="45"/>
      <c r="R523" s="32"/>
      <c r="S523" s="100"/>
      <c r="U523" s="32"/>
    </row>
    <row r="524" spans="1:21" ht="15.5" x14ac:dyDescent="0.35">
      <c r="A524" s="6"/>
      <c r="B524" s="6"/>
      <c r="F524" s="32"/>
      <c r="I524" s="32"/>
      <c r="L524" s="32"/>
      <c r="M524" s="100"/>
      <c r="O524" s="32"/>
      <c r="P524" s="45"/>
      <c r="R524" s="32"/>
      <c r="S524" s="100"/>
      <c r="U524" s="32"/>
    </row>
    <row r="525" spans="1:21" ht="15.5" x14ac:dyDescent="0.35">
      <c r="A525" s="6"/>
      <c r="B525" s="6"/>
      <c r="F525" s="32"/>
      <c r="I525" s="32"/>
      <c r="L525" s="32"/>
      <c r="M525" s="100"/>
      <c r="O525" s="32"/>
      <c r="P525" s="45"/>
      <c r="R525" s="32"/>
      <c r="S525" s="100"/>
      <c r="U525" s="32"/>
    </row>
    <row r="526" spans="1:21" ht="15.5" x14ac:dyDescent="0.35">
      <c r="A526" s="6"/>
      <c r="B526" s="6"/>
      <c r="F526" s="32"/>
      <c r="I526" s="32"/>
      <c r="L526" s="32"/>
      <c r="M526" s="100"/>
      <c r="O526" s="32"/>
      <c r="P526" s="45"/>
      <c r="R526" s="32"/>
      <c r="S526" s="100"/>
      <c r="U526" s="32"/>
    </row>
    <row r="527" spans="1:21" ht="15.5" x14ac:dyDescent="0.35">
      <c r="A527" s="6"/>
      <c r="B527" s="6"/>
      <c r="F527" s="32"/>
      <c r="I527" s="32"/>
      <c r="L527" s="32"/>
      <c r="M527" s="100"/>
      <c r="O527" s="32"/>
      <c r="P527" s="45"/>
      <c r="R527" s="32"/>
      <c r="S527" s="100"/>
      <c r="U527" s="32"/>
    </row>
    <row r="528" spans="1:21" ht="15.5" x14ac:dyDescent="0.35">
      <c r="A528" s="6"/>
      <c r="B528" s="6"/>
      <c r="F528" s="32"/>
      <c r="I528" s="32"/>
      <c r="L528" s="32"/>
      <c r="M528" s="100"/>
      <c r="O528" s="32"/>
      <c r="P528" s="45"/>
      <c r="R528" s="32"/>
      <c r="S528" s="100"/>
      <c r="U528" s="32"/>
    </row>
    <row r="529" spans="1:21" ht="15.5" x14ac:dyDescent="0.35">
      <c r="A529" s="6"/>
      <c r="B529" s="6"/>
      <c r="F529" s="32"/>
      <c r="I529" s="32"/>
      <c r="L529" s="32"/>
      <c r="M529" s="100"/>
      <c r="O529" s="32"/>
      <c r="P529" s="45"/>
      <c r="R529" s="32"/>
      <c r="S529" s="100"/>
      <c r="U529" s="32"/>
    </row>
    <row r="530" spans="1:21" ht="15.5" x14ac:dyDescent="0.35">
      <c r="A530" s="6"/>
      <c r="B530" s="6"/>
      <c r="F530" s="32"/>
      <c r="I530" s="32"/>
      <c r="L530" s="32"/>
      <c r="M530" s="100"/>
      <c r="O530" s="32"/>
      <c r="P530" s="45"/>
      <c r="R530" s="32"/>
      <c r="S530" s="100"/>
      <c r="U530" s="32"/>
    </row>
    <row r="531" spans="1:21" ht="15.5" x14ac:dyDescent="0.35">
      <c r="A531" s="6"/>
      <c r="B531" s="6"/>
      <c r="F531" s="32"/>
      <c r="I531" s="32"/>
      <c r="L531" s="32"/>
      <c r="M531" s="100"/>
      <c r="O531" s="32"/>
      <c r="P531" s="45"/>
      <c r="R531" s="32"/>
      <c r="S531" s="100"/>
      <c r="U531" s="32"/>
    </row>
    <row r="532" spans="1:21" ht="15.5" x14ac:dyDescent="0.35">
      <c r="A532" s="6"/>
      <c r="B532" s="6"/>
      <c r="F532" s="32"/>
      <c r="I532" s="32"/>
      <c r="L532" s="32"/>
      <c r="M532" s="100"/>
      <c r="O532" s="32"/>
      <c r="P532" s="45"/>
      <c r="R532" s="32"/>
      <c r="S532" s="100"/>
      <c r="U532" s="32"/>
    </row>
    <row r="533" spans="1:21" ht="15.5" x14ac:dyDescent="0.35">
      <c r="A533" s="6"/>
      <c r="B533" s="6"/>
      <c r="F533" s="32"/>
      <c r="I533" s="32"/>
      <c r="L533" s="32"/>
      <c r="M533" s="100"/>
      <c r="O533" s="32"/>
      <c r="P533" s="45"/>
      <c r="R533" s="32"/>
      <c r="S533" s="100"/>
      <c r="U533" s="32"/>
    </row>
    <row r="534" spans="1:21" ht="15.5" x14ac:dyDescent="0.35">
      <c r="A534" s="6"/>
      <c r="B534" s="6"/>
      <c r="F534" s="32"/>
      <c r="I534" s="32"/>
      <c r="L534" s="32"/>
      <c r="M534" s="100"/>
      <c r="O534" s="32"/>
      <c r="P534" s="45"/>
      <c r="R534" s="32"/>
      <c r="S534" s="100"/>
      <c r="U534" s="32"/>
    </row>
    <row r="535" spans="1:21" ht="15.5" x14ac:dyDescent="0.35">
      <c r="A535" s="6"/>
      <c r="B535" s="6"/>
      <c r="F535" s="32"/>
      <c r="I535" s="32"/>
      <c r="L535" s="32"/>
      <c r="M535" s="100"/>
      <c r="O535" s="32"/>
      <c r="P535" s="45"/>
      <c r="R535" s="32"/>
      <c r="S535" s="100"/>
      <c r="U535" s="32"/>
    </row>
    <row r="536" spans="1:21" ht="15.5" x14ac:dyDescent="0.35">
      <c r="A536" s="6"/>
      <c r="B536" s="6"/>
      <c r="F536" s="32"/>
      <c r="I536" s="32"/>
      <c r="L536" s="32"/>
      <c r="M536" s="100"/>
      <c r="O536" s="32"/>
      <c r="P536" s="45"/>
      <c r="R536" s="32"/>
      <c r="S536" s="100"/>
      <c r="U536" s="32"/>
    </row>
    <row r="537" spans="1:21" ht="15.5" x14ac:dyDescent="0.35">
      <c r="A537" s="6"/>
      <c r="B537" s="6"/>
      <c r="F537" s="32"/>
      <c r="I537" s="32"/>
      <c r="L537" s="32"/>
      <c r="M537" s="100"/>
      <c r="O537" s="32"/>
      <c r="P537" s="45"/>
      <c r="R537" s="32"/>
      <c r="S537" s="100"/>
      <c r="U537" s="32"/>
    </row>
    <row r="538" spans="1:21" ht="15.5" x14ac:dyDescent="0.35">
      <c r="A538" s="6"/>
      <c r="B538" s="6"/>
      <c r="F538" s="32"/>
      <c r="I538" s="32"/>
      <c r="L538" s="32"/>
      <c r="M538" s="100"/>
      <c r="O538" s="32"/>
      <c r="P538" s="45"/>
      <c r="R538" s="32"/>
      <c r="S538" s="100"/>
      <c r="U538" s="32"/>
    </row>
    <row r="539" spans="1:21" ht="15.5" x14ac:dyDescent="0.35">
      <c r="A539" s="6"/>
      <c r="B539" s="6"/>
      <c r="F539" s="32"/>
      <c r="I539" s="32"/>
      <c r="L539" s="32"/>
      <c r="M539" s="100"/>
      <c r="O539" s="32"/>
      <c r="P539" s="45"/>
      <c r="R539" s="32"/>
      <c r="S539" s="100"/>
      <c r="U539" s="32"/>
    </row>
    <row r="540" spans="1:21" ht="15.5" x14ac:dyDescent="0.35">
      <c r="A540" s="6"/>
      <c r="B540" s="6"/>
      <c r="F540" s="32"/>
      <c r="I540" s="32"/>
      <c r="L540" s="32"/>
      <c r="M540" s="100"/>
      <c r="O540" s="32"/>
      <c r="P540" s="45"/>
      <c r="R540" s="32"/>
      <c r="S540" s="100"/>
      <c r="U540" s="32"/>
    </row>
    <row r="541" spans="1:21" ht="15.5" x14ac:dyDescent="0.35">
      <c r="A541" s="6"/>
      <c r="B541" s="6"/>
      <c r="F541" s="32"/>
      <c r="I541" s="32"/>
      <c r="L541" s="32"/>
      <c r="M541" s="100"/>
      <c r="O541" s="32"/>
      <c r="P541" s="45"/>
      <c r="R541" s="32"/>
      <c r="S541" s="100"/>
      <c r="U541" s="32"/>
    </row>
    <row r="542" spans="1:21" ht="15.5" x14ac:dyDescent="0.35">
      <c r="A542" s="6"/>
      <c r="B542" s="6"/>
      <c r="F542" s="32"/>
      <c r="I542" s="32"/>
      <c r="L542" s="32"/>
      <c r="M542" s="100"/>
      <c r="O542" s="32"/>
      <c r="P542" s="45"/>
      <c r="R542" s="32"/>
      <c r="S542" s="100"/>
      <c r="U542" s="32"/>
    </row>
    <row r="543" spans="1:21" ht="15.5" x14ac:dyDescent="0.35">
      <c r="A543" s="6"/>
      <c r="B543" s="6"/>
      <c r="F543" s="32"/>
      <c r="I543" s="32"/>
      <c r="L543" s="32"/>
      <c r="M543" s="100"/>
      <c r="O543" s="32"/>
      <c r="P543" s="45"/>
      <c r="R543" s="32"/>
      <c r="S543" s="100"/>
      <c r="U543" s="32"/>
    </row>
    <row r="544" spans="1:21" ht="15.5" x14ac:dyDescent="0.35">
      <c r="A544" s="6"/>
      <c r="B544" s="6"/>
      <c r="F544" s="32"/>
      <c r="I544" s="32"/>
      <c r="L544" s="32"/>
      <c r="M544" s="100"/>
      <c r="O544" s="32"/>
      <c r="P544" s="45"/>
      <c r="R544" s="32"/>
      <c r="S544" s="100"/>
      <c r="U544" s="32"/>
    </row>
    <row r="545" spans="1:21" ht="15.5" x14ac:dyDescent="0.35">
      <c r="A545" s="6"/>
      <c r="B545" s="6"/>
      <c r="F545" s="32"/>
      <c r="I545" s="32"/>
      <c r="L545" s="32"/>
      <c r="M545" s="100"/>
      <c r="O545" s="32"/>
      <c r="P545" s="45"/>
      <c r="R545" s="32"/>
      <c r="S545" s="100"/>
      <c r="U545" s="32"/>
    </row>
    <row r="546" spans="1:21" ht="15.5" x14ac:dyDescent="0.35">
      <c r="A546" s="6"/>
      <c r="B546" s="6"/>
      <c r="F546" s="32"/>
      <c r="I546" s="32"/>
      <c r="L546" s="32"/>
      <c r="M546" s="100"/>
      <c r="O546" s="32"/>
      <c r="P546" s="45"/>
      <c r="R546" s="32"/>
      <c r="S546" s="100"/>
      <c r="U546" s="32"/>
    </row>
    <row r="547" spans="1:21" ht="15.5" x14ac:dyDescent="0.35">
      <c r="A547" s="6"/>
      <c r="B547" s="6"/>
      <c r="F547" s="32"/>
      <c r="I547" s="32"/>
      <c r="L547" s="32"/>
      <c r="M547" s="100"/>
      <c r="O547" s="32"/>
      <c r="P547" s="45"/>
      <c r="R547" s="32"/>
      <c r="S547" s="100"/>
      <c r="U547" s="32"/>
    </row>
    <row r="548" spans="1:21" ht="15.5" x14ac:dyDescent="0.35">
      <c r="A548" s="6"/>
      <c r="B548" s="6"/>
      <c r="F548" s="32"/>
      <c r="I548" s="32"/>
      <c r="L548" s="32"/>
      <c r="M548" s="100"/>
      <c r="O548" s="32"/>
      <c r="P548" s="45"/>
      <c r="R548" s="32"/>
      <c r="S548" s="100"/>
      <c r="U548" s="32"/>
    </row>
    <row r="549" spans="1:21" ht="15.5" x14ac:dyDescent="0.35">
      <c r="A549" s="6"/>
      <c r="B549" s="6"/>
      <c r="F549" s="32"/>
      <c r="I549" s="32"/>
      <c r="L549" s="32"/>
      <c r="M549" s="100"/>
      <c r="O549" s="32"/>
      <c r="P549" s="45"/>
      <c r="R549" s="32"/>
      <c r="S549" s="100"/>
      <c r="U549" s="32"/>
    </row>
    <row r="550" spans="1:21" ht="15.5" x14ac:dyDescent="0.35">
      <c r="A550" s="6"/>
      <c r="B550" s="6"/>
      <c r="F550" s="32"/>
      <c r="I550" s="32"/>
      <c r="L550" s="32"/>
      <c r="M550" s="100"/>
      <c r="O550" s="32"/>
      <c r="P550" s="45"/>
      <c r="R550" s="32"/>
      <c r="S550" s="100"/>
      <c r="U550" s="32"/>
    </row>
    <row r="551" spans="1:21" ht="15.5" x14ac:dyDescent="0.35">
      <c r="A551" s="6"/>
      <c r="B551" s="6"/>
      <c r="F551" s="32"/>
      <c r="I551" s="32"/>
      <c r="L551" s="32"/>
      <c r="M551" s="100"/>
      <c r="O551" s="32"/>
      <c r="P551" s="45"/>
      <c r="R551" s="32"/>
      <c r="S551" s="100"/>
      <c r="U551" s="32"/>
    </row>
    <row r="552" spans="1:21" ht="15.5" x14ac:dyDescent="0.35">
      <c r="A552" s="6"/>
      <c r="B552" s="6"/>
      <c r="F552" s="32"/>
      <c r="I552" s="32"/>
      <c r="L552" s="32"/>
      <c r="M552" s="100"/>
      <c r="O552" s="32"/>
      <c r="P552" s="45"/>
      <c r="R552" s="32"/>
      <c r="S552" s="100"/>
      <c r="U552" s="32"/>
    </row>
    <row r="553" spans="1:21" ht="15.5" x14ac:dyDescent="0.35">
      <c r="A553" s="6"/>
      <c r="B553" s="6"/>
      <c r="F553" s="32"/>
      <c r="I553" s="32"/>
      <c r="L553" s="32"/>
      <c r="M553" s="100"/>
      <c r="O553" s="32"/>
      <c r="P553" s="45"/>
      <c r="R553" s="32"/>
      <c r="S553" s="100"/>
      <c r="U553" s="32"/>
    </row>
    <row r="554" spans="1:21" ht="15.5" x14ac:dyDescent="0.35">
      <c r="A554" s="6"/>
      <c r="B554" s="6"/>
      <c r="F554" s="32"/>
      <c r="I554" s="32"/>
      <c r="L554" s="32"/>
      <c r="M554" s="100"/>
      <c r="O554" s="32"/>
      <c r="P554" s="45"/>
      <c r="R554" s="32"/>
      <c r="S554" s="100"/>
      <c r="U554" s="32"/>
    </row>
    <row r="555" spans="1:21" ht="15.5" x14ac:dyDescent="0.35">
      <c r="A555" s="6"/>
      <c r="B555" s="6"/>
      <c r="F555" s="32"/>
      <c r="I555" s="32"/>
      <c r="L555" s="32"/>
      <c r="M555" s="100"/>
      <c r="O555" s="32"/>
      <c r="P555" s="45"/>
      <c r="R555" s="32"/>
      <c r="S555" s="100"/>
      <c r="U555" s="32"/>
    </row>
    <row r="556" spans="1:21" ht="15.5" x14ac:dyDescent="0.35">
      <c r="A556" s="6"/>
      <c r="B556" s="6"/>
      <c r="F556" s="32"/>
      <c r="I556" s="32"/>
      <c r="L556" s="32"/>
      <c r="M556" s="100"/>
      <c r="O556" s="32"/>
      <c r="P556" s="45"/>
      <c r="R556" s="32"/>
      <c r="S556" s="100"/>
      <c r="U556" s="32"/>
    </row>
    <row r="557" spans="1:21" ht="15.5" x14ac:dyDescent="0.35">
      <c r="A557" s="6"/>
      <c r="B557" s="6"/>
      <c r="F557" s="32"/>
      <c r="I557" s="32"/>
      <c r="L557" s="32"/>
      <c r="M557" s="100"/>
      <c r="O557" s="32"/>
      <c r="P557" s="45"/>
      <c r="R557" s="32"/>
      <c r="S557" s="100"/>
      <c r="U557" s="32"/>
    </row>
    <row r="558" spans="1:21" ht="15.5" x14ac:dyDescent="0.35">
      <c r="A558" s="6"/>
      <c r="B558" s="6"/>
      <c r="F558" s="32"/>
      <c r="I558" s="32"/>
      <c r="L558" s="32"/>
      <c r="M558" s="100"/>
      <c r="O558" s="32"/>
      <c r="P558" s="45"/>
      <c r="R558" s="32"/>
      <c r="S558" s="100"/>
      <c r="U558" s="32"/>
    </row>
    <row r="559" spans="1:21" ht="15.5" x14ac:dyDescent="0.35">
      <c r="A559" s="6"/>
      <c r="B559" s="6"/>
      <c r="F559" s="32"/>
      <c r="I559" s="32"/>
      <c r="L559" s="32"/>
      <c r="M559" s="100"/>
      <c r="O559" s="32"/>
      <c r="P559" s="45"/>
      <c r="R559" s="32"/>
      <c r="S559" s="100"/>
      <c r="U559" s="32"/>
    </row>
    <row r="560" spans="1:21" ht="15.5" x14ac:dyDescent="0.35">
      <c r="A560" s="6"/>
      <c r="B560" s="6"/>
      <c r="F560" s="32"/>
      <c r="I560" s="32"/>
      <c r="L560" s="32"/>
      <c r="M560" s="100"/>
      <c r="O560" s="32"/>
      <c r="P560" s="45"/>
      <c r="R560" s="32"/>
      <c r="S560" s="100"/>
      <c r="U560" s="32"/>
    </row>
    <row r="561" spans="1:21" ht="15.5" x14ac:dyDescent="0.35">
      <c r="A561" s="6"/>
      <c r="B561" s="6"/>
      <c r="F561" s="32"/>
      <c r="I561" s="32"/>
      <c r="L561" s="32"/>
      <c r="M561" s="100"/>
      <c r="O561" s="32"/>
      <c r="P561" s="45"/>
      <c r="R561" s="32"/>
      <c r="S561" s="100"/>
      <c r="U561" s="32"/>
    </row>
    <row r="562" spans="1:21" ht="15.5" x14ac:dyDescent="0.35">
      <c r="A562" s="6"/>
      <c r="B562" s="6"/>
      <c r="F562" s="32"/>
      <c r="I562" s="32"/>
      <c r="L562" s="32"/>
      <c r="M562" s="100"/>
      <c r="O562" s="32"/>
      <c r="P562" s="45"/>
      <c r="R562" s="32"/>
      <c r="S562" s="100"/>
      <c r="U562" s="32"/>
    </row>
    <row r="563" spans="1:21" ht="15.5" x14ac:dyDescent="0.35">
      <c r="A563" s="6"/>
      <c r="B563" s="6"/>
      <c r="F563" s="32"/>
      <c r="I563" s="32"/>
      <c r="L563" s="32"/>
      <c r="M563" s="100"/>
      <c r="O563" s="32"/>
      <c r="P563" s="45"/>
      <c r="R563" s="32"/>
      <c r="S563" s="100"/>
      <c r="U563" s="32"/>
    </row>
    <row r="564" spans="1:21" ht="15.5" x14ac:dyDescent="0.35">
      <c r="A564" s="6"/>
      <c r="B564" s="6"/>
      <c r="F564" s="32"/>
      <c r="I564" s="32"/>
      <c r="L564" s="32"/>
      <c r="M564" s="100"/>
      <c r="O564" s="32"/>
      <c r="P564" s="45"/>
      <c r="R564" s="32"/>
      <c r="S564" s="100"/>
      <c r="U564" s="32"/>
    </row>
    <row r="565" spans="1:21" ht="15.5" x14ac:dyDescent="0.35">
      <c r="A565" s="6"/>
      <c r="B565" s="6"/>
      <c r="F565" s="32"/>
      <c r="I565" s="32"/>
      <c r="L565" s="32"/>
      <c r="M565" s="100"/>
      <c r="O565" s="32"/>
      <c r="P565" s="45"/>
      <c r="R565" s="32"/>
      <c r="S565" s="100"/>
      <c r="U565" s="32"/>
    </row>
    <row r="566" spans="1:21" ht="15.5" x14ac:dyDescent="0.35">
      <c r="A566" s="6"/>
      <c r="B566" s="6"/>
      <c r="F566" s="32"/>
      <c r="I566" s="32"/>
      <c r="L566" s="32"/>
      <c r="M566" s="100"/>
      <c r="O566" s="32"/>
      <c r="P566" s="45"/>
      <c r="R566" s="32"/>
      <c r="S566" s="100"/>
      <c r="U566" s="32"/>
    </row>
    <row r="567" spans="1:21" ht="15.5" x14ac:dyDescent="0.35">
      <c r="A567" s="6"/>
      <c r="B567" s="6"/>
      <c r="F567" s="32"/>
      <c r="I567" s="32"/>
      <c r="L567" s="32"/>
      <c r="M567" s="100"/>
      <c r="O567" s="32"/>
      <c r="P567" s="45"/>
      <c r="R567" s="32"/>
      <c r="S567" s="100"/>
      <c r="U567" s="32"/>
    </row>
    <row r="568" spans="1:21" ht="15.5" x14ac:dyDescent="0.35">
      <c r="A568" s="6"/>
      <c r="B568" s="6"/>
      <c r="F568" s="32"/>
      <c r="I568" s="32"/>
      <c r="L568" s="32"/>
      <c r="M568" s="100"/>
      <c r="O568" s="32"/>
      <c r="P568" s="45"/>
      <c r="R568" s="32"/>
      <c r="S568" s="100"/>
      <c r="U568" s="32"/>
    </row>
    <row r="569" spans="1:21" ht="15.5" x14ac:dyDescent="0.35">
      <c r="A569" s="6"/>
      <c r="B569" s="6"/>
      <c r="F569" s="32"/>
      <c r="I569" s="32"/>
      <c r="L569" s="32"/>
      <c r="M569" s="100"/>
      <c r="O569" s="32"/>
      <c r="P569" s="45"/>
      <c r="R569" s="32"/>
      <c r="S569" s="100"/>
      <c r="U569" s="32"/>
    </row>
    <row r="570" spans="1:21" ht="15.5" x14ac:dyDescent="0.35">
      <c r="A570" s="6"/>
      <c r="B570" s="6"/>
      <c r="F570" s="32"/>
      <c r="I570" s="32"/>
      <c r="L570" s="32"/>
      <c r="M570" s="100"/>
      <c r="O570" s="32"/>
      <c r="P570" s="45"/>
      <c r="R570" s="32"/>
      <c r="S570" s="100"/>
      <c r="U570" s="32"/>
    </row>
    <row r="571" spans="1:21" ht="15.5" x14ac:dyDescent="0.35">
      <c r="A571" s="6"/>
      <c r="B571" s="6"/>
      <c r="F571" s="32"/>
      <c r="I571" s="32"/>
      <c r="L571" s="32"/>
      <c r="M571" s="100"/>
      <c r="O571" s="32"/>
      <c r="P571" s="45"/>
      <c r="R571" s="32"/>
      <c r="S571" s="100"/>
      <c r="U571" s="32"/>
    </row>
    <row r="572" spans="1:21" ht="15.5" x14ac:dyDescent="0.35">
      <c r="A572" s="6"/>
      <c r="B572" s="6"/>
      <c r="F572" s="32"/>
      <c r="I572" s="32"/>
      <c r="L572" s="32"/>
      <c r="M572" s="100"/>
      <c r="O572" s="32"/>
      <c r="P572" s="45"/>
      <c r="R572" s="32"/>
      <c r="S572" s="100"/>
      <c r="U572" s="32"/>
    </row>
    <row r="573" spans="1:21" ht="15.5" x14ac:dyDescent="0.35">
      <c r="A573" s="6"/>
      <c r="B573" s="6"/>
      <c r="F573" s="32"/>
      <c r="I573" s="32"/>
      <c r="L573" s="32"/>
      <c r="M573" s="100"/>
      <c r="O573" s="32"/>
      <c r="P573" s="45"/>
      <c r="R573" s="32"/>
      <c r="S573" s="100"/>
      <c r="U573" s="32"/>
    </row>
    <row r="574" spans="1:21" ht="15.5" x14ac:dyDescent="0.35">
      <c r="A574" s="6"/>
      <c r="B574" s="6"/>
      <c r="F574" s="32"/>
      <c r="I574" s="32"/>
      <c r="L574" s="32"/>
      <c r="M574" s="100"/>
      <c r="O574" s="32"/>
      <c r="P574" s="45"/>
      <c r="R574" s="32"/>
      <c r="S574" s="100"/>
      <c r="U574" s="32"/>
    </row>
    <row r="575" spans="1:21" ht="15.5" x14ac:dyDescent="0.35">
      <c r="A575" s="6"/>
      <c r="B575" s="6"/>
      <c r="F575" s="32"/>
      <c r="I575" s="32"/>
      <c r="L575" s="32"/>
      <c r="M575" s="100"/>
      <c r="O575" s="32"/>
      <c r="P575" s="45"/>
      <c r="R575" s="32"/>
      <c r="S575" s="100"/>
      <c r="U575" s="32"/>
    </row>
    <row r="576" spans="1:21" ht="15.5" x14ac:dyDescent="0.35">
      <c r="A576" s="6"/>
      <c r="B576" s="6"/>
      <c r="F576" s="32"/>
      <c r="I576" s="32"/>
      <c r="L576" s="32"/>
      <c r="M576" s="100"/>
      <c r="O576" s="32"/>
      <c r="P576" s="45"/>
      <c r="R576" s="32"/>
      <c r="S576" s="100"/>
      <c r="U576" s="32"/>
    </row>
    <row r="577" spans="1:21" ht="15.5" x14ac:dyDescent="0.35">
      <c r="A577" s="6"/>
      <c r="B577" s="6"/>
      <c r="F577" s="32"/>
      <c r="I577" s="32"/>
      <c r="L577" s="32"/>
      <c r="M577" s="100"/>
      <c r="O577" s="32"/>
      <c r="P577" s="45"/>
      <c r="R577" s="32"/>
      <c r="S577" s="100"/>
      <c r="U577" s="32"/>
    </row>
    <row r="578" spans="1:21" ht="15.5" x14ac:dyDescent="0.35">
      <c r="A578" s="6"/>
      <c r="B578" s="6"/>
      <c r="F578" s="32"/>
      <c r="I578" s="32"/>
      <c r="L578" s="32"/>
      <c r="M578" s="100"/>
      <c r="O578" s="32"/>
      <c r="P578" s="45"/>
      <c r="R578" s="32"/>
      <c r="S578" s="100"/>
      <c r="U578" s="32"/>
    </row>
    <row r="579" spans="1:21" ht="15.5" x14ac:dyDescent="0.35">
      <c r="A579" s="6"/>
      <c r="B579" s="6"/>
      <c r="F579" s="32"/>
      <c r="I579" s="32"/>
      <c r="L579" s="32"/>
      <c r="M579" s="100"/>
      <c r="O579" s="32"/>
      <c r="P579" s="45"/>
      <c r="R579" s="32"/>
      <c r="S579" s="100"/>
      <c r="U579" s="32"/>
    </row>
    <row r="580" spans="1:21" ht="15.5" x14ac:dyDescent="0.35">
      <c r="A580" s="6"/>
      <c r="B580" s="6"/>
      <c r="F580" s="32"/>
      <c r="I580" s="32"/>
      <c r="L580" s="32"/>
      <c r="M580" s="100"/>
      <c r="O580" s="32"/>
      <c r="P580" s="45"/>
      <c r="R580" s="32"/>
      <c r="S580" s="100"/>
      <c r="U580" s="32"/>
    </row>
    <row r="581" spans="1:21" ht="15.5" x14ac:dyDescent="0.35">
      <c r="A581" s="6"/>
      <c r="B581" s="6"/>
      <c r="F581" s="32"/>
      <c r="I581" s="32"/>
      <c r="L581" s="32"/>
      <c r="M581" s="100"/>
      <c r="O581" s="32"/>
      <c r="P581" s="45"/>
      <c r="R581" s="32"/>
      <c r="S581" s="100"/>
      <c r="U581" s="32"/>
    </row>
    <row r="582" spans="1:21" ht="15.5" x14ac:dyDescent="0.35">
      <c r="A582" s="6"/>
      <c r="B582" s="6"/>
      <c r="F582" s="32"/>
      <c r="I582" s="32"/>
      <c r="L582" s="32"/>
      <c r="M582" s="100"/>
      <c r="O582" s="32"/>
      <c r="P582" s="45"/>
      <c r="R582" s="32"/>
      <c r="S582" s="100"/>
      <c r="U582" s="32"/>
    </row>
    <row r="583" spans="1:21" ht="15.5" x14ac:dyDescent="0.35">
      <c r="A583" s="6"/>
      <c r="B583" s="6"/>
      <c r="F583" s="32"/>
      <c r="I583" s="32"/>
      <c r="L583" s="32"/>
      <c r="M583" s="100"/>
      <c r="O583" s="32"/>
      <c r="P583" s="45"/>
      <c r="R583" s="32"/>
      <c r="S583" s="100"/>
      <c r="U583" s="32"/>
    </row>
    <row r="584" spans="1:21" ht="15.5" x14ac:dyDescent="0.35">
      <c r="A584" s="6"/>
      <c r="B584" s="6"/>
      <c r="F584" s="32"/>
      <c r="I584" s="32"/>
      <c r="L584" s="32"/>
      <c r="M584" s="100"/>
      <c r="O584" s="32"/>
      <c r="P584" s="45"/>
      <c r="R584" s="32"/>
      <c r="S584" s="100"/>
      <c r="U584" s="32"/>
    </row>
    <row r="585" spans="1:21" ht="15.5" x14ac:dyDescent="0.35">
      <c r="A585" s="6"/>
      <c r="B585" s="6"/>
      <c r="F585" s="32"/>
      <c r="I585" s="32"/>
      <c r="L585" s="32"/>
      <c r="M585" s="100"/>
      <c r="O585" s="32"/>
      <c r="P585" s="45"/>
      <c r="R585" s="32"/>
      <c r="S585" s="100"/>
      <c r="U585" s="32"/>
    </row>
    <row r="586" spans="1:21" ht="15.5" x14ac:dyDescent="0.35">
      <c r="A586" s="6"/>
      <c r="B586" s="6"/>
      <c r="F586" s="32"/>
      <c r="I586" s="32"/>
      <c r="L586" s="32"/>
      <c r="M586" s="100"/>
      <c r="O586" s="32"/>
      <c r="P586" s="45"/>
      <c r="R586" s="32"/>
      <c r="S586" s="100"/>
      <c r="U586" s="32"/>
    </row>
    <row r="587" spans="1:21" ht="15.5" x14ac:dyDescent="0.35">
      <c r="A587" s="6"/>
      <c r="B587" s="6"/>
      <c r="F587" s="32"/>
      <c r="I587" s="32"/>
      <c r="L587" s="32"/>
      <c r="M587" s="100"/>
      <c r="O587" s="32"/>
      <c r="P587" s="45"/>
      <c r="R587" s="32"/>
      <c r="S587" s="100"/>
      <c r="U587" s="32"/>
    </row>
    <row r="588" spans="1:21" ht="15.5" x14ac:dyDescent="0.35">
      <c r="A588" s="6"/>
      <c r="B588" s="6"/>
      <c r="F588" s="32"/>
      <c r="I588" s="32"/>
      <c r="L588" s="32"/>
      <c r="M588" s="100"/>
      <c r="O588" s="32"/>
      <c r="P588" s="45"/>
      <c r="R588" s="32"/>
      <c r="S588" s="100"/>
      <c r="U588" s="32"/>
    </row>
    <row r="589" spans="1:21" ht="15.5" x14ac:dyDescent="0.35">
      <c r="A589" s="6"/>
      <c r="B589" s="6"/>
      <c r="F589" s="32"/>
      <c r="I589" s="32"/>
      <c r="L589" s="32"/>
      <c r="M589" s="100"/>
      <c r="O589" s="32"/>
      <c r="P589" s="45"/>
      <c r="R589" s="32"/>
      <c r="S589" s="100"/>
      <c r="U589" s="32"/>
    </row>
    <row r="590" spans="1:21" ht="15.5" x14ac:dyDescent="0.35">
      <c r="A590" s="6"/>
      <c r="B590" s="6"/>
      <c r="F590" s="32"/>
      <c r="I590" s="32"/>
      <c r="L590" s="32"/>
      <c r="M590" s="100"/>
      <c r="O590" s="32"/>
      <c r="P590" s="45"/>
      <c r="R590" s="32"/>
      <c r="S590" s="100"/>
      <c r="U590" s="32"/>
    </row>
    <row r="591" spans="1:21" ht="15.5" x14ac:dyDescent="0.35">
      <c r="A591" s="6"/>
      <c r="B591" s="6"/>
      <c r="F591" s="32"/>
      <c r="I591" s="32"/>
      <c r="L591" s="32"/>
      <c r="M591" s="100"/>
      <c r="O591" s="32"/>
      <c r="P591" s="45"/>
      <c r="R591" s="32"/>
      <c r="S591" s="100"/>
      <c r="U591" s="32"/>
    </row>
    <row r="592" spans="1:21" ht="15.5" x14ac:dyDescent="0.35">
      <c r="A592" s="6"/>
      <c r="B592" s="6"/>
      <c r="F592" s="32"/>
      <c r="I592" s="32"/>
      <c r="L592" s="32"/>
      <c r="M592" s="100"/>
      <c r="O592" s="32"/>
      <c r="P592" s="45"/>
      <c r="R592" s="32"/>
      <c r="S592" s="100"/>
      <c r="U592" s="32"/>
    </row>
    <row r="593" spans="1:21" ht="15.5" x14ac:dyDescent="0.35">
      <c r="A593" s="6"/>
      <c r="B593" s="6"/>
      <c r="F593" s="32"/>
      <c r="I593" s="32"/>
      <c r="L593" s="32"/>
      <c r="M593" s="100"/>
      <c r="O593" s="32"/>
      <c r="P593" s="45"/>
      <c r="R593" s="32"/>
      <c r="S593" s="100"/>
      <c r="U593" s="32"/>
    </row>
    <row r="594" spans="1:21" ht="15.5" x14ac:dyDescent="0.35">
      <c r="A594" s="6"/>
      <c r="B594" s="6"/>
      <c r="F594" s="32"/>
      <c r="I594" s="32"/>
      <c r="L594" s="32"/>
      <c r="M594" s="100"/>
      <c r="O594" s="32"/>
      <c r="P594" s="45"/>
      <c r="R594" s="32"/>
      <c r="S594" s="100"/>
      <c r="U594" s="32"/>
    </row>
    <row r="595" spans="1:21" ht="15.5" x14ac:dyDescent="0.35">
      <c r="A595" s="6"/>
      <c r="B595" s="6"/>
      <c r="F595" s="32"/>
      <c r="I595" s="32"/>
      <c r="L595" s="32"/>
      <c r="M595" s="100"/>
      <c r="O595" s="32"/>
      <c r="P595" s="45"/>
      <c r="R595" s="32"/>
      <c r="S595" s="100"/>
      <c r="U595" s="32"/>
    </row>
    <row r="596" spans="1:21" ht="15.5" x14ac:dyDescent="0.35">
      <c r="A596" s="6"/>
      <c r="B596" s="6"/>
      <c r="F596" s="32"/>
      <c r="I596" s="32"/>
      <c r="L596" s="32"/>
      <c r="M596" s="100"/>
      <c r="O596" s="32"/>
      <c r="P596" s="45"/>
      <c r="R596" s="32"/>
      <c r="S596" s="100"/>
      <c r="U596" s="32"/>
    </row>
    <row r="597" spans="1:21" ht="15.5" x14ac:dyDescent="0.35">
      <c r="A597" s="6"/>
      <c r="B597" s="6"/>
      <c r="F597" s="32"/>
      <c r="I597" s="32"/>
      <c r="L597" s="32"/>
      <c r="M597" s="100"/>
      <c r="O597" s="32"/>
      <c r="P597" s="45"/>
      <c r="R597" s="32"/>
      <c r="S597" s="100"/>
      <c r="U597" s="32"/>
    </row>
    <row r="598" spans="1:21" ht="15.5" x14ac:dyDescent="0.35">
      <c r="A598" s="6"/>
      <c r="B598" s="6"/>
      <c r="F598" s="32"/>
      <c r="I598" s="32"/>
      <c r="L598" s="32"/>
      <c r="M598" s="100"/>
      <c r="O598" s="32"/>
      <c r="P598" s="45"/>
      <c r="R598" s="32"/>
      <c r="S598" s="100"/>
      <c r="U598" s="32"/>
    </row>
    <row r="599" spans="1:21" ht="15.5" x14ac:dyDescent="0.35">
      <c r="A599" s="6"/>
      <c r="B599" s="6"/>
      <c r="F599" s="32"/>
      <c r="I599" s="32"/>
      <c r="L599" s="32"/>
      <c r="M599" s="100"/>
      <c r="O599" s="32"/>
      <c r="P599" s="45"/>
      <c r="R599" s="32"/>
      <c r="S599" s="100"/>
      <c r="U599" s="32"/>
    </row>
    <row r="600" spans="1:21" ht="15.5" x14ac:dyDescent="0.35">
      <c r="A600" s="6"/>
      <c r="B600" s="6"/>
      <c r="F600" s="32"/>
      <c r="I600" s="32"/>
      <c r="L600" s="32"/>
      <c r="M600" s="100"/>
      <c r="O600" s="32"/>
      <c r="P600" s="45"/>
      <c r="R600" s="32"/>
      <c r="S600" s="100"/>
      <c r="U600" s="32"/>
    </row>
    <row r="601" spans="1:21" ht="15.5" x14ac:dyDescent="0.35">
      <c r="A601" s="6"/>
      <c r="B601" s="6"/>
      <c r="F601" s="32"/>
      <c r="I601" s="32"/>
      <c r="L601" s="32"/>
      <c r="M601" s="100"/>
      <c r="O601" s="32"/>
      <c r="P601" s="45"/>
      <c r="R601" s="32"/>
      <c r="S601" s="100"/>
      <c r="U601" s="32"/>
    </row>
    <row r="602" spans="1:21" ht="15.5" x14ac:dyDescent="0.35">
      <c r="A602" s="6"/>
      <c r="B602" s="6"/>
      <c r="F602" s="32"/>
      <c r="I602" s="32"/>
      <c r="L602" s="32"/>
      <c r="M602" s="100"/>
      <c r="O602" s="32"/>
      <c r="P602" s="45"/>
      <c r="R602" s="32"/>
      <c r="S602" s="100"/>
      <c r="U602" s="32"/>
    </row>
    <row r="603" spans="1:21" ht="15.5" x14ac:dyDescent="0.35">
      <c r="A603" s="6"/>
      <c r="B603" s="6"/>
      <c r="F603" s="32"/>
      <c r="I603" s="32"/>
      <c r="L603" s="32"/>
      <c r="M603" s="100"/>
      <c r="O603" s="32"/>
      <c r="P603" s="45"/>
      <c r="R603" s="32"/>
      <c r="S603" s="100"/>
      <c r="U603" s="32"/>
    </row>
    <row r="604" spans="1:21" ht="15.5" x14ac:dyDescent="0.35">
      <c r="A604" s="6"/>
      <c r="B604" s="6"/>
      <c r="F604" s="32"/>
      <c r="I604" s="32"/>
      <c r="L604" s="32"/>
      <c r="M604" s="100"/>
      <c r="O604" s="32"/>
      <c r="P604" s="45"/>
      <c r="R604" s="32"/>
      <c r="S604" s="100"/>
      <c r="U604" s="32"/>
    </row>
    <row r="605" spans="1:21" ht="15.5" x14ac:dyDescent="0.35">
      <c r="A605" s="6"/>
      <c r="B605" s="6"/>
      <c r="F605" s="32"/>
      <c r="I605" s="32"/>
      <c r="L605" s="32"/>
      <c r="M605" s="100"/>
      <c r="O605" s="32"/>
      <c r="P605" s="45"/>
      <c r="R605" s="32"/>
      <c r="S605" s="100"/>
      <c r="U605" s="32"/>
    </row>
    <row r="606" spans="1:21" ht="15.5" x14ac:dyDescent="0.35">
      <c r="A606" s="6"/>
      <c r="B606" s="6"/>
      <c r="F606" s="32"/>
      <c r="I606" s="32"/>
      <c r="L606" s="32"/>
      <c r="M606" s="100"/>
      <c r="O606" s="32"/>
      <c r="P606" s="45"/>
      <c r="R606" s="32"/>
      <c r="S606" s="100"/>
      <c r="U606" s="32"/>
    </row>
    <row r="607" spans="1:21" ht="15.5" x14ac:dyDescent="0.35">
      <c r="A607" s="6"/>
      <c r="B607" s="6"/>
      <c r="F607" s="32"/>
      <c r="I607" s="32"/>
      <c r="L607" s="32"/>
      <c r="M607" s="100"/>
      <c r="O607" s="32"/>
      <c r="P607" s="45"/>
      <c r="R607" s="32"/>
      <c r="S607" s="100"/>
      <c r="U607" s="32"/>
    </row>
    <row r="608" spans="1:21" ht="15.5" x14ac:dyDescent="0.35">
      <c r="A608" s="6"/>
      <c r="B608" s="6"/>
      <c r="F608" s="32"/>
      <c r="I608" s="32"/>
      <c r="L608" s="32"/>
      <c r="M608" s="100"/>
      <c r="O608" s="32"/>
      <c r="P608" s="45"/>
      <c r="R608" s="32"/>
      <c r="S608" s="100"/>
      <c r="U608" s="32"/>
    </row>
    <row r="609" spans="1:21" ht="15.5" x14ac:dyDescent="0.35">
      <c r="A609" s="6"/>
      <c r="B609" s="6"/>
      <c r="F609" s="32"/>
      <c r="I609" s="32"/>
      <c r="L609" s="32"/>
      <c r="M609" s="100"/>
      <c r="O609" s="32"/>
      <c r="P609" s="45"/>
      <c r="R609" s="32"/>
      <c r="S609" s="100"/>
      <c r="U609" s="32"/>
    </row>
    <row r="610" spans="1:21" ht="15.5" x14ac:dyDescent="0.35">
      <c r="A610" s="6"/>
      <c r="B610" s="6"/>
      <c r="F610" s="32"/>
      <c r="I610" s="32"/>
      <c r="L610" s="32"/>
      <c r="M610" s="100"/>
      <c r="O610" s="32"/>
      <c r="P610" s="45"/>
      <c r="R610" s="32"/>
      <c r="S610" s="100"/>
      <c r="U610" s="32"/>
    </row>
    <row r="611" spans="1:21" ht="15.5" x14ac:dyDescent="0.35">
      <c r="A611" s="6"/>
      <c r="B611" s="6"/>
      <c r="F611" s="32"/>
      <c r="I611" s="32"/>
      <c r="L611" s="32"/>
      <c r="M611" s="100"/>
      <c r="O611" s="32"/>
      <c r="P611" s="45"/>
      <c r="R611" s="32"/>
      <c r="S611" s="100"/>
      <c r="U611" s="32"/>
    </row>
    <row r="612" spans="1:21" ht="15.5" x14ac:dyDescent="0.35">
      <c r="A612" s="6"/>
      <c r="B612" s="6"/>
      <c r="F612" s="32"/>
      <c r="I612" s="32"/>
      <c r="L612" s="32"/>
      <c r="M612" s="100"/>
      <c r="O612" s="32"/>
      <c r="P612" s="45"/>
      <c r="R612" s="32"/>
      <c r="S612" s="100"/>
      <c r="U612" s="32"/>
    </row>
    <row r="613" spans="1:21" ht="15.5" x14ac:dyDescent="0.35">
      <c r="A613" s="6"/>
      <c r="B613" s="6"/>
      <c r="F613" s="32"/>
      <c r="I613" s="32"/>
      <c r="L613" s="32"/>
      <c r="M613" s="100"/>
      <c r="O613" s="32"/>
      <c r="P613" s="45"/>
      <c r="R613" s="32"/>
      <c r="S613" s="100"/>
      <c r="U613" s="32"/>
    </row>
    <row r="614" spans="1:21" ht="15.5" x14ac:dyDescent="0.35">
      <c r="A614" s="6"/>
      <c r="B614" s="6"/>
      <c r="F614" s="32"/>
      <c r="I614" s="32"/>
      <c r="L614" s="32"/>
      <c r="M614" s="100"/>
      <c r="O614" s="32"/>
      <c r="P614" s="45"/>
      <c r="R614" s="32"/>
      <c r="S614" s="100"/>
      <c r="U614" s="32"/>
    </row>
    <row r="615" spans="1:21" ht="15.5" x14ac:dyDescent="0.35">
      <c r="A615" s="6"/>
      <c r="B615" s="6"/>
      <c r="F615" s="32"/>
      <c r="I615" s="32"/>
      <c r="L615" s="32"/>
      <c r="M615" s="100"/>
      <c r="O615" s="32"/>
      <c r="P615" s="45"/>
      <c r="R615" s="32"/>
      <c r="S615" s="100"/>
      <c r="U615" s="32"/>
    </row>
    <row r="616" spans="1:21" ht="15.5" x14ac:dyDescent="0.35">
      <c r="A616" s="6"/>
      <c r="B616" s="6"/>
      <c r="F616" s="32"/>
      <c r="I616" s="32"/>
      <c r="L616" s="32"/>
      <c r="M616" s="100"/>
      <c r="O616" s="32"/>
      <c r="P616" s="45"/>
      <c r="R616" s="32"/>
      <c r="S616" s="100"/>
      <c r="U616" s="32"/>
    </row>
    <row r="617" spans="1:21" ht="15.5" x14ac:dyDescent="0.35">
      <c r="A617" s="6"/>
      <c r="B617" s="6"/>
      <c r="F617" s="32"/>
      <c r="I617" s="32"/>
      <c r="L617" s="32"/>
      <c r="M617" s="100"/>
      <c r="O617" s="32"/>
      <c r="P617" s="45"/>
      <c r="R617" s="32"/>
      <c r="S617" s="100"/>
      <c r="U617" s="32"/>
    </row>
    <row r="618" spans="1:21" ht="15.5" x14ac:dyDescent="0.35">
      <c r="A618" s="6"/>
      <c r="B618" s="6"/>
      <c r="F618" s="32"/>
      <c r="I618" s="32"/>
      <c r="L618" s="32"/>
      <c r="M618" s="100"/>
      <c r="O618" s="32"/>
      <c r="P618" s="45"/>
      <c r="R618" s="32"/>
      <c r="S618" s="100"/>
      <c r="U618" s="32"/>
    </row>
    <row r="619" spans="1:21" ht="15.5" x14ac:dyDescent="0.35">
      <c r="A619" s="6"/>
      <c r="B619" s="6"/>
      <c r="F619" s="32"/>
      <c r="I619" s="32"/>
      <c r="L619" s="32"/>
      <c r="M619" s="100"/>
      <c r="O619" s="32"/>
      <c r="P619" s="45"/>
      <c r="R619" s="32"/>
      <c r="S619" s="100"/>
      <c r="U619" s="32"/>
    </row>
    <row r="620" spans="1:21" ht="15.5" x14ac:dyDescent="0.35">
      <c r="A620" s="6"/>
      <c r="B620" s="6"/>
      <c r="F620" s="32"/>
      <c r="I620" s="32"/>
      <c r="L620" s="32"/>
      <c r="M620" s="100"/>
      <c r="O620" s="32"/>
      <c r="P620" s="45"/>
      <c r="R620" s="32"/>
      <c r="S620" s="100"/>
      <c r="U620" s="32"/>
    </row>
    <row r="621" spans="1:21" ht="15.5" x14ac:dyDescent="0.35">
      <c r="A621" s="6"/>
      <c r="B621" s="6"/>
      <c r="F621" s="32"/>
      <c r="I621" s="32"/>
      <c r="L621" s="32"/>
      <c r="M621" s="100"/>
      <c r="O621" s="32"/>
      <c r="P621" s="45"/>
      <c r="R621" s="32"/>
      <c r="S621" s="100"/>
      <c r="U621" s="32"/>
    </row>
    <row r="622" spans="1:21" ht="15.5" x14ac:dyDescent="0.35">
      <c r="A622" s="6"/>
      <c r="B622" s="6"/>
      <c r="F622" s="32"/>
      <c r="I622" s="32"/>
      <c r="L622" s="32"/>
      <c r="M622" s="100"/>
      <c r="O622" s="32"/>
      <c r="P622" s="45"/>
      <c r="R622" s="32"/>
      <c r="S622" s="100"/>
      <c r="U622" s="32"/>
    </row>
    <row r="623" spans="1:21" ht="15.5" x14ac:dyDescent="0.35">
      <c r="A623" s="6"/>
      <c r="B623" s="6"/>
      <c r="F623" s="32"/>
      <c r="I623" s="32"/>
      <c r="L623" s="32"/>
      <c r="M623" s="100"/>
      <c r="O623" s="32"/>
      <c r="P623" s="45"/>
      <c r="R623" s="32"/>
      <c r="S623" s="100"/>
      <c r="U623" s="32"/>
    </row>
    <row r="624" spans="1:21" ht="15.5" x14ac:dyDescent="0.35">
      <c r="A624" s="6"/>
      <c r="B624" s="6"/>
      <c r="F624" s="32"/>
      <c r="I624" s="32"/>
      <c r="L624" s="32"/>
      <c r="M624" s="100"/>
      <c r="O624" s="32"/>
      <c r="P624" s="45"/>
      <c r="R624" s="32"/>
      <c r="S624" s="100"/>
      <c r="U624" s="32"/>
    </row>
    <row r="625" spans="1:21" ht="15.5" x14ac:dyDescent="0.35">
      <c r="A625" s="6"/>
      <c r="B625" s="6"/>
      <c r="F625" s="32"/>
      <c r="I625" s="32"/>
      <c r="L625" s="32"/>
      <c r="M625" s="100"/>
      <c r="O625" s="32"/>
      <c r="P625" s="45"/>
      <c r="R625" s="32"/>
      <c r="S625" s="100"/>
      <c r="U625" s="32"/>
    </row>
    <row r="626" spans="1:21" ht="15.5" x14ac:dyDescent="0.35">
      <c r="A626" s="6"/>
      <c r="B626" s="6"/>
      <c r="F626" s="32"/>
      <c r="I626" s="32"/>
      <c r="L626" s="32"/>
      <c r="M626" s="100"/>
      <c r="O626" s="32"/>
      <c r="P626" s="45"/>
      <c r="R626" s="32"/>
      <c r="S626" s="100"/>
      <c r="U626" s="32"/>
    </row>
    <row r="627" spans="1:21" ht="15.5" x14ac:dyDescent="0.35">
      <c r="A627" s="6"/>
      <c r="B627" s="6"/>
      <c r="F627" s="32"/>
      <c r="I627" s="32"/>
      <c r="L627" s="32"/>
      <c r="M627" s="100"/>
      <c r="O627" s="32"/>
      <c r="P627" s="45"/>
      <c r="R627" s="32"/>
      <c r="S627" s="100"/>
      <c r="U627" s="32"/>
    </row>
    <row r="628" spans="1:21" ht="15.5" x14ac:dyDescent="0.35">
      <c r="A628" s="6"/>
      <c r="B628" s="6"/>
      <c r="F628" s="32"/>
      <c r="I628" s="32"/>
      <c r="L628" s="32"/>
      <c r="M628" s="100"/>
      <c r="O628" s="32"/>
      <c r="P628" s="45"/>
      <c r="R628" s="32"/>
      <c r="S628" s="100"/>
      <c r="U628" s="32"/>
    </row>
    <row r="629" spans="1:21" ht="15.5" x14ac:dyDescent="0.35">
      <c r="A629" s="6"/>
      <c r="B629" s="6"/>
      <c r="F629" s="32"/>
      <c r="I629" s="32"/>
      <c r="L629" s="32"/>
      <c r="M629" s="100"/>
      <c r="O629" s="32"/>
      <c r="P629" s="45"/>
      <c r="R629" s="32"/>
      <c r="S629" s="100"/>
      <c r="U629" s="32"/>
    </row>
    <row r="630" spans="1:21" ht="15.5" x14ac:dyDescent="0.35">
      <c r="A630" s="6"/>
      <c r="B630" s="6"/>
      <c r="F630" s="32"/>
      <c r="I630" s="32"/>
      <c r="L630" s="32"/>
      <c r="M630" s="100"/>
      <c r="O630" s="32"/>
      <c r="P630" s="45"/>
      <c r="R630" s="32"/>
      <c r="S630" s="100"/>
      <c r="U630" s="32"/>
    </row>
    <row r="631" spans="1:21" ht="15.5" x14ac:dyDescent="0.35">
      <c r="A631" s="6"/>
      <c r="B631" s="6"/>
      <c r="F631" s="32"/>
      <c r="I631" s="32"/>
      <c r="L631" s="32"/>
      <c r="M631" s="100"/>
      <c r="O631" s="32"/>
      <c r="P631" s="45"/>
      <c r="R631" s="32"/>
      <c r="S631" s="100"/>
      <c r="U631" s="32"/>
    </row>
    <row r="632" spans="1:21" ht="15.5" x14ac:dyDescent="0.35">
      <c r="A632" s="6"/>
      <c r="B632" s="6"/>
      <c r="F632" s="32"/>
      <c r="I632" s="32"/>
      <c r="L632" s="32"/>
      <c r="M632" s="100"/>
      <c r="O632" s="32"/>
      <c r="P632" s="45"/>
      <c r="R632" s="32"/>
      <c r="S632" s="100"/>
      <c r="U632" s="32"/>
    </row>
    <row r="633" spans="1:21" ht="15.5" x14ac:dyDescent="0.35">
      <c r="A633" s="6"/>
      <c r="B633" s="6"/>
      <c r="F633" s="32"/>
      <c r="I633" s="32"/>
      <c r="L633" s="32"/>
      <c r="M633" s="100"/>
      <c r="O633" s="32"/>
      <c r="P633" s="45"/>
      <c r="R633" s="32"/>
      <c r="S633" s="100"/>
      <c r="U633" s="32"/>
    </row>
    <row r="634" spans="1:21" ht="15.5" x14ac:dyDescent="0.35">
      <c r="A634" s="6"/>
      <c r="B634" s="6"/>
      <c r="F634" s="32"/>
      <c r="I634" s="32"/>
      <c r="L634" s="32"/>
      <c r="M634" s="100"/>
      <c r="O634" s="32"/>
      <c r="P634" s="45"/>
      <c r="R634" s="32"/>
      <c r="S634" s="100"/>
      <c r="U634" s="32"/>
    </row>
    <row r="635" spans="1:21" ht="15.5" x14ac:dyDescent="0.35">
      <c r="A635" s="6"/>
      <c r="B635" s="6"/>
      <c r="F635" s="32"/>
      <c r="I635" s="32"/>
      <c r="L635" s="32"/>
      <c r="M635" s="100"/>
      <c r="O635" s="32"/>
      <c r="P635" s="45"/>
      <c r="R635" s="32"/>
      <c r="S635" s="100"/>
      <c r="U635" s="32"/>
    </row>
    <row r="636" spans="1:21" ht="15.5" x14ac:dyDescent="0.35">
      <c r="A636" s="6"/>
      <c r="B636" s="6"/>
      <c r="F636" s="32"/>
      <c r="I636" s="32"/>
      <c r="L636" s="32"/>
      <c r="M636" s="100"/>
      <c r="O636" s="32"/>
      <c r="P636" s="45"/>
      <c r="R636" s="32"/>
      <c r="S636" s="100"/>
      <c r="U636" s="32"/>
    </row>
    <row r="637" spans="1:21" ht="15.5" x14ac:dyDescent="0.35">
      <c r="A637" s="6"/>
      <c r="B637" s="6"/>
      <c r="F637" s="32"/>
      <c r="I637" s="32"/>
      <c r="L637" s="32"/>
      <c r="M637" s="100"/>
      <c r="O637" s="32"/>
      <c r="P637" s="45"/>
      <c r="R637" s="32"/>
      <c r="S637" s="100"/>
      <c r="U637" s="32"/>
    </row>
    <row r="638" spans="1:21" ht="15.5" x14ac:dyDescent="0.35">
      <c r="A638" s="6"/>
      <c r="B638" s="6"/>
      <c r="F638" s="32"/>
      <c r="I638" s="32"/>
      <c r="L638" s="32"/>
      <c r="M638" s="100"/>
      <c r="O638" s="32"/>
      <c r="P638" s="45"/>
      <c r="R638" s="32"/>
      <c r="S638" s="100"/>
      <c r="U638" s="32"/>
    </row>
    <row r="639" spans="1:21" ht="15.5" x14ac:dyDescent="0.35">
      <c r="A639" s="6"/>
      <c r="B639" s="6"/>
      <c r="F639" s="32"/>
      <c r="I639" s="32"/>
      <c r="L639" s="32"/>
      <c r="M639" s="100"/>
      <c r="O639" s="32"/>
      <c r="P639" s="45"/>
      <c r="R639" s="32"/>
      <c r="S639" s="100"/>
      <c r="U639" s="32"/>
    </row>
    <row r="640" spans="1:21" ht="15.5" x14ac:dyDescent="0.35">
      <c r="A640" s="6"/>
      <c r="B640" s="6"/>
      <c r="F640" s="32"/>
      <c r="I640" s="32"/>
      <c r="L640" s="32"/>
      <c r="M640" s="100"/>
      <c r="O640" s="32"/>
      <c r="P640" s="45"/>
      <c r="R640" s="32"/>
      <c r="S640" s="100"/>
      <c r="U640" s="32"/>
    </row>
    <row r="641" spans="1:21" ht="15.5" x14ac:dyDescent="0.35">
      <c r="A641" s="6"/>
      <c r="B641" s="6"/>
      <c r="F641" s="32"/>
      <c r="I641" s="32"/>
      <c r="L641" s="32"/>
      <c r="M641" s="100"/>
      <c r="O641" s="32"/>
      <c r="P641" s="45"/>
      <c r="R641" s="32"/>
      <c r="S641" s="100"/>
      <c r="U641" s="32"/>
    </row>
    <row r="642" spans="1:21" ht="15.5" x14ac:dyDescent="0.35">
      <c r="A642" s="6"/>
      <c r="B642" s="6"/>
      <c r="F642" s="32"/>
      <c r="I642" s="32"/>
      <c r="L642" s="32"/>
      <c r="M642" s="100"/>
      <c r="O642" s="32"/>
      <c r="P642" s="45"/>
      <c r="R642" s="32"/>
      <c r="S642" s="100"/>
      <c r="U642" s="32"/>
    </row>
    <row r="643" spans="1:21" ht="15.5" x14ac:dyDescent="0.35">
      <c r="A643" s="6"/>
      <c r="B643" s="6"/>
      <c r="F643" s="32"/>
      <c r="I643" s="32"/>
      <c r="L643" s="32"/>
      <c r="M643" s="100"/>
      <c r="O643" s="32"/>
      <c r="P643" s="45"/>
      <c r="R643" s="32"/>
      <c r="S643" s="100"/>
      <c r="U643" s="32"/>
    </row>
    <row r="644" spans="1:21" ht="15.5" x14ac:dyDescent="0.35">
      <c r="A644" s="6"/>
      <c r="B644" s="6"/>
      <c r="F644" s="32"/>
      <c r="I644" s="32"/>
      <c r="L644" s="32"/>
      <c r="M644" s="100"/>
      <c r="O644" s="32"/>
      <c r="P644" s="45"/>
      <c r="R644" s="32"/>
      <c r="S644" s="100"/>
      <c r="U644" s="32"/>
    </row>
    <row r="645" spans="1:21" ht="15.5" x14ac:dyDescent="0.35">
      <c r="A645" s="6"/>
      <c r="B645" s="6"/>
      <c r="F645" s="32"/>
      <c r="I645" s="32"/>
      <c r="L645" s="32"/>
      <c r="M645" s="100"/>
      <c r="O645" s="32"/>
      <c r="P645" s="45"/>
      <c r="R645" s="32"/>
      <c r="S645" s="100"/>
      <c r="U645" s="32"/>
    </row>
    <row r="646" spans="1:21" ht="15.5" x14ac:dyDescent="0.35">
      <c r="A646" s="6"/>
      <c r="B646" s="6"/>
      <c r="F646" s="32"/>
      <c r="I646" s="32"/>
      <c r="L646" s="32"/>
      <c r="M646" s="100"/>
      <c r="O646" s="32"/>
      <c r="P646" s="45"/>
      <c r="R646" s="32"/>
      <c r="S646" s="100"/>
      <c r="U646" s="32"/>
    </row>
    <row r="647" spans="1:21" ht="15.5" x14ac:dyDescent="0.35">
      <c r="A647" s="6"/>
      <c r="B647" s="6"/>
      <c r="F647" s="32"/>
      <c r="I647" s="32"/>
      <c r="L647" s="32"/>
      <c r="M647" s="100"/>
      <c r="O647" s="32"/>
      <c r="P647" s="45"/>
      <c r="R647" s="32"/>
      <c r="S647" s="100"/>
      <c r="U647" s="32"/>
    </row>
    <row r="648" spans="1:21" ht="15.5" x14ac:dyDescent="0.35">
      <c r="A648" s="6"/>
      <c r="B648" s="6"/>
      <c r="F648" s="32"/>
      <c r="I648" s="32"/>
      <c r="L648" s="32"/>
      <c r="M648" s="100"/>
      <c r="O648" s="32"/>
      <c r="P648" s="45"/>
      <c r="R648" s="32"/>
      <c r="S648" s="100"/>
      <c r="U648" s="32"/>
    </row>
    <row r="649" spans="1:21" ht="15.5" x14ac:dyDescent="0.35">
      <c r="A649" s="6"/>
      <c r="B649" s="6"/>
      <c r="F649" s="32"/>
      <c r="I649" s="32"/>
      <c r="L649" s="32"/>
      <c r="M649" s="100"/>
      <c r="O649" s="32"/>
      <c r="P649" s="45"/>
      <c r="R649" s="32"/>
      <c r="S649" s="100"/>
      <c r="U649" s="32"/>
    </row>
    <row r="650" spans="1:21" ht="15.5" x14ac:dyDescent="0.35">
      <c r="A650" s="6"/>
      <c r="B650" s="6"/>
      <c r="F650" s="32"/>
      <c r="I650" s="32"/>
      <c r="L650" s="32"/>
      <c r="M650" s="100"/>
      <c r="O650" s="32"/>
      <c r="P650" s="45"/>
      <c r="R650" s="32"/>
      <c r="S650" s="100"/>
      <c r="U650" s="32"/>
    </row>
    <row r="651" spans="1:21" ht="15.5" x14ac:dyDescent="0.35">
      <c r="A651" s="6"/>
      <c r="B651" s="6"/>
      <c r="F651" s="32"/>
      <c r="I651" s="32"/>
      <c r="L651" s="32"/>
      <c r="M651" s="100"/>
      <c r="O651" s="32"/>
      <c r="P651" s="45"/>
      <c r="R651" s="32"/>
      <c r="S651" s="100"/>
      <c r="U651" s="32"/>
    </row>
    <row r="652" spans="1:21" ht="15.5" x14ac:dyDescent="0.35">
      <c r="A652" s="6"/>
      <c r="B652" s="6"/>
      <c r="F652" s="32"/>
      <c r="I652" s="32"/>
      <c r="L652" s="32"/>
      <c r="M652" s="100"/>
      <c r="O652" s="32"/>
      <c r="P652" s="45"/>
      <c r="R652" s="32"/>
      <c r="S652" s="100"/>
      <c r="U652" s="32"/>
    </row>
    <row r="653" spans="1:21" ht="15.5" x14ac:dyDescent="0.35">
      <c r="A653" s="6"/>
      <c r="B653" s="6"/>
      <c r="F653" s="32"/>
      <c r="I653" s="32"/>
      <c r="L653" s="32"/>
      <c r="M653" s="100"/>
      <c r="O653" s="32"/>
      <c r="P653" s="45"/>
      <c r="R653" s="32"/>
      <c r="S653" s="100"/>
      <c r="U653" s="32"/>
    </row>
    <row r="654" spans="1:21" ht="15.5" x14ac:dyDescent="0.35">
      <c r="A654" s="6"/>
      <c r="B654" s="6"/>
      <c r="F654" s="32"/>
      <c r="I654" s="32"/>
      <c r="L654" s="32"/>
      <c r="M654" s="100"/>
      <c r="O654" s="32"/>
      <c r="P654" s="45"/>
      <c r="R654" s="32"/>
      <c r="S654" s="100"/>
      <c r="U654" s="32"/>
    </row>
    <row r="655" spans="1:21" ht="15.5" x14ac:dyDescent="0.35">
      <c r="A655" s="6"/>
      <c r="B655" s="6"/>
      <c r="F655" s="32"/>
      <c r="I655" s="32"/>
      <c r="L655" s="32"/>
      <c r="M655" s="100"/>
      <c r="O655" s="32"/>
      <c r="P655" s="45"/>
      <c r="R655" s="32"/>
      <c r="S655" s="100"/>
      <c r="U655" s="32"/>
    </row>
    <row r="656" spans="1:21" ht="15.5" x14ac:dyDescent="0.35">
      <c r="A656" s="6"/>
      <c r="B656" s="6"/>
      <c r="F656" s="32"/>
      <c r="I656" s="32"/>
      <c r="L656" s="32"/>
      <c r="M656" s="100"/>
      <c r="O656" s="32"/>
      <c r="P656" s="45"/>
      <c r="R656" s="32"/>
      <c r="S656" s="100"/>
      <c r="U656" s="32"/>
    </row>
    <row r="657" spans="1:21" ht="15.5" x14ac:dyDescent="0.35">
      <c r="A657" s="6"/>
      <c r="B657" s="6"/>
      <c r="F657" s="32"/>
      <c r="I657" s="32"/>
      <c r="L657" s="32"/>
      <c r="M657" s="100"/>
      <c r="O657" s="32"/>
      <c r="P657" s="45"/>
      <c r="R657" s="32"/>
      <c r="S657" s="100"/>
      <c r="U657" s="32"/>
    </row>
    <row r="658" spans="1:21" ht="15.5" x14ac:dyDescent="0.35">
      <c r="A658" s="6"/>
      <c r="B658" s="6"/>
      <c r="F658" s="32"/>
      <c r="I658" s="32"/>
      <c r="L658" s="32"/>
      <c r="M658" s="100"/>
      <c r="O658" s="32"/>
      <c r="P658" s="45"/>
      <c r="R658" s="32"/>
      <c r="S658" s="100"/>
      <c r="U658" s="32"/>
    </row>
    <row r="659" spans="1:21" ht="15.5" x14ac:dyDescent="0.35">
      <c r="A659" s="6"/>
      <c r="B659" s="6"/>
      <c r="F659" s="32"/>
      <c r="I659" s="32"/>
      <c r="L659" s="32"/>
      <c r="M659" s="100"/>
      <c r="O659" s="32"/>
      <c r="P659" s="45"/>
      <c r="R659" s="32"/>
      <c r="S659" s="100"/>
      <c r="U659" s="32"/>
    </row>
    <row r="660" spans="1:21" ht="15.5" x14ac:dyDescent="0.35">
      <c r="A660" s="6"/>
      <c r="B660" s="6"/>
      <c r="F660" s="32"/>
      <c r="I660" s="32"/>
      <c r="L660" s="32"/>
      <c r="M660" s="100"/>
      <c r="O660" s="32"/>
      <c r="P660" s="45"/>
      <c r="R660" s="32"/>
      <c r="S660" s="100"/>
      <c r="U660" s="32"/>
    </row>
    <row r="661" spans="1:21" ht="15.5" x14ac:dyDescent="0.35">
      <c r="A661" s="6"/>
      <c r="B661" s="6"/>
      <c r="F661" s="32"/>
      <c r="I661" s="32"/>
      <c r="L661" s="32"/>
      <c r="M661" s="100"/>
      <c r="O661" s="32"/>
      <c r="P661" s="45"/>
      <c r="R661" s="32"/>
      <c r="S661" s="100"/>
      <c r="U661" s="32"/>
    </row>
    <row r="662" spans="1:21" ht="15.5" x14ac:dyDescent="0.35">
      <c r="A662" s="6"/>
      <c r="B662" s="6"/>
      <c r="F662" s="32"/>
      <c r="I662" s="32"/>
      <c r="L662" s="32"/>
      <c r="M662" s="100"/>
      <c r="O662" s="32"/>
      <c r="P662" s="45"/>
      <c r="R662" s="32"/>
      <c r="S662" s="100"/>
      <c r="U662" s="32"/>
    </row>
    <row r="663" spans="1:21" ht="15.5" x14ac:dyDescent="0.35">
      <c r="A663" s="6"/>
      <c r="B663" s="6"/>
      <c r="F663" s="32"/>
      <c r="I663" s="32"/>
      <c r="L663" s="32"/>
      <c r="M663" s="100"/>
      <c r="O663" s="32"/>
      <c r="P663" s="45"/>
      <c r="R663" s="32"/>
      <c r="S663" s="100"/>
      <c r="U663" s="32"/>
    </row>
    <row r="664" spans="1:21" ht="15.5" x14ac:dyDescent="0.35">
      <c r="A664" s="6"/>
      <c r="B664" s="6"/>
      <c r="F664" s="32"/>
      <c r="I664" s="32"/>
      <c r="L664" s="32"/>
      <c r="M664" s="100"/>
      <c r="O664" s="32"/>
      <c r="P664" s="45"/>
      <c r="R664" s="32"/>
      <c r="S664" s="100"/>
      <c r="U664" s="32"/>
    </row>
    <row r="665" spans="1:21" ht="15.5" x14ac:dyDescent="0.35">
      <c r="A665" s="6"/>
      <c r="B665" s="6"/>
      <c r="F665" s="32"/>
      <c r="I665" s="32"/>
      <c r="L665" s="32"/>
      <c r="M665" s="100"/>
      <c r="O665" s="32"/>
      <c r="P665" s="45"/>
      <c r="R665" s="32"/>
      <c r="S665" s="100"/>
      <c r="U665" s="32"/>
    </row>
    <row r="666" spans="1:21" ht="15.5" x14ac:dyDescent="0.35">
      <c r="A666" s="6"/>
      <c r="B666" s="6"/>
      <c r="F666" s="32"/>
      <c r="I666" s="32"/>
      <c r="L666" s="32"/>
      <c r="M666" s="100"/>
      <c r="O666" s="32"/>
      <c r="P666" s="45"/>
      <c r="R666" s="32"/>
      <c r="S666" s="100"/>
      <c r="U666" s="32"/>
    </row>
    <row r="667" spans="1:21" ht="15.5" x14ac:dyDescent="0.35">
      <c r="A667" s="6"/>
      <c r="B667" s="6"/>
      <c r="F667" s="32"/>
      <c r="I667" s="32"/>
      <c r="L667" s="32"/>
      <c r="M667" s="100"/>
      <c r="O667" s="32"/>
      <c r="P667" s="45"/>
      <c r="R667" s="32"/>
      <c r="S667" s="100"/>
      <c r="U667" s="32"/>
    </row>
    <row r="668" spans="1:21" ht="15.5" x14ac:dyDescent="0.35">
      <c r="A668" s="6"/>
      <c r="B668" s="6"/>
      <c r="F668" s="32"/>
      <c r="I668" s="32"/>
      <c r="L668" s="32"/>
      <c r="M668" s="100"/>
      <c r="O668" s="32"/>
      <c r="P668" s="45"/>
      <c r="R668" s="32"/>
      <c r="S668" s="100"/>
      <c r="U668" s="32"/>
    </row>
    <row r="669" spans="1:21" ht="15.5" x14ac:dyDescent="0.35">
      <c r="A669" s="6"/>
      <c r="B669" s="6"/>
      <c r="F669" s="32"/>
      <c r="I669" s="32"/>
      <c r="L669" s="32"/>
      <c r="M669" s="100"/>
      <c r="O669" s="32"/>
      <c r="P669" s="45"/>
      <c r="R669" s="32"/>
      <c r="S669" s="100"/>
      <c r="U669" s="32"/>
    </row>
    <row r="670" spans="1:21" ht="15.5" x14ac:dyDescent="0.35">
      <c r="A670" s="6"/>
      <c r="B670" s="6"/>
      <c r="F670" s="32"/>
      <c r="I670" s="32"/>
      <c r="L670" s="32"/>
      <c r="M670" s="100"/>
      <c r="O670" s="32"/>
      <c r="P670" s="45"/>
      <c r="R670" s="32"/>
      <c r="S670" s="100"/>
      <c r="U670" s="32"/>
    </row>
    <row r="671" spans="1:21" ht="15.5" x14ac:dyDescent="0.35">
      <c r="A671" s="6"/>
      <c r="B671" s="6"/>
      <c r="F671" s="32"/>
      <c r="I671" s="32"/>
      <c r="L671" s="32"/>
      <c r="M671" s="100"/>
      <c r="O671" s="32"/>
      <c r="P671" s="45"/>
      <c r="R671" s="32"/>
      <c r="S671" s="100"/>
      <c r="U671" s="32"/>
    </row>
    <row r="672" spans="1:21" ht="15.5" x14ac:dyDescent="0.35">
      <c r="A672" s="6"/>
      <c r="B672" s="6"/>
      <c r="F672" s="32"/>
      <c r="I672" s="32"/>
      <c r="L672" s="32"/>
      <c r="M672" s="100"/>
      <c r="O672" s="32"/>
      <c r="P672" s="45"/>
      <c r="R672" s="32"/>
      <c r="S672" s="100"/>
      <c r="U672" s="32"/>
    </row>
    <row r="673" spans="1:21" ht="15.5" x14ac:dyDescent="0.35">
      <c r="A673" s="6"/>
      <c r="B673" s="6"/>
      <c r="F673" s="32"/>
      <c r="I673" s="32"/>
      <c r="L673" s="32"/>
      <c r="M673" s="100"/>
      <c r="O673" s="32"/>
      <c r="P673" s="45"/>
      <c r="R673" s="32"/>
      <c r="S673" s="100"/>
      <c r="U673" s="32"/>
    </row>
    <row r="674" spans="1:21" ht="15.5" x14ac:dyDescent="0.35">
      <c r="A674" s="6"/>
      <c r="B674" s="6"/>
      <c r="F674" s="32"/>
      <c r="I674" s="32"/>
      <c r="L674" s="32"/>
      <c r="M674" s="100"/>
      <c r="O674" s="32"/>
      <c r="P674" s="45"/>
      <c r="R674" s="32"/>
      <c r="S674" s="100"/>
      <c r="U674" s="32"/>
    </row>
    <row r="675" spans="1:21" ht="15.5" x14ac:dyDescent="0.35">
      <c r="A675" s="6"/>
      <c r="B675" s="6"/>
      <c r="F675" s="32"/>
      <c r="I675" s="32"/>
      <c r="L675" s="32"/>
      <c r="M675" s="100"/>
      <c r="O675" s="32"/>
      <c r="P675" s="45"/>
      <c r="R675" s="32"/>
      <c r="S675" s="100"/>
      <c r="U675" s="32"/>
    </row>
    <row r="676" spans="1:21" ht="15.5" x14ac:dyDescent="0.35">
      <c r="A676" s="6"/>
      <c r="B676" s="6"/>
      <c r="F676" s="32"/>
      <c r="I676" s="32"/>
      <c r="L676" s="32"/>
      <c r="M676" s="100"/>
      <c r="O676" s="32"/>
      <c r="P676" s="45"/>
      <c r="R676" s="32"/>
      <c r="S676" s="100"/>
      <c r="U676" s="32"/>
    </row>
    <row r="677" spans="1:21" ht="15.5" x14ac:dyDescent="0.35">
      <c r="A677" s="6"/>
      <c r="B677" s="6"/>
      <c r="F677" s="32"/>
      <c r="I677" s="32"/>
      <c r="L677" s="32"/>
      <c r="M677" s="100"/>
      <c r="O677" s="32"/>
      <c r="P677" s="45"/>
      <c r="R677" s="32"/>
      <c r="S677" s="100"/>
      <c r="U677" s="32"/>
    </row>
    <row r="678" spans="1:21" ht="15.5" x14ac:dyDescent="0.35">
      <c r="A678" s="6"/>
      <c r="B678" s="6"/>
      <c r="F678" s="32"/>
      <c r="I678" s="32"/>
      <c r="L678" s="32"/>
      <c r="M678" s="100"/>
      <c r="O678" s="32"/>
      <c r="P678" s="45"/>
      <c r="R678" s="32"/>
      <c r="S678" s="100"/>
      <c r="U678" s="32"/>
    </row>
    <row r="679" spans="1:21" ht="15.5" x14ac:dyDescent="0.35">
      <c r="A679" s="6"/>
      <c r="B679" s="6"/>
      <c r="F679" s="32"/>
      <c r="I679" s="32"/>
      <c r="L679" s="32"/>
      <c r="M679" s="100"/>
      <c r="O679" s="32"/>
      <c r="P679" s="45"/>
      <c r="R679" s="32"/>
      <c r="S679" s="100"/>
      <c r="U679" s="32"/>
    </row>
    <row r="680" spans="1:21" ht="15.5" x14ac:dyDescent="0.35">
      <c r="A680" s="6"/>
      <c r="B680" s="6"/>
      <c r="F680" s="32"/>
      <c r="I680" s="32"/>
      <c r="L680" s="32"/>
      <c r="M680" s="100"/>
      <c r="O680" s="32"/>
      <c r="P680" s="45"/>
      <c r="R680" s="32"/>
      <c r="S680" s="100"/>
      <c r="U680" s="32"/>
    </row>
    <row r="681" spans="1:21" ht="15.5" x14ac:dyDescent="0.35">
      <c r="A681" s="6"/>
      <c r="B681" s="6"/>
      <c r="F681" s="32"/>
      <c r="I681" s="32"/>
      <c r="L681" s="32"/>
      <c r="M681" s="100"/>
      <c r="O681" s="32"/>
      <c r="P681" s="45"/>
      <c r="R681" s="32"/>
      <c r="S681" s="100"/>
      <c r="U681" s="32"/>
    </row>
    <row r="682" spans="1:21" ht="15.5" x14ac:dyDescent="0.35">
      <c r="A682" s="6"/>
      <c r="B682" s="6"/>
      <c r="F682" s="32"/>
      <c r="I682" s="32"/>
      <c r="L682" s="32"/>
      <c r="M682" s="100"/>
      <c r="O682" s="32"/>
      <c r="P682" s="45"/>
      <c r="R682" s="32"/>
      <c r="S682" s="100"/>
      <c r="U682" s="32"/>
    </row>
    <row r="683" spans="1:21" ht="15.5" x14ac:dyDescent="0.35">
      <c r="A683" s="6"/>
      <c r="B683" s="6"/>
      <c r="F683" s="32"/>
      <c r="I683" s="32"/>
      <c r="L683" s="32"/>
      <c r="M683" s="100"/>
      <c r="O683" s="32"/>
      <c r="P683" s="45"/>
      <c r="R683" s="32"/>
      <c r="S683" s="100"/>
      <c r="U683" s="32"/>
    </row>
    <row r="684" spans="1:21" ht="15.5" x14ac:dyDescent="0.35">
      <c r="A684" s="6"/>
      <c r="B684" s="6"/>
      <c r="F684" s="32"/>
      <c r="I684" s="32"/>
      <c r="L684" s="32"/>
      <c r="M684" s="100"/>
      <c r="O684" s="32"/>
      <c r="P684" s="45"/>
      <c r="R684" s="32"/>
      <c r="S684" s="100"/>
      <c r="U684" s="32"/>
    </row>
    <row r="685" spans="1:21" ht="15.5" x14ac:dyDescent="0.35">
      <c r="A685" s="6"/>
      <c r="B685" s="6"/>
      <c r="F685" s="32"/>
      <c r="I685" s="32"/>
      <c r="L685" s="32"/>
      <c r="M685" s="100"/>
      <c r="O685" s="32"/>
      <c r="P685" s="45"/>
      <c r="R685" s="32"/>
      <c r="S685" s="100"/>
      <c r="U685" s="32"/>
    </row>
    <row r="686" spans="1:21" ht="15.5" x14ac:dyDescent="0.35">
      <c r="A686" s="6"/>
      <c r="B686" s="6"/>
      <c r="F686" s="32"/>
      <c r="I686" s="32"/>
      <c r="L686" s="32"/>
      <c r="M686" s="100"/>
      <c r="O686" s="32"/>
      <c r="P686" s="45"/>
      <c r="R686" s="32"/>
      <c r="S686" s="100"/>
      <c r="U686" s="32"/>
    </row>
    <row r="687" spans="1:21" ht="15.5" x14ac:dyDescent="0.35">
      <c r="A687" s="6"/>
      <c r="B687" s="6"/>
      <c r="F687" s="32"/>
      <c r="I687" s="32"/>
      <c r="L687" s="32"/>
      <c r="M687" s="100"/>
      <c r="O687" s="32"/>
      <c r="P687" s="45"/>
      <c r="R687" s="32"/>
      <c r="S687" s="100"/>
      <c r="U687" s="32"/>
    </row>
    <row r="688" spans="1:21" ht="15.5" x14ac:dyDescent="0.35">
      <c r="A688" s="6"/>
      <c r="B688" s="6"/>
      <c r="F688" s="32"/>
      <c r="I688" s="32"/>
      <c r="L688" s="32"/>
      <c r="M688" s="100"/>
      <c r="O688" s="32"/>
      <c r="P688" s="45"/>
      <c r="R688" s="32"/>
      <c r="S688" s="100"/>
      <c r="U688" s="32"/>
    </row>
    <row r="689" spans="1:21" ht="15.5" x14ac:dyDescent="0.35">
      <c r="A689" s="6"/>
      <c r="B689" s="6"/>
      <c r="F689" s="32"/>
      <c r="I689" s="32"/>
      <c r="L689" s="32"/>
      <c r="M689" s="100"/>
      <c r="O689" s="32"/>
      <c r="P689" s="45"/>
      <c r="R689" s="32"/>
      <c r="S689" s="100"/>
      <c r="U689" s="32"/>
    </row>
    <row r="690" spans="1:21" ht="15.5" x14ac:dyDescent="0.35">
      <c r="A690" s="6"/>
      <c r="B690" s="6"/>
      <c r="F690" s="32"/>
      <c r="I690" s="32"/>
      <c r="L690" s="32"/>
      <c r="M690" s="100"/>
      <c r="O690" s="32"/>
      <c r="P690" s="45"/>
      <c r="R690" s="32"/>
      <c r="S690" s="100"/>
      <c r="U690" s="32"/>
    </row>
    <row r="691" spans="1:21" ht="15.5" x14ac:dyDescent="0.35">
      <c r="A691" s="6"/>
      <c r="B691" s="6"/>
      <c r="F691" s="32"/>
      <c r="I691" s="32"/>
      <c r="L691" s="32"/>
      <c r="M691" s="100"/>
      <c r="O691" s="32"/>
      <c r="P691" s="45"/>
      <c r="R691" s="32"/>
      <c r="S691" s="100"/>
      <c r="U691" s="32"/>
    </row>
    <row r="692" spans="1:21" ht="15.5" x14ac:dyDescent="0.35">
      <c r="A692" s="6"/>
      <c r="B692" s="6"/>
      <c r="F692" s="32"/>
      <c r="I692" s="32"/>
      <c r="L692" s="32"/>
      <c r="M692" s="100"/>
      <c r="O692" s="32"/>
      <c r="P692" s="45"/>
      <c r="R692" s="32"/>
      <c r="S692" s="100"/>
      <c r="U692" s="32"/>
    </row>
    <row r="693" spans="1:21" ht="15.5" x14ac:dyDescent="0.35">
      <c r="A693" s="6"/>
      <c r="B693" s="6"/>
      <c r="F693" s="32"/>
      <c r="I693" s="32"/>
      <c r="L693" s="32"/>
      <c r="M693" s="100"/>
      <c r="O693" s="32"/>
      <c r="P693" s="45"/>
      <c r="R693" s="32"/>
      <c r="S693" s="100"/>
      <c r="U693" s="32"/>
    </row>
    <row r="694" spans="1:21" ht="15.5" x14ac:dyDescent="0.35">
      <c r="A694" s="6"/>
      <c r="B694" s="6"/>
      <c r="F694" s="32"/>
      <c r="I694" s="32"/>
      <c r="L694" s="32"/>
      <c r="M694" s="100"/>
      <c r="O694" s="32"/>
      <c r="P694" s="45"/>
      <c r="R694" s="32"/>
      <c r="S694" s="100"/>
      <c r="U694" s="32"/>
    </row>
    <row r="695" spans="1:21" ht="15.5" x14ac:dyDescent="0.35">
      <c r="A695" s="6"/>
      <c r="B695" s="6"/>
      <c r="F695" s="32"/>
      <c r="I695" s="32"/>
      <c r="L695" s="32"/>
      <c r="M695" s="100"/>
      <c r="O695" s="32"/>
      <c r="P695" s="45"/>
      <c r="R695" s="32"/>
      <c r="S695" s="100"/>
      <c r="U695" s="32"/>
    </row>
    <row r="696" spans="1:21" ht="15.5" x14ac:dyDescent="0.35">
      <c r="A696" s="6"/>
      <c r="B696" s="6"/>
      <c r="F696" s="32"/>
      <c r="I696" s="32"/>
      <c r="L696" s="32"/>
      <c r="M696" s="100"/>
      <c r="O696" s="32"/>
      <c r="P696" s="45"/>
      <c r="R696" s="32"/>
      <c r="S696" s="100"/>
      <c r="U696" s="32"/>
    </row>
    <row r="697" spans="1:21" ht="15.5" x14ac:dyDescent="0.35">
      <c r="A697" s="6"/>
      <c r="B697" s="6"/>
      <c r="F697" s="32"/>
      <c r="I697" s="32"/>
      <c r="L697" s="32"/>
      <c r="M697" s="100"/>
      <c r="O697" s="32"/>
      <c r="P697" s="45"/>
      <c r="R697" s="32"/>
      <c r="S697" s="100"/>
      <c r="U697" s="32"/>
    </row>
    <row r="698" spans="1:21" ht="15.5" x14ac:dyDescent="0.35">
      <c r="A698" s="6"/>
      <c r="B698" s="6"/>
      <c r="F698" s="32"/>
      <c r="I698" s="32"/>
      <c r="L698" s="32"/>
      <c r="M698" s="100"/>
      <c r="O698" s="32"/>
      <c r="P698" s="45"/>
      <c r="R698" s="32"/>
      <c r="S698" s="100"/>
      <c r="U698" s="32"/>
    </row>
    <row r="699" spans="1:21" ht="15.5" x14ac:dyDescent="0.35">
      <c r="A699" s="6"/>
      <c r="B699" s="6"/>
      <c r="F699" s="32"/>
      <c r="I699" s="32"/>
      <c r="L699" s="32"/>
      <c r="M699" s="100"/>
      <c r="O699" s="32"/>
      <c r="P699" s="45"/>
      <c r="R699" s="32"/>
      <c r="S699" s="100"/>
      <c r="U699" s="32"/>
    </row>
    <row r="700" spans="1:21" ht="15.5" x14ac:dyDescent="0.35">
      <c r="A700" s="6"/>
      <c r="B700" s="6"/>
      <c r="F700" s="32"/>
      <c r="I700" s="32"/>
      <c r="L700" s="32"/>
      <c r="M700" s="100"/>
      <c r="O700" s="32"/>
      <c r="P700" s="45"/>
      <c r="R700" s="32"/>
      <c r="S700" s="100"/>
      <c r="U700" s="32"/>
    </row>
    <row r="701" spans="1:21" ht="15.5" x14ac:dyDescent="0.35">
      <c r="A701" s="6"/>
      <c r="B701" s="6"/>
      <c r="F701" s="32"/>
      <c r="I701" s="32"/>
      <c r="L701" s="32"/>
      <c r="M701" s="100"/>
      <c r="O701" s="32"/>
      <c r="P701" s="45"/>
      <c r="R701" s="32"/>
      <c r="S701" s="100"/>
      <c r="U701" s="32"/>
    </row>
    <row r="702" spans="1:21" ht="15.5" x14ac:dyDescent="0.35">
      <c r="A702" s="6"/>
      <c r="B702" s="6"/>
      <c r="F702" s="32"/>
      <c r="I702" s="32"/>
      <c r="L702" s="32"/>
      <c r="M702" s="100"/>
      <c r="O702" s="32"/>
      <c r="P702" s="45"/>
      <c r="R702" s="32"/>
      <c r="S702" s="100"/>
      <c r="U702" s="32"/>
    </row>
    <row r="703" spans="1:21" ht="15.5" x14ac:dyDescent="0.35">
      <c r="A703" s="6"/>
      <c r="B703" s="6"/>
      <c r="F703" s="32"/>
      <c r="I703" s="32"/>
      <c r="L703" s="32"/>
      <c r="M703" s="100"/>
      <c r="O703" s="32"/>
      <c r="P703" s="45"/>
      <c r="R703" s="32"/>
      <c r="S703" s="100"/>
      <c r="U703" s="32"/>
    </row>
    <row r="704" spans="1:21" ht="15.5" x14ac:dyDescent="0.35">
      <c r="A704" s="6"/>
      <c r="B704" s="6"/>
      <c r="F704" s="32"/>
      <c r="I704" s="32"/>
      <c r="L704" s="32"/>
      <c r="M704" s="100"/>
      <c r="O704" s="32"/>
      <c r="P704" s="45"/>
      <c r="R704" s="32"/>
      <c r="S704" s="100"/>
      <c r="U704" s="32"/>
    </row>
    <row r="705" spans="1:21" ht="15.5" x14ac:dyDescent="0.35">
      <c r="A705" s="6"/>
      <c r="B705" s="6"/>
      <c r="F705" s="32"/>
      <c r="I705" s="32"/>
      <c r="L705" s="32"/>
      <c r="M705" s="100"/>
      <c r="O705" s="32"/>
      <c r="P705" s="45"/>
      <c r="R705" s="32"/>
      <c r="S705" s="100"/>
      <c r="U705" s="32"/>
    </row>
    <row r="706" spans="1:21" ht="15.5" x14ac:dyDescent="0.35">
      <c r="A706" s="6"/>
      <c r="B706" s="6"/>
      <c r="F706" s="32"/>
      <c r="I706" s="32"/>
      <c r="L706" s="32"/>
      <c r="M706" s="100"/>
      <c r="O706" s="32"/>
      <c r="P706" s="45"/>
      <c r="R706" s="32"/>
      <c r="S706" s="100"/>
      <c r="U706" s="32"/>
    </row>
    <row r="707" spans="1:21" ht="15.5" x14ac:dyDescent="0.35">
      <c r="A707" s="6"/>
      <c r="B707" s="6"/>
      <c r="F707" s="32"/>
      <c r="I707" s="32"/>
      <c r="L707" s="32"/>
      <c r="M707" s="100"/>
      <c r="O707" s="32"/>
      <c r="P707" s="45"/>
      <c r="R707" s="32"/>
      <c r="S707" s="100"/>
      <c r="U707" s="32"/>
    </row>
    <row r="708" spans="1:21" ht="15.5" x14ac:dyDescent="0.35">
      <c r="A708" s="6"/>
      <c r="B708" s="6"/>
      <c r="F708" s="32"/>
      <c r="I708" s="32"/>
      <c r="L708" s="32"/>
      <c r="M708" s="100"/>
      <c r="O708" s="32"/>
      <c r="P708" s="45"/>
      <c r="R708" s="32"/>
      <c r="S708" s="100"/>
      <c r="U708" s="32"/>
    </row>
    <row r="709" spans="1:21" ht="15.5" x14ac:dyDescent="0.35">
      <c r="A709" s="6"/>
      <c r="B709" s="6"/>
      <c r="F709" s="32"/>
      <c r="I709" s="32"/>
      <c r="L709" s="32"/>
      <c r="M709" s="100"/>
      <c r="O709" s="32"/>
      <c r="P709" s="45"/>
      <c r="R709" s="32"/>
      <c r="S709" s="100"/>
      <c r="U709" s="32"/>
    </row>
    <row r="710" spans="1:21" ht="15.5" x14ac:dyDescent="0.35">
      <c r="A710" s="6"/>
      <c r="B710" s="6"/>
      <c r="F710" s="32"/>
      <c r="I710" s="32"/>
      <c r="L710" s="32"/>
      <c r="M710" s="100"/>
      <c r="O710" s="32"/>
      <c r="P710" s="45"/>
      <c r="R710" s="32"/>
      <c r="S710" s="100"/>
      <c r="U710" s="32"/>
    </row>
    <row r="711" spans="1:21" ht="15.5" x14ac:dyDescent="0.35">
      <c r="A711" s="6"/>
      <c r="B711" s="6"/>
      <c r="F711" s="32"/>
      <c r="I711" s="32"/>
      <c r="L711" s="32"/>
      <c r="M711" s="100"/>
      <c r="O711" s="32"/>
      <c r="P711" s="45"/>
      <c r="R711" s="32"/>
      <c r="S711" s="100"/>
      <c r="U711" s="32"/>
    </row>
    <row r="712" spans="1:21" ht="15.5" x14ac:dyDescent="0.35">
      <c r="A712" s="6"/>
      <c r="B712" s="6"/>
      <c r="F712" s="32"/>
      <c r="I712" s="32"/>
      <c r="L712" s="32"/>
      <c r="M712" s="100"/>
      <c r="O712" s="32"/>
      <c r="P712" s="45"/>
      <c r="R712" s="32"/>
      <c r="S712" s="100"/>
      <c r="U712" s="32"/>
    </row>
    <row r="713" spans="1:21" ht="15.5" x14ac:dyDescent="0.35">
      <c r="A713" s="6"/>
      <c r="B713" s="6"/>
      <c r="F713" s="32"/>
      <c r="I713" s="32"/>
      <c r="L713" s="32"/>
      <c r="M713" s="100"/>
      <c r="O713" s="32"/>
      <c r="P713" s="45"/>
      <c r="R713" s="32"/>
      <c r="S713" s="100"/>
      <c r="U713" s="32"/>
    </row>
    <row r="714" spans="1:21" ht="15.5" x14ac:dyDescent="0.35">
      <c r="A714" s="6"/>
      <c r="B714" s="6"/>
      <c r="F714" s="32"/>
      <c r="I714" s="32"/>
      <c r="L714" s="32"/>
      <c r="M714" s="100"/>
      <c r="O714" s="32"/>
      <c r="P714" s="45"/>
      <c r="R714" s="32"/>
      <c r="S714" s="100"/>
      <c r="U714" s="32"/>
    </row>
    <row r="715" spans="1:21" ht="15.5" x14ac:dyDescent="0.35">
      <c r="A715" s="6"/>
      <c r="B715" s="6"/>
      <c r="F715" s="32"/>
      <c r="I715" s="32"/>
      <c r="L715" s="32"/>
      <c r="M715" s="100"/>
      <c r="O715" s="32"/>
      <c r="P715" s="45"/>
      <c r="R715" s="32"/>
      <c r="S715" s="100"/>
      <c r="U715" s="32"/>
    </row>
    <row r="716" spans="1:21" ht="15.5" x14ac:dyDescent="0.35">
      <c r="A716" s="6"/>
      <c r="B716" s="6"/>
      <c r="F716" s="32"/>
      <c r="I716" s="32"/>
      <c r="L716" s="32"/>
      <c r="M716" s="100"/>
      <c r="O716" s="32"/>
      <c r="P716" s="45"/>
      <c r="R716" s="32"/>
      <c r="S716" s="100"/>
      <c r="U716" s="32"/>
    </row>
    <row r="717" spans="1:21" ht="15.5" x14ac:dyDescent="0.35">
      <c r="A717" s="6"/>
      <c r="B717" s="6"/>
      <c r="F717" s="32"/>
      <c r="I717" s="32"/>
      <c r="L717" s="32"/>
      <c r="M717" s="100"/>
      <c r="O717" s="32"/>
      <c r="P717" s="45"/>
      <c r="R717" s="32"/>
      <c r="S717" s="100"/>
      <c r="U717" s="32"/>
    </row>
    <row r="718" spans="1:21" ht="15.5" x14ac:dyDescent="0.35">
      <c r="A718" s="6"/>
      <c r="B718" s="6"/>
      <c r="F718" s="32"/>
      <c r="I718" s="32"/>
      <c r="L718" s="32"/>
      <c r="M718" s="100"/>
      <c r="O718" s="32"/>
      <c r="P718" s="45"/>
      <c r="R718" s="32"/>
      <c r="S718" s="100"/>
      <c r="U718" s="32"/>
    </row>
    <row r="719" spans="1:21" ht="15.5" x14ac:dyDescent="0.35">
      <c r="A719" s="6"/>
      <c r="B719" s="6"/>
      <c r="F719" s="32"/>
      <c r="I719" s="32"/>
      <c r="L719" s="32"/>
      <c r="M719" s="100"/>
      <c r="O719" s="32"/>
      <c r="P719" s="45"/>
      <c r="R719" s="32"/>
      <c r="S719" s="100"/>
      <c r="U719" s="32"/>
    </row>
    <row r="720" spans="1:21" ht="15.5" x14ac:dyDescent="0.35">
      <c r="A720" s="6"/>
      <c r="B720" s="6"/>
      <c r="F720" s="32"/>
      <c r="I720" s="32"/>
      <c r="L720" s="32"/>
      <c r="M720" s="100"/>
      <c r="O720" s="32"/>
      <c r="P720" s="45"/>
      <c r="R720" s="32"/>
      <c r="S720" s="100"/>
      <c r="U720" s="32"/>
    </row>
    <row r="721" spans="1:21" ht="15.5" x14ac:dyDescent="0.35">
      <c r="A721" s="6"/>
      <c r="B721" s="6"/>
      <c r="F721" s="32"/>
      <c r="I721" s="32"/>
      <c r="L721" s="32"/>
      <c r="M721" s="100"/>
      <c r="O721" s="32"/>
      <c r="P721" s="45"/>
      <c r="R721" s="32"/>
      <c r="S721" s="100"/>
      <c r="U721" s="32"/>
    </row>
    <row r="722" spans="1:21" ht="15.5" x14ac:dyDescent="0.35">
      <c r="A722" s="6"/>
      <c r="B722" s="6"/>
      <c r="F722" s="32"/>
      <c r="I722" s="32"/>
      <c r="L722" s="32"/>
      <c r="M722" s="100"/>
      <c r="O722" s="32"/>
      <c r="P722" s="45"/>
      <c r="R722" s="32"/>
      <c r="S722" s="100"/>
      <c r="U722" s="32"/>
    </row>
    <row r="723" spans="1:21" ht="15.5" x14ac:dyDescent="0.35">
      <c r="A723" s="6"/>
      <c r="B723" s="6"/>
      <c r="F723" s="32"/>
      <c r="I723" s="32"/>
      <c r="L723" s="32"/>
      <c r="M723" s="100"/>
      <c r="O723" s="32"/>
      <c r="P723" s="45"/>
      <c r="R723" s="32"/>
      <c r="S723" s="100"/>
      <c r="U723" s="32"/>
    </row>
    <row r="724" spans="1:21" ht="15.5" x14ac:dyDescent="0.35">
      <c r="A724" s="6"/>
      <c r="B724" s="6"/>
      <c r="F724" s="32"/>
      <c r="I724" s="32"/>
      <c r="L724" s="32"/>
      <c r="M724" s="100"/>
      <c r="O724" s="32"/>
      <c r="P724" s="45"/>
      <c r="R724" s="32"/>
      <c r="S724" s="100"/>
      <c r="U724" s="32"/>
    </row>
    <row r="725" spans="1:21" ht="15.5" x14ac:dyDescent="0.35">
      <c r="A725" s="6"/>
      <c r="B725" s="6"/>
      <c r="F725" s="32"/>
      <c r="I725" s="32"/>
      <c r="L725" s="32"/>
      <c r="M725" s="100"/>
      <c r="O725" s="32"/>
      <c r="P725" s="45"/>
      <c r="R725" s="32"/>
      <c r="S725" s="100"/>
      <c r="U725" s="32"/>
    </row>
    <row r="726" spans="1:21" ht="15.5" x14ac:dyDescent="0.35">
      <c r="A726" s="6"/>
      <c r="B726" s="6"/>
      <c r="F726" s="32"/>
      <c r="I726" s="32"/>
      <c r="L726" s="32"/>
      <c r="M726" s="100"/>
      <c r="O726" s="32"/>
      <c r="P726" s="45"/>
      <c r="R726" s="32"/>
      <c r="S726" s="100"/>
      <c r="U726" s="32"/>
    </row>
    <row r="727" spans="1:21" ht="15.5" x14ac:dyDescent="0.35">
      <c r="A727" s="6"/>
      <c r="B727" s="6"/>
      <c r="F727" s="32"/>
      <c r="I727" s="32"/>
      <c r="L727" s="32"/>
      <c r="M727" s="100"/>
      <c r="O727" s="32"/>
      <c r="P727" s="45"/>
      <c r="R727" s="32"/>
      <c r="S727" s="100"/>
      <c r="U727" s="32"/>
    </row>
    <row r="728" spans="1:21" ht="15.5" x14ac:dyDescent="0.35">
      <c r="A728" s="6"/>
      <c r="B728" s="6"/>
      <c r="F728" s="32"/>
      <c r="I728" s="32"/>
      <c r="L728" s="32"/>
      <c r="M728" s="100"/>
      <c r="O728" s="32"/>
      <c r="P728" s="45"/>
      <c r="R728" s="32"/>
      <c r="S728" s="100"/>
      <c r="U728" s="32"/>
    </row>
    <row r="729" spans="1:21" ht="15.5" x14ac:dyDescent="0.35">
      <c r="A729" s="6"/>
      <c r="B729" s="6"/>
      <c r="F729" s="32"/>
      <c r="I729" s="32"/>
      <c r="L729" s="32"/>
      <c r="M729" s="100"/>
      <c r="O729" s="32"/>
      <c r="P729" s="45"/>
      <c r="R729" s="32"/>
      <c r="S729" s="100"/>
      <c r="U729" s="32"/>
    </row>
    <row r="730" spans="1:21" ht="15.5" x14ac:dyDescent="0.35">
      <c r="A730" s="6"/>
      <c r="B730" s="6"/>
      <c r="F730" s="32"/>
      <c r="I730" s="32"/>
      <c r="L730" s="32"/>
      <c r="M730" s="100"/>
      <c r="O730" s="32"/>
      <c r="P730" s="45"/>
      <c r="R730" s="32"/>
      <c r="S730" s="100"/>
      <c r="U730" s="32"/>
    </row>
    <row r="731" spans="1:21" ht="15.5" x14ac:dyDescent="0.35">
      <c r="A731" s="6"/>
      <c r="B731" s="6"/>
      <c r="F731" s="32"/>
      <c r="I731" s="32"/>
      <c r="L731" s="32"/>
      <c r="M731" s="100"/>
      <c r="O731" s="32"/>
      <c r="P731" s="45"/>
      <c r="R731" s="32"/>
      <c r="S731" s="100"/>
      <c r="U731" s="32"/>
    </row>
    <row r="732" spans="1:21" ht="15.5" x14ac:dyDescent="0.35">
      <c r="A732" s="6"/>
      <c r="B732" s="6"/>
      <c r="F732" s="32"/>
      <c r="I732" s="32"/>
      <c r="L732" s="32"/>
      <c r="M732" s="100"/>
      <c r="O732" s="32"/>
      <c r="P732" s="45"/>
      <c r="R732" s="32"/>
      <c r="S732" s="100"/>
      <c r="U732" s="32"/>
    </row>
    <row r="733" spans="1:21" ht="15.5" x14ac:dyDescent="0.35">
      <c r="A733" s="6"/>
      <c r="B733" s="6"/>
      <c r="F733" s="32"/>
      <c r="I733" s="32"/>
      <c r="L733" s="32"/>
      <c r="M733" s="100"/>
      <c r="O733" s="32"/>
      <c r="P733" s="45"/>
      <c r="R733" s="32"/>
      <c r="S733" s="100"/>
      <c r="U733" s="32"/>
    </row>
    <row r="734" spans="1:21" ht="15.5" x14ac:dyDescent="0.35">
      <c r="A734" s="6"/>
      <c r="B734" s="6"/>
      <c r="F734" s="32"/>
      <c r="I734" s="32"/>
      <c r="L734" s="32"/>
      <c r="M734" s="100"/>
      <c r="O734" s="32"/>
      <c r="P734" s="45"/>
      <c r="R734" s="32"/>
      <c r="S734" s="100"/>
      <c r="U734" s="32"/>
    </row>
    <row r="735" spans="1:21" ht="15.5" x14ac:dyDescent="0.35">
      <c r="A735" s="6"/>
      <c r="B735" s="6"/>
      <c r="F735" s="32"/>
      <c r="I735" s="32"/>
      <c r="L735" s="32"/>
      <c r="M735" s="100"/>
      <c r="O735" s="32"/>
      <c r="P735" s="45"/>
      <c r="R735" s="32"/>
      <c r="S735" s="100"/>
      <c r="U735" s="32"/>
    </row>
    <row r="736" spans="1:21" ht="15.5" x14ac:dyDescent="0.35">
      <c r="A736" s="6"/>
      <c r="B736" s="6"/>
      <c r="F736" s="32"/>
      <c r="I736" s="32"/>
      <c r="L736" s="32"/>
      <c r="M736" s="100"/>
      <c r="O736" s="32"/>
      <c r="P736" s="45"/>
      <c r="R736" s="32"/>
      <c r="S736" s="100"/>
      <c r="U736" s="32"/>
    </row>
    <row r="737" spans="1:21" ht="15.5" x14ac:dyDescent="0.35">
      <c r="A737" s="6"/>
      <c r="B737" s="6"/>
      <c r="F737" s="32"/>
      <c r="I737" s="32"/>
      <c r="L737" s="32"/>
      <c r="M737" s="100"/>
      <c r="O737" s="32"/>
      <c r="P737" s="45"/>
      <c r="R737" s="32"/>
      <c r="S737" s="100"/>
      <c r="U737" s="32"/>
    </row>
    <row r="738" spans="1:21" ht="15.5" x14ac:dyDescent="0.35">
      <c r="A738" s="6"/>
      <c r="B738" s="6"/>
      <c r="F738" s="32"/>
      <c r="I738" s="32"/>
      <c r="L738" s="32"/>
      <c r="M738" s="100"/>
      <c r="O738" s="32"/>
      <c r="P738" s="45"/>
      <c r="R738" s="32"/>
      <c r="S738" s="100"/>
      <c r="U738" s="32"/>
    </row>
    <row r="739" spans="1:21" ht="15.5" x14ac:dyDescent="0.35">
      <c r="A739" s="6"/>
      <c r="B739" s="6"/>
      <c r="F739" s="32"/>
      <c r="I739" s="32"/>
      <c r="L739" s="32"/>
      <c r="M739" s="100"/>
      <c r="O739" s="32"/>
      <c r="P739" s="45"/>
      <c r="R739" s="32"/>
      <c r="S739" s="100"/>
      <c r="U739" s="32"/>
    </row>
    <row r="740" spans="1:21" ht="15.5" x14ac:dyDescent="0.35">
      <c r="A740" s="6"/>
      <c r="B740" s="6"/>
      <c r="F740" s="32"/>
      <c r="I740" s="32"/>
      <c r="L740" s="32"/>
      <c r="M740" s="100"/>
      <c r="O740" s="32"/>
      <c r="P740" s="45"/>
      <c r="R740" s="32"/>
      <c r="S740" s="100"/>
      <c r="U740" s="32"/>
    </row>
    <row r="741" spans="1:21" ht="15.5" x14ac:dyDescent="0.35">
      <c r="A741" s="6"/>
      <c r="B741" s="6"/>
      <c r="F741" s="32"/>
      <c r="I741" s="32"/>
      <c r="L741" s="32"/>
      <c r="M741" s="100"/>
      <c r="O741" s="32"/>
      <c r="P741" s="45"/>
      <c r="R741" s="32"/>
      <c r="S741" s="100"/>
      <c r="U741" s="32"/>
    </row>
    <row r="742" spans="1:21" ht="15.5" x14ac:dyDescent="0.35">
      <c r="A742" s="6"/>
      <c r="B742" s="6"/>
      <c r="F742" s="32"/>
      <c r="I742" s="32"/>
      <c r="L742" s="32"/>
      <c r="M742" s="100"/>
      <c r="O742" s="32"/>
      <c r="P742" s="45"/>
      <c r="R742" s="32"/>
      <c r="S742" s="100"/>
      <c r="U742" s="32"/>
    </row>
    <row r="743" spans="1:21" ht="15.5" x14ac:dyDescent="0.35">
      <c r="A743" s="6"/>
      <c r="B743" s="6"/>
      <c r="F743" s="32"/>
      <c r="I743" s="32"/>
      <c r="L743" s="32"/>
      <c r="M743" s="100"/>
      <c r="O743" s="32"/>
      <c r="P743" s="45"/>
      <c r="R743" s="32"/>
      <c r="S743" s="100"/>
      <c r="U743" s="32"/>
    </row>
    <row r="744" spans="1:21" ht="15.5" x14ac:dyDescent="0.35">
      <c r="A744" s="6"/>
      <c r="B744" s="6"/>
      <c r="F744" s="32"/>
      <c r="I744" s="32"/>
      <c r="L744" s="32"/>
      <c r="M744" s="100"/>
      <c r="O744" s="32"/>
      <c r="P744" s="45"/>
      <c r="R744" s="32"/>
      <c r="S744" s="100"/>
      <c r="U744" s="32"/>
    </row>
    <row r="745" spans="1:21" ht="15.5" x14ac:dyDescent="0.35">
      <c r="A745" s="6"/>
      <c r="B745" s="6"/>
      <c r="F745" s="32"/>
      <c r="I745" s="32"/>
      <c r="L745" s="32"/>
      <c r="M745" s="100"/>
      <c r="O745" s="32"/>
      <c r="P745" s="45"/>
      <c r="R745" s="32"/>
      <c r="S745" s="100"/>
      <c r="U745" s="32"/>
    </row>
    <row r="746" spans="1:21" ht="15.5" x14ac:dyDescent="0.35">
      <c r="A746" s="6"/>
      <c r="B746" s="6"/>
      <c r="F746" s="32"/>
      <c r="I746" s="32"/>
      <c r="L746" s="32"/>
      <c r="M746" s="100"/>
      <c r="O746" s="32"/>
      <c r="P746" s="45"/>
      <c r="R746" s="32"/>
      <c r="S746" s="100"/>
      <c r="U746" s="32"/>
    </row>
    <row r="747" spans="1:21" ht="15.5" x14ac:dyDescent="0.35">
      <c r="A747" s="6"/>
      <c r="B747" s="6"/>
      <c r="F747" s="32"/>
      <c r="I747" s="32"/>
      <c r="L747" s="32"/>
      <c r="M747" s="100"/>
      <c r="O747" s="32"/>
      <c r="P747" s="45"/>
      <c r="R747" s="32"/>
      <c r="S747" s="100"/>
      <c r="U747" s="32"/>
    </row>
    <row r="748" spans="1:21" ht="15.5" x14ac:dyDescent="0.35">
      <c r="A748" s="6"/>
      <c r="B748" s="6"/>
      <c r="F748" s="32"/>
      <c r="I748" s="32"/>
      <c r="L748" s="32"/>
      <c r="M748" s="100"/>
      <c r="O748" s="32"/>
      <c r="P748" s="45"/>
      <c r="R748" s="32"/>
      <c r="S748" s="100"/>
      <c r="U748" s="32"/>
    </row>
    <row r="749" spans="1:21" ht="15.5" x14ac:dyDescent="0.35">
      <c r="A749" s="6"/>
      <c r="B749" s="6"/>
      <c r="F749" s="32"/>
      <c r="I749" s="32"/>
      <c r="L749" s="32"/>
      <c r="M749" s="100"/>
      <c r="O749" s="32"/>
      <c r="P749" s="45"/>
      <c r="R749" s="32"/>
      <c r="S749" s="100"/>
      <c r="U749" s="32"/>
    </row>
    <row r="750" spans="1:21" ht="15.5" x14ac:dyDescent="0.35">
      <c r="A750" s="6"/>
      <c r="B750" s="6"/>
      <c r="F750" s="32"/>
      <c r="I750" s="32"/>
      <c r="L750" s="32"/>
      <c r="M750" s="100"/>
      <c r="O750" s="32"/>
      <c r="P750" s="45"/>
      <c r="R750" s="32"/>
      <c r="S750" s="100"/>
      <c r="U750" s="32"/>
    </row>
    <row r="751" spans="1:21" ht="15.5" x14ac:dyDescent="0.35">
      <c r="A751" s="6"/>
      <c r="B751" s="6"/>
      <c r="F751" s="32"/>
      <c r="I751" s="32"/>
      <c r="L751" s="32"/>
      <c r="M751" s="100"/>
      <c r="O751" s="32"/>
      <c r="P751" s="45"/>
      <c r="R751" s="32"/>
      <c r="S751" s="100"/>
      <c r="U751" s="32"/>
    </row>
    <row r="752" spans="1:21" ht="15.5" x14ac:dyDescent="0.35">
      <c r="A752" s="6"/>
      <c r="B752" s="6"/>
      <c r="F752" s="32"/>
      <c r="I752" s="32"/>
      <c r="L752" s="32"/>
      <c r="M752" s="100"/>
      <c r="O752" s="32"/>
      <c r="P752" s="45"/>
      <c r="R752" s="32"/>
      <c r="S752" s="100"/>
      <c r="U752" s="32"/>
    </row>
    <row r="753" spans="1:21" ht="15.5" x14ac:dyDescent="0.35">
      <c r="A753" s="6"/>
      <c r="B753" s="6"/>
      <c r="F753" s="32"/>
      <c r="I753" s="32"/>
      <c r="L753" s="32"/>
      <c r="M753" s="100"/>
      <c r="O753" s="32"/>
      <c r="P753" s="45"/>
      <c r="R753" s="32"/>
      <c r="S753" s="100"/>
      <c r="U753" s="32"/>
    </row>
    <row r="754" spans="1:21" ht="15.5" x14ac:dyDescent="0.35">
      <c r="A754" s="6"/>
      <c r="B754" s="6"/>
      <c r="F754" s="32"/>
      <c r="I754" s="32"/>
      <c r="L754" s="32"/>
      <c r="M754" s="100"/>
      <c r="O754" s="32"/>
      <c r="P754" s="45"/>
      <c r="R754" s="32"/>
      <c r="S754" s="100"/>
      <c r="U754" s="32"/>
    </row>
    <row r="755" spans="1:21" ht="15.5" x14ac:dyDescent="0.35">
      <c r="A755" s="6"/>
      <c r="B755" s="6"/>
      <c r="F755" s="32"/>
      <c r="I755" s="32"/>
      <c r="L755" s="32"/>
      <c r="M755" s="100"/>
      <c r="O755" s="32"/>
      <c r="P755" s="45"/>
      <c r="R755" s="32"/>
      <c r="S755" s="100"/>
      <c r="U755" s="32"/>
    </row>
    <row r="756" spans="1:21" ht="15.5" x14ac:dyDescent="0.35">
      <c r="A756" s="6"/>
      <c r="B756" s="6"/>
      <c r="F756" s="32"/>
      <c r="I756" s="32"/>
      <c r="L756" s="32"/>
      <c r="M756" s="100"/>
      <c r="O756" s="32"/>
      <c r="P756" s="45"/>
      <c r="R756" s="32"/>
      <c r="S756" s="100"/>
      <c r="U756" s="32"/>
    </row>
    <row r="757" spans="1:21" ht="15.5" x14ac:dyDescent="0.35">
      <c r="A757" s="6"/>
      <c r="B757" s="6"/>
      <c r="F757" s="32"/>
      <c r="I757" s="32"/>
      <c r="L757" s="32"/>
      <c r="M757" s="100"/>
      <c r="O757" s="32"/>
      <c r="P757" s="45"/>
      <c r="R757" s="32"/>
      <c r="S757" s="100"/>
      <c r="U757" s="32"/>
    </row>
    <row r="758" spans="1:21" ht="15.5" x14ac:dyDescent="0.35">
      <c r="A758" s="6"/>
      <c r="B758" s="6"/>
      <c r="F758" s="32"/>
      <c r="I758" s="32"/>
      <c r="L758" s="32"/>
      <c r="M758" s="100"/>
      <c r="O758" s="32"/>
      <c r="P758" s="45"/>
      <c r="R758" s="32"/>
      <c r="S758" s="100"/>
      <c r="U758" s="32"/>
    </row>
    <row r="759" spans="1:21" ht="15.5" x14ac:dyDescent="0.35">
      <c r="A759" s="6"/>
      <c r="B759" s="6"/>
      <c r="F759" s="32"/>
      <c r="I759" s="32"/>
      <c r="L759" s="32"/>
      <c r="M759" s="100"/>
      <c r="O759" s="32"/>
      <c r="P759" s="45"/>
      <c r="R759" s="32"/>
      <c r="S759" s="100"/>
      <c r="U759" s="32"/>
    </row>
    <row r="760" spans="1:21" ht="15.5" x14ac:dyDescent="0.35">
      <c r="A760" s="6"/>
      <c r="B760" s="6"/>
      <c r="F760" s="32"/>
      <c r="I760" s="32"/>
      <c r="L760" s="32"/>
      <c r="M760" s="100"/>
      <c r="O760" s="32"/>
      <c r="P760" s="45"/>
      <c r="R760" s="32"/>
      <c r="S760" s="100"/>
      <c r="U760" s="32"/>
    </row>
    <row r="761" spans="1:21" ht="15.5" x14ac:dyDescent="0.35">
      <c r="A761" s="6"/>
      <c r="B761" s="6"/>
      <c r="F761" s="32"/>
      <c r="I761" s="32"/>
      <c r="L761" s="32"/>
      <c r="M761" s="100"/>
      <c r="O761" s="32"/>
      <c r="P761" s="45"/>
      <c r="R761" s="32"/>
      <c r="S761" s="100"/>
      <c r="U761" s="32"/>
    </row>
    <row r="762" spans="1:21" ht="15.5" x14ac:dyDescent="0.35">
      <c r="A762" s="6"/>
      <c r="B762" s="6"/>
      <c r="F762" s="32"/>
      <c r="I762" s="32"/>
      <c r="L762" s="32"/>
      <c r="M762" s="100"/>
      <c r="O762" s="32"/>
      <c r="P762" s="45"/>
      <c r="R762" s="32"/>
      <c r="S762" s="100"/>
      <c r="U762" s="32"/>
    </row>
    <row r="763" spans="1:21" ht="15.5" x14ac:dyDescent="0.35">
      <c r="A763" s="6"/>
      <c r="B763" s="6"/>
      <c r="F763" s="32"/>
      <c r="I763" s="32"/>
      <c r="L763" s="32"/>
      <c r="M763" s="100"/>
      <c r="O763" s="32"/>
      <c r="P763" s="45"/>
      <c r="R763" s="32"/>
      <c r="S763" s="100"/>
      <c r="U763" s="32"/>
    </row>
    <row r="764" spans="1:21" ht="15.5" x14ac:dyDescent="0.35">
      <c r="A764" s="6"/>
      <c r="B764" s="6"/>
      <c r="F764" s="32"/>
      <c r="I764" s="32"/>
      <c r="L764" s="32"/>
      <c r="M764" s="100"/>
      <c r="O764" s="32"/>
      <c r="P764" s="45"/>
      <c r="R764" s="32"/>
      <c r="S764" s="100"/>
      <c r="U764" s="32"/>
    </row>
    <row r="765" spans="1:21" ht="15.5" x14ac:dyDescent="0.35">
      <c r="A765" s="6"/>
      <c r="B765" s="6"/>
      <c r="F765" s="32"/>
      <c r="I765" s="32"/>
      <c r="L765" s="32"/>
      <c r="M765" s="100"/>
      <c r="O765" s="32"/>
      <c r="P765" s="45"/>
      <c r="R765" s="32"/>
      <c r="S765" s="100"/>
      <c r="U765" s="32"/>
    </row>
    <row r="766" spans="1:21" ht="15.5" x14ac:dyDescent="0.35">
      <c r="A766" s="6"/>
      <c r="B766" s="6"/>
      <c r="F766" s="32"/>
      <c r="I766" s="32"/>
      <c r="L766" s="32"/>
      <c r="M766" s="100"/>
      <c r="O766" s="32"/>
      <c r="P766" s="45"/>
      <c r="R766" s="32"/>
      <c r="S766" s="100"/>
      <c r="U766" s="32"/>
    </row>
    <row r="767" spans="1:21" ht="15.5" x14ac:dyDescent="0.35">
      <c r="A767" s="6"/>
      <c r="B767" s="6"/>
      <c r="F767" s="32"/>
      <c r="I767" s="32"/>
      <c r="L767" s="32"/>
      <c r="M767" s="100"/>
      <c r="O767" s="32"/>
      <c r="P767" s="45"/>
      <c r="R767" s="32"/>
      <c r="S767" s="100"/>
      <c r="U767" s="32"/>
    </row>
    <row r="768" spans="1:21" ht="15.5" x14ac:dyDescent="0.35">
      <c r="A768" s="6"/>
      <c r="B768" s="6"/>
      <c r="F768" s="32"/>
      <c r="I768" s="32"/>
      <c r="L768" s="32"/>
      <c r="M768" s="100"/>
      <c r="O768" s="32"/>
      <c r="P768" s="45"/>
      <c r="R768" s="32"/>
      <c r="S768" s="100"/>
      <c r="U768" s="32"/>
    </row>
    <row r="769" spans="1:21" ht="15.5" x14ac:dyDescent="0.35">
      <c r="A769" s="6"/>
      <c r="B769" s="6"/>
      <c r="F769" s="32"/>
      <c r="I769" s="32"/>
      <c r="L769" s="32"/>
      <c r="M769" s="100"/>
      <c r="O769" s="32"/>
      <c r="P769" s="45"/>
      <c r="R769" s="32"/>
      <c r="S769" s="100"/>
      <c r="U769" s="32"/>
    </row>
    <row r="770" spans="1:21" ht="15.5" x14ac:dyDescent="0.35">
      <c r="A770" s="6"/>
      <c r="B770" s="6"/>
      <c r="F770" s="32"/>
      <c r="I770" s="32"/>
      <c r="L770" s="32"/>
      <c r="M770" s="100"/>
      <c r="O770" s="32"/>
      <c r="P770" s="45"/>
      <c r="R770" s="32"/>
      <c r="S770" s="100"/>
      <c r="U770" s="32"/>
    </row>
    <row r="771" spans="1:21" ht="15.5" x14ac:dyDescent="0.35">
      <c r="A771" s="6"/>
      <c r="B771" s="6"/>
      <c r="F771" s="32"/>
      <c r="I771" s="32"/>
      <c r="L771" s="32"/>
      <c r="M771" s="100"/>
      <c r="O771" s="32"/>
      <c r="P771" s="45"/>
      <c r="R771" s="32"/>
      <c r="S771" s="100"/>
      <c r="U771" s="32"/>
    </row>
    <row r="772" spans="1:21" ht="15.5" x14ac:dyDescent="0.35">
      <c r="A772" s="6"/>
      <c r="B772" s="6"/>
      <c r="F772" s="32"/>
      <c r="I772" s="32"/>
      <c r="L772" s="32"/>
      <c r="M772" s="100"/>
      <c r="O772" s="32"/>
      <c r="P772" s="45"/>
      <c r="R772" s="32"/>
      <c r="S772" s="100"/>
      <c r="U772" s="32"/>
    </row>
    <row r="773" spans="1:21" ht="15.5" x14ac:dyDescent="0.35">
      <c r="A773" s="6"/>
      <c r="B773" s="6"/>
      <c r="F773" s="32"/>
      <c r="I773" s="32"/>
      <c r="L773" s="32"/>
      <c r="M773" s="100"/>
      <c r="O773" s="32"/>
      <c r="P773" s="45"/>
      <c r="R773" s="32"/>
      <c r="S773" s="100"/>
      <c r="U773" s="32"/>
    </row>
    <row r="774" spans="1:21" ht="15.5" x14ac:dyDescent="0.35">
      <c r="A774" s="6"/>
      <c r="B774" s="6"/>
      <c r="F774" s="32"/>
      <c r="I774" s="32"/>
      <c r="L774" s="32"/>
      <c r="M774" s="100"/>
      <c r="O774" s="32"/>
      <c r="P774" s="45"/>
      <c r="R774" s="32"/>
      <c r="S774" s="100"/>
      <c r="U774" s="32"/>
    </row>
    <row r="775" spans="1:21" ht="15.5" x14ac:dyDescent="0.35">
      <c r="A775" s="6"/>
      <c r="B775" s="6"/>
      <c r="F775" s="32"/>
      <c r="I775" s="32"/>
      <c r="L775" s="32"/>
      <c r="M775" s="100"/>
      <c r="O775" s="32"/>
      <c r="P775" s="45"/>
      <c r="R775" s="32"/>
      <c r="S775" s="100"/>
      <c r="U775" s="32"/>
    </row>
    <row r="776" spans="1:21" ht="15.5" x14ac:dyDescent="0.35">
      <c r="A776" s="6"/>
      <c r="B776" s="6"/>
      <c r="F776" s="32"/>
      <c r="I776" s="32"/>
      <c r="L776" s="32"/>
      <c r="M776" s="100"/>
      <c r="O776" s="32"/>
      <c r="P776" s="45"/>
      <c r="R776" s="32"/>
      <c r="S776" s="100"/>
      <c r="U776" s="32"/>
    </row>
    <row r="777" spans="1:21" ht="15.5" x14ac:dyDescent="0.35">
      <c r="A777" s="6"/>
      <c r="B777" s="6"/>
      <c r="F777" s="32"/>
      <c r="I777" s="32"/>
      <c r="L777" s="32"/>
      <c r="M777" s="100"/>
      <c r="O777" s="32"/>
      <c r="P777" s="45"/>
      <c r="R777" s="32"/>
      <c r="S777" s="100"/>
      <c r="U777" s="32"/>
    </row>
    <row r="778" spans="1:21" ht="15.5" x14ac:dyDescent="0.35">
      <c r="A778" s="6"/>
      <c r="B778" s="6"/>
      <c r="F778" s="32"/>
      <c r="I778" s="32"/>
      <c r="L778" s="32"/>
      <c r="M778" s="100"/>
      <c r="O778" s="32"/>
      <c r="P778" s="45"/>
      <c r="R778" s="32"/>
      <c r="S778" s="100"/>
      <c r="U778" s="32"/>
    </row>
    <row r="779" spans="1:21" ht="15.5" x14ac:dyDescent="0.35">
      <c r="A779" s="6"/>
      <c r="B779" s="6"/>
      <c r="F779" s="32"/>
      <c r="I779" s="32"/>
      <c r="L779" s="32"/>
      <c r="M779" s="100"/>
      <c r="O779" s="32"/>
      <c r="P779" s="45"/>
      <c r="R779" s="32"/>
      <c r="S779" s="100"/>
      <c r="U779" s="32"/>
    </row>
    <row r="780" spans="1:21" ht="15.5" x14ac:dyDescent="0.35">
      <c r="A780" s="6"/>
      <c r="B780" s="6"/>
      <c r="F780" s="32"/>
      <c r="I780" s="32"/>
      <c r="L780" s="32"/>
      <c r="M780" s="100"/>
      <c r="O780" s="32"/>
      <c r="P780" s="45"/>
      <c r="R780" s="32"/>
      <c r="S780" s="100"/>
      <c r="U780" s="32"/>
    </row>
    <row r="781" spans="1:21" ht="15.5" x14ac:dyDescent="0.35">
      <c r="A781" s="6"/>
      <c r="B781" s="6"/>
      <c r="F781" s="32"/>
      <c r="I781" s="32"/>
      <c r="L781" s="32"/>
      <c r="M781" s="100"/>
      <c r="O781" s="32"/>
      <c r="P781" s="45"/>
      <c r="R781" s="32"/>
      <c r="S781" s="100"/>
      <c r="U781" s="32"/>
    </row>
    <row r="782" spans="1:21" ht="15.5" x14ac:dyDescent="0.35">
      <c r="A782" s="6"/>
      <c r="B782" s="6"/>
      <c r="F782" s="32"/>
      <c r="I782" s="32"/>
      <c r="L782" s="32"/>
      <c r="M782" s="100"/>
      <c r="O782" s="32"/>
      <c r="P782" s="45"/>
      <c r="R782" s="32"/>
      <c r="S782" s="100"/>
      <c r="U782" s="32"/>
    </row>
    <row r="783" spans="1:21" ht="15.5" x14ac:dyDescent="0.35">
      <c r="A783" s="6"/>
      <c r="B783" s="6"/>
      <c r="F783" s="32"/>
      <c r="I783" s="32"/>
      <c r="L783" s="32"/>
      <c r="M783" s="100"/>
      <c r="O783" s="32"/>
      <c r="P783" s="45"/>
      <c r="R783" s="32"/>
      <c r="S783" s="100"/>
      <c r="U783" s="32"/>
    </row>
    <row r="784" spans="1:21" ht="15.5" x14ac:dyDescent="0.35">
      <c r="A784" s="6"/>
      <c r="B784" s="6"/>
      <c r="F784" s="32"/>
      <c r="I784" s="32"/>
      <c r="L784" s="32"/>
      <c r="M784" s="100"/>
      <c r="O784" s="32"/>
      <c r="P784" s="45"/>
      <c r="R784" s="32"/>
      <c r="S784" s="100"/>
      <c r="U784" s="32"/>
    </row>
    <row r="785" spans="1:21" ht="15.5" x14ac:dyDescent="0.35">
      <c r="A785" s="6"/>
      <c r="B785" s="6"/>
      <c r="F785" s="32"/>
      <c r="I785" s="32"/>
      <c r="L785" s="32"/>
      <c r="M785" s="100"/>
      <c r="O785" s="32"/>
      <c r="P785" s="45"/>
      <c r="R785" s="32"/>
      <c r="S785" s="100"/>
      <c r="U785" s="32"/>
    </row>
    <row r="786" spans="1:21" ht="15.5" x14ac:dyDescent="0.35">
      <c r="A786" s="6"/>
      <c r="B786" s="6"/>
      <c r="F786" s="32"/>
      <c r="I786" s="32"/>
      <c r="L786" s="32"/>
      <c r="M786" s="100"/>
      <c r="O786" s="32"/>
      <c r="P786" s="45"/>
      <c r="R786" s="32"/>
      <c r="S786" s="100"/>
      <c r="U786" s="32"/>
    </row>
    <row r="787" spans="1:21" ht="15.5" x14ac:dyDescent="0.35">
      <c r="A787" s="6"/>
      <c r="B787" s="6"/>
      <c r="F787" s="32"/>
      <c r="I787" s="32"/>
      <c r="L787" s="32"/>
      <c r="M787" s="100"/>
      <c r="O787" s="32"/>
      <c r="P787" s="45"/>
      <c r="R787" s="32"/>
      <c r="S787" s="100"/>
      <c r="U787" s="32"/>
    </row>
    <row r="788" spans="1:21" ht="15.5" x14ac:dyDescent="0.35">
      <c r="A788" s="6"/>
      <c r="B788" s="6"/>
      <c r="F788" s="32"/>
      <c r="I788" s="32"/>
      <c r="L788" s="32"/>
      <c r="M788" s="100"/>
      <c r="O788" s="32"/>
      <c r="P788" s="45"/>
      <c r="R788" s="32"/>
      <c r="S788" s="100"/>
      <c r="U788" s="32"/>
    </row>
    <row r="789" spans="1:21" ht="15.5" x14ac:dyDescent="0.35">
      <c r="A789" s="6"/>
      <c r="B789" s="6"/>
      <c r="F789" s="32"/>
      <c r="I789" s="32"/>
      <c r="L789" s="32"/>
      <c r="M789" s="100"/>
      <c r="O789" s="32"/>
      <c r="P789" s="45"/>
      <c r="R789" s="32"/>
      <c r="S789" s="100"/>
      <c r="U789" s="32"/>
    </row>
    <row r="790" spans="1:21" ht="15.5" x14ac:dyDescent="0.35">
      <c r="A790" s="6"/>
      <c r="B790" s="6"/>
      <c r="F790" s="32"/>
      <c r="I790" s="32"/>
      <c r="L790" s="32"/>
      <c r="M790" s="100"/>
      <c r="O790" s="32"/>
      <c r="P790" s="45"/>
      <c r="R790" s="32"/>
      <c r="S790" s="100"/>
      <c r="U790" s="32"/>
    </row>
    <row r="791" spans="1:21" ht="15.5" x14ac:dyDescent="0.35">
      <c r="A791" s="6"/>
      <c r="B791" s="6"/>
      <c r="F791" s="32"/>
      <c r="I791" s="32"/>
      <c r="L791" s="32"/>
      <c r="M791" s="100"/>
      <c r="O791" s="32"/>
      <c r="P791" s="45"/>
      <c r="R791" s="32"/>
      <c r="S791" s="100"/>
      <c r="U791" s="32"/>
    </row>
    <row r="792" spans="1:21" ht="15.5" x14ac:dyDescent="0.35">
      <c r="A792" s="6"/>
      <c r="B792" s="6"/>
      <c r="F792" s="32"/>
      <c r="I792" s="32"/>
      <c r="L792" s="32"/>
      <c r="M792" s="100"/>
      <c r="O792" s="32"/>
      <c r="P792" s="45"/>
      <c r="R792" s="32"/>
      <c r="S792" s="100"/>
      <c r="U792" s="32"/>
    </row>
    <row r="793" spans="1:21" ht="15.5" x14ac:dyDescent="0.35">
      <c r="A793" s="6"/>
      <c r="B793" s="6"/>
      <c r="F793" s="32"/>
      <c r="I793" s="32"/>
      <c r="L793" s="32"/>
      <c r="M793" s="100"/>
      <c r="O793" s="32"/>
      <c r="P793" s="45"/>
      <c r="R793" s="32"/>
      <c r="S793" s="100"/>
      <c r="U793" s="32"/>
    </row>
    <row r="794" spans="1:21" ht="15.5" x14ac:dyDescent="0.35">
      <c r="A794" s="6"/>
      <c r="B794" s="6"/>
      <c r="F794" s="32"/>
      <c r="I794" s="32"/>
      <c r="L794" s="32"/>
      <c r="M794" s="100"/>
      <c r="O794" s="32"/>
      <c r="P794" s="45"/>
      <c r="R794" s="32"/>
      <c r="S794" s="100"/>
      <c r="U794" s="32"/>
    </row>
    <row r="795" spans="1:21" ht="15.5" x14ac:dyDescent="0.35">
      <c r="A795" s="6"/>
      <c r="B795" s="6"/>
      <c r="F795" s="32"/>
      <c r="I795" s="32"/>
      <c r="L795" s="32"/>
      <c r="M795" s="100"/>
      <c r="O795" s="32"/>
      <c r="P795" s="45"/>
      <c r="R795" s="32"/>
      <c r="S795" s="100"/>
      <c r="U795" s="32"/>
    </row>
    <row r="796" spans="1:21" ht="15.5" x14ac:dyDescent="0.35">
      <c r="A796" s="6"/>
      <c r="B796" s="6"/>
      <c r="F796" s="32"/>
      <c r="I796" s="32"/>
      <c r="L796" s="32"/>
      <c r="M796" s="100"/>
      <c r="O796" s="32"/>
      <c r="P796" s="45"/>
      <c r="R796" s="32"/>
      <c r="S796" s="100"/>
      <c r="U796" s="32"/>
    </row>
    <row r="797" spans="1:21" ht="15.5" x14ac:dyDescent="0.35">
      <c r="A797" s="6"/>
      <c r="B797" s="6"/>
      <c r="F797" s="32"/>
      <c r="I797" s="32"/>
      <c r="L797" s="32"/>
      <c r="M797" s="100"/>
      <c r="O797" s="32"/>
      <c r="P797" s="45"/>
      <c r="R797" s="32"/>
      <c r="S797" s="100"/>
      <c r="U797" s="32"/>
    </row>
    <row r="798" spans="1:21" ht="15.5" x14ac:dyDescent="0.35">
      <c r="A798" s="6"/>
      <c r="B798" s="6"/>
      <c r="F798" s="32"/>
      <c r="I798" s="32"/>
      <c r="L798" s="32"/>
      <c r="M798" s="100"/>
      <c r="O798" s="32"/>
      <c r="P798" s="45"/>
      <c r="R798" s="32"/>
      <c r="S798" s="100"/>
      <c r="U798" s="32"/>
    </row>
    <row r="799" spans="1:21" ht="15.5" x14ac:dyDescent="0.35">
      <c r="A799" s="6"/>
      <c r="B799" s="6"/>
      <c r="F799" s="32"/>
      <c r="I799" s="32"/>
      <c r="L799" s="32"/>
      <c r="M799" s="100"/>
      <c r="O799" s="32"/>
      <c r="P799" s="45"/>
      <c r="R799" s="32"/>
      <c r="S799" s="100"/>
      <c r="U799" s="32"/>
    </row>
    <row r="800" spans="1:21" ht="15.5" x14ac:dyDescent="0.35">
      <c r="A800" s="6"/>
      <c r="B800" s="6"/>
      <c r="F800" s="32"/>
      <c r="I800" s="32"/>
      <c r="L800" s="32"/>
      <c r="M800" s="100"/>
      <c r="O800" s="32"/>
      <c r="P800" s="45"/>
      <c r="R800" s="32"/>
      <c r="S800" s="100"/>
      <c r="U800" s="32"/>
    </row>
    <row r="801" spans="1:21" ht="15.5" x14ac:dyDescent="0.35">
      <c r="A801" s="6"/>
      <c r="B801" s="6"/>
      <c r="F801" s="32"/>
      <c r="I801" s="32"/>
      <c r="L801" s="32"/>
      <c r="M801" s="100"/>
      <c r="O801" s="32"/>
      <c r="P801" s="45"/>
      <c r="R801" s="32"/>
      <c r="S801" s="100"/>
      <c r="U801" s="32"/>
    </row>
    <row r="802" spans="1:21" ht="15.5" x14ac:dyDescent="0.35">
      <c r="A802" s="6"/>
      <c r="B802" s="6"/>
      <c r="F802" s="32"/>
      <c r="I802" s="32"/>
      <c r="L802" s="32"/>
      <c r="M802" s="100"/>
      <c r="O802" s="32"/>
      <c r="P802" s="45"/>
      <c r="R802" s="32"/>
      <c r="S802" s="100"/>
      <c r="U802" s="32"/>
    </row>
    <row r="803" spans="1:21" ht="15.5" x14ac:dyDescent="0.35">
      <c r="A803" s="6"/>
      <c r="B803" s="6"/>
      <c r="F803" s="32"/>
      <c r="I803" s="32"/>
      <c r="L803" s="32"/>
      <c r="M803" s="100"/>
      <c r="O803" s="32"/>
      <c r="P803" s="45"/>
      <c r="R803" s="32"/>
      <c r="S803" s="100"/>
      <c r="U803" s="32"/>
    </row>
    <row r="804" spans="1:21" ht="15.5" x14ac:dyDescent="0.35">
      <c r="A804" s="6"/>
      <c r="B804" s="6"/>
      <c r="F804" s="32"/>
      <c r="I804" s="32"/>
      <c r="L804" s="32"/>
      <c r="M804" s="100"/>
      <c r="O804" s="32"/>
      <c r="P804" s="45"/>
      <c r="R804" s="32"/>
      <c r="S804" s="100"/>
      <c r="U804" s="32"/>
    </row>
    <row r="805" spans="1:21" ht="15.5" x14ac:dyDescent="0.35">
      <c r="A805" s="6"/>
      <c r="B805" s="6"/>
      <c r="F805" s="32"/>
      <c r="I805" s="32"/>
      <c r="L805" s="32"/>
      <c r="M805" s="100"/>
      <c r="O805" s="32"/>
      <c r="P805" s="45"/>
      <c r="R805" s="32"/>
      <c r="S805" s="100"/>
      <c r="U805" s="32"/>
    </row>
    <row r="806" spans="1:21" ht="15.5" x14ac:dyDescent="0.35">
      <c r="A806" s="6"/>
      <c r="B806" s="6"/>
      <c r="F806" s="32"/>
      <c r="I806" s="32"/>
      <c r="L806" s="32"/>
      <c r="M806" s="100"/>
      <c r="O806" s="32"/>
      <c r="P806" s="45"/>
      <c r="R806" s="32"/>
      <c r="S806" s="100"/>
      <c r="U806" s="32"/>
    </row>
    <row r="807" spans="1:21" ht="15.5" x14ac:dyDescent="0.35">
      <c r="A807" s="6"/>
      <c r="B807" s="6"/>
      <c r="F807" s="32"/>
      <c r="I807" s="32"/>
      <c r="L807" s="32"/>
      <c r="M807" s="100"/>
      <c r="O807" s="32"/>
      <c r="P807" s="45"/>
      <c r="R807" s="32"/>
      <c r="S807" s="100"/>
      <c r="U807" s="32"/>
    </row>
    <row r="808" spans="1:21" ht="15.5" x14ac:dyDescent="0.35">
      <c r="A808" s="6"/>
      <c r="B808" s="6"/>
      <c r="F808" s="32"/>
      <c r="I808" s="32"/>
      <c r="L808" s="32"/>
      <c r="M808" s="100"/>
      <c r="O808" s="32"/>
      <c r="P808" s="45"/>
      <c r="R808" s="32"/>
      <c r="S808" s="100"/>
      <c r="U808" s="32"/>
    </row>
    <row r="809" spans="1:21" ht="15.5" x14ac:dyDescent="0.35">
      <c r="A809" s="6"/>
      <c r="B809" s="6"/>
      <c r="F809" s="32"/>
      <c r="I809" s="32"/>
      <c r="L809" s="32"/>
      <c r="M809" s="100"/>
      <c r="O809" s="32"/>
      <c r="P809" s="45"/>
      <c r="R809" s="32"/>
      <c r="S809" s="100"/>
      <c r="U809" s="32"/>
    </row>
    <row r="810" spans="1:21" ht="15.5" x14ac:dyDescent="0.35">
      <c r="A810" s="6"/>
      <c r="B810" s="6"/>
      <c r="F810" s="32"/>
      <c r="I810" s="32"/>
      <c r="L810" s="32"/>
      <c r="M810" s="100"/>
      <c r="O810" s="32"/>
      <c r="P810" s="45"/>
      <c r="R810" s="32"/>
      <c r="S810" s="100"/>
      <c r="U810" s="32"/>
    </row>
    <row r="811" spans="1:21" ht="15.5" x14ac:dyDescent="0.35">
      <c r="A811" s="6"/>
      <c r="B811" s="6"/>
      <c r="F811" s="32"/>
      <c r="I811" s="32"/>
      <c r="L811" s="32"/>
      <c r="M811" s="100"/>
      <c r="O811" s="32"/>
      <c r="P811" s="45"/>
      <c r="R811" s="32"/>
      <c r="S811" s="100"/>
      <c r="U811" s="32"/>
    </row>
    <row r="812" spans="1:21" ht="15.5" x14ac:dyDescent="0.35">
      <c r="A812" s="6"/>
      <c r="B812" s="6"/>
      <c r="F812" s="32"/>
      <c r="I812" s="32"/>
      <c r="L812" s="32"/>
      <c r="M812" s="100"/>
      <c r="O812" s="32"/>
      <c r="P812" s="45"/>
      <c r="R812" s="32"/>
      <c r="S812" s="100"/>
      <c r="U812" s="32"/>
    </row>
    <row r="813" spans="1:21" ht="15.5" x14ac:dyDescent="0.35">
      <c r="A813" s="6"/>
      <c r="B813" s="6"/>
      <c r="F813" s="32"/>
      <c r="I813" s="32"/>
      <c r="L813" s="32"/>
      <c r="M813" s="100"/>
      <c r="O813" s="32"/>
      <c r="P813" s="45"/>
      <c r="R813" s="32"/>
      <c r="S813" s="100"/>
      <c r="U813" s="32"/>
    </row>
    <row r="814" spans="1:21" ht="15.5" x14ac:dyDescent="0.35">
      <c r="A814" s="6"/>
      <c r="B814" s="6"/>
      <c r="F814" s="32"/>
      <c r="I814" s="32"/>
      <c r="L814" s="32"/>
      <c r="M814" s="100"/>
      <c r="O814" s="32"/>
      <c r="P814" s="45"/>
      <c r="R814" s="32"/>
      <c r="S814" s="100"/>
      <c r="U814" s="32"/>
    </row>
    <row r="815" spans="1:21" ht="15.5" x14ac:dyDescent="0.35">
      <c r="A815" s="6"/>
      <c r="B815" s="6"/>
      <c r="F815" s="32"/>
      <c r="I815" s="32"/>
      <c r="L815" s="32"/>
      <c r="M815" s="100"/>
      <c r="O815" s="32"/>
      <c r="P815" s="45"/>
      <c r="R815" s="32"/>
      <c r="S815" s="100"/>
      <c r="U815" s="32"/>
    </row>
    <row r="816" spans="1:21" ht="15.5" x14ac:dyDescent="0.35">
      <c r="A816" s="6"/>
      <c r="B816" s="6"/>
      <c r="F816" s="32"/>
      <c r="I816" s="32"/>
      <c r="L816" s="32"/>
      <c r="M816" s="100"/>
      <c r="O816" s="32"/>
      <c r="P816" s="45"/>
      <c r="R816" s="32"/>
      <c r="S816" s="100"/>
      <c r="U816" s="32"/>
    </row>
    <row r="817" spans="1:21" ht="15.5" x14ac:dyDescent="0.35">
      <c r="A817" s="6"/>
      <c r="B817" s="6"/>
      <c r="F817" s="32"/>
      <c r="I817" s="32"/>
      <c r="L817" s="32"/>
      <c r="M817" s="100"/>
      <c r="O817" s="32"/>
      <c r="P817" s="45"/>
      <c r="R817" s="32"/>
      <c r="S817" s="100"/>
      <c r="U817" s="32"/>
    </row>
    <row r="818" spans="1:21" ht="15.5" x14ac:dyDescent="0.35">
      <c r="A818" s="6"/>
      <c r="B818" s="6"/>
      <c r="F818" s="32"/>
      <c r="I818" s="32"/>
      <c r="L818" s="32"/>
      <c r="M818" s="100"/>
      <c r="O818" s="32"/>
      <c r="P818" s="45"/>
      <c r="R818" s="32"/>
      <c r="S818" s="100"/>
      <c r="U818" s="32"/>
    </row>
    <row r="819" spans="1:21" ht="15.5" x14ac:dyDescent="0.35">
      <c r="A819" s="6"/>
      <c r="B819" s="6"/>
      <c r="F819" s="32"/>
      <c r="I819" s="32"/>
      <c r="L819" s="32"/>
      <c r="M819" s="100"/>
      <c r="O819" s="32"/>
      <c r="P819" s="45"/>
      <c r="R819" s="32"/>
      <c r="S819" s="100"/>
      <c r="U819" s="32"/>
    </row>
    <row r="820" spans="1:21" ht="15.5" x14ac:dyDescent="0.35">
      <c r="A820" s="6"/>
      <c r="B820" s="6"/>
      <c r="F820" s="32"/>
      <c r="I820" s="32"/>
      <c r="L820" s="32"/>
      <c r="M820" s="100"/>
      <c r="O820" s="32"/>
      <c r="P820" s="45"/>
      <c r="R820" s="32"/>
      <c r="S820" s="100"/>
      <c r="U820" s="32"/>
    </row>
    <row r="821" spans="1:21" ht="15.5" x14ac:dyDescent="0.35">
      <c r="A821" s="6"/>
      <c r="B821" s="6"/>
      <c r="F821" s="32"/>
      <c r="I821" s="32"/>
      <c r="L821" s="32"/>
      <c r="M821" s="100"/>
      <c r="O821" s="32"/>
      <c r="P821" s="45"/>
      <c r="R821" s="32"/>
      <c r="S821" s="100"/>
      <c r="U821" s="32"/>
    </row>
    <row r="822" spans="1:21" ht="15.5" x14ac:dyDescent="0.35">
      <c r="A822" s="6"/>
      <c r="B822" s="6"/>
      <c r="F822" s="32"/>
      <c r="I822" s="32"/>
      <c r="L822" s="32"/>
      <c r="M822" s="100"/>
      <c r="O822" s="32"/>
      <c r="P822" s="45"/>
      <c r="R822" s="32"/>
      <c r="S822" s="100"/>
      <c r="U822" s="32"/>
    </row>
    <row r="823" spans="1:21" ht="15.5" x14ac:dyDescent="0.35">
      <c r="A823" s="6"/>
      <c r="B823" s="6"/>
      <c r="F823" s="32"/>
      <c r="I823" s="32"/>
      <c r="L823" s="32"/>
      <c r="M823" s="100"/>
      <c r="O823" s="32"/>
      <c r="P823" s="45"/>
      <c r="R823" s="32"/>
      <c r="S823" s="100"/>
      <c r="U823" s="32"/>
    </row>
    <row r="824" spans="1:21" ht="15.5" x14ac:dyDescent="0.35">
      <c r="A824" s="6"/>
      <c r="B824" s="6"/>
      <c r="F824" s="32"/>
      <c r="I824" s="32"/>
      <c r="L824" s="32"/>
      <c r="M824" s="100"/>
      <c r="O824" s="32"/>
      <c r="P824" s="45"/>
      <c r="R824" s="32"/>
      <c r="S824" s="100"/>
      <c r="U824" s="32"/>
    </row>
    <row r="825" spans="1:21" ht="15.5" x14ac:dyDescent="0.35">
      <c r="A825" s="6"/>
      <c r="B825" s="6"/>
      <c r="F825" s="32"/>
      <c r="I825" s="32"/>
      <c r="L825" s="32"/>
      <c r="M825" s="100"/>
      <c r="O825" s="32"/>
      <c r="P825" s="45"/>
      <c r="R825" s="32"/>
      <c r="S825" s="100"/>
      <c r="U825" s="32"/>
    </row>
    <row r="826" spans="1:21" ht="15.5" x14ac:dyDescent="0.35">
      <c r="A826" s="6"/>
      <c r="B826" s="6"/>
      <c r="F826" s="32"/>
      <c r="I826" s="32"/>
      <c r="L826" s="32"/>
      <c r="M826" s="100"/>
      <c r="O826" s="32"/>
      <c r="P826" s="45"/>
      <c r="R826" s="32"/>
      <c r="S826" s="100"/>
      <c r="U826" s="32"/>
    </row>
    <row r="827" spans="1:21" ht="15.5" x14ac:dyDescent="0.35">
      <c r="A827" s="6"/>
      <c r="B827" s="6"/>
      <c r="F827" s="32"/>
      <c r="I827" s="32"/>
      <c r="L827" s="32"/>
      <c r="M827" s="100"/>
      <c r="O827" s="32"/>
      <c r="P827" s="45"/>
      <c r="R827" s="32"/>
      <c r="S827" s="100"/>
      <c r="U827" s="32"/>
    </row>
    <row r="828" spans="1:21" ht="15.5" x14ac:dyDescent="0.35">
      <c r="A828" s="6"/>
      <c r="B828" s="6"/>
      <c r="F828" s="32"/>
      <c r="I828" s="32"/>
      <c r="L828" s="32"/>
      <c r="M828" s="100"/>
      <c r="O828" s="32"/>
      <c r="P828" s="45"/>
      <c r="R828" s="32"/>
      <c r="S828" s="100"/>
      <c r="U828" s="32"/>
    </row>
    <row r="829" spans="1:21" ht="15.5" x14ac:dyDescent="0.35">
      <c r="A829" s="6"/>
      <c r="B829" s="6"/>
      <c r="F829" s="32"/>
      <c r="I829" s="32"/>
      <c r="L829" s="32"/>
      <c r="M829" s="100"/>
      <c r="O829" s="32"/>
      <c r="P829" s="45"/>
      <c r="R829" s="32"/>
      <c r="S829" s="100"/>
      <c r="U829" s="32"/>
    </row>
    <row r="830" spans="1:21" ht="15.5" x14ac:dyDescent="0.35">
      <c r="A830" s="6"/>
      <c r="B830" s="6"/>
      <c r="F830" s="32"/>
      <c r="I830" s="32"/>
      <c r="L830" s="32"/>
      <c r="M830" s="100"/>
      <c r="O830" s="32"/>
      <c r="P830" s="45"/>
      <c r="R830" s="32"/>
      <c r="S830" s="100"/>
      <c r="U830" s="32"/>
    </row>
    <row r="831" spans="1:21" ht="15.5" x14ac:dyDescent="0.35">
      <c r="A831" s="6"/>
      <c r="B831" s="6"/>
      <c r="F831" s="32"/>
      <c r="I831" s="32"/>
      <c r="L831" s="32"/>
      <c r="M831" s="100"/>
      <c r="O831" s="32"/>
      <c r="P831" s="45"/>
      <c r="R831" s="32"/>
      <c r="S831" s="100"/>
      <c r="U831" s="32"/>
    </row>
    <row r="832" spans="1:21" ht="15.5" x14ac:dyDescent="0.35">
      <c r="A832" s="6"/>
      <c r="B832" s="6"/>
      <c r="F832" s="32"/>
      <c r="I832" s="32"/>
      <c r="L832" s="32"/>
      <c r="M832" s="100"/>
      <c r="O832" s="32"/>
      <c r="P832" s="45"/>
      <c r="R832" s="32"/>
      <c r="S832" s="100"/>
      <c r="U832" s="32"/>
    </row>
    <row r="833" spans="1:21" ht="15.5" x14ac:dyDescent="0.35">
      <c r="A833" s="6"/>
      <c r="B833" s="6"/>
      <c r="F833" s="32"/>
      <c r="I833" s="32"/>
      <c r="L833" s="32"/>
      <c r="M833" s="100"/>
      <c r="O833" s="32"/>
      <c r="P833" s="45"/>
      <c r="R833" s="32"/>
      <c r="S833" s="100"/>
      <c r="U833" s="32"/>
    </row>
    <row r="834" spans="1:21" ht="15.5" x14ac:dyDescent="0.35">
      <c r="A834" s="6"/>
      <c r="B834" s="6"/>
      <c r="F834" s="32"/>
      <c r="I834" s="32"/>
      <c r="L834" s="32"/>
      <c r="M834" s="100"/>
      <c r="O834" s="32"/>
      <c r="P834" s="45"/>
      <c r="R834" s="32"/>
      <c r="S834" s="100"/>
      <c r="U834" s="32"/>
    </row>
    <row r="835" spans="1:21" ht="15.5" x14ac:dyDescent="0.35">
      <c r="A835" s="6"/>
      <c r="B835" s="6"/>
      <c r="F835" s="32"/>
      <c r="I835" s="32"/>
      <c r="L835" s="32"/>
      <c r="M835" s="100"/>
      <c r="O835" s="32"/>
      <c r="P835" s="45"/>
      <c r="R835" s="32"/>
      <c r="S835" s="100"/>
      <c r="U835" s="32"/>
    </row>
    <row r="836" spans="1:21" ht="15.5" x14ac:dyDescent="0.35">
      <c r="A836" s="6"/>
      <c r="B836" s="6"/>
      <c r="F836" s="32"/>
      <c r="I836" s="32"/>
      <c r="L836" s="32"/>
      <c r="M836" s="100"/>
      <c r="O836" s="32"/>
      <c r="P836" s="45"/>
      <c r="R836" s="32"/>
      <c r="S836" s="100"/>
      <c r="U836" s="32"/>
    </row>
    <row r="837" spans="1:21" ht="15.5" x14ac:dyDescent="0.35">
      <c r="A837" s="6"/>
      <c r="B837" s="6"/>
      <c r="F837" s="32"/>
      <c r="I837" s="32"/>
      <c r="L837" s="32"/>
      <c r="M837" s="100"/>
      <c r="O837" s="32"/>
      <c r="P837" s="45"/>
      <c r="R837" s="32"/>
      <c r="S837" s="100"/>
      <c r="U837" s="32"/>
    </row>
    <row r="838" spans="1:21" ht="15.5" x14ac:dyDescent="0.35">
      <c r="A838" s="6"/>
      <c r="B838" s="6"/>
      <c r="F838" s="32"/>
      <c r="I838" s="32"/>
      <c r="L838" s="32"/>
      <c r="M838" s="100"/>
      <c r="O838" s="32"/>
      <c r="P838" s="45"/>
      <c r="R838" s="32"/>
      <c r="S838" s="100"/>
      <c r="U838" s="32"/>
    </row>
    <row r="839" spans="1:21" ht="15.5" x14ac:dyDescent="0.35">
      <c r="A839" s="6"/>
      <c r="B839" s="6"/>
      <c r="F839" s="32"/>
      <c r="I839" s="32"/>
      <c r="L839" s="32"/>
      <c r="M839" s="100"/>
      <c r="O839" s="32"/>
      <c r="P839" s="45"/>
      <c r="R839" s="32"/>
      <c r="S839" s="100"/>
      <c r="U839" s="32"/>
    </row>
    <row r="840" spans="1:21" ht="15.5" x14ac:dyDescent="0.35">
      <c r="A840" s="6"/>
      <c r="B840" s="6"/>
      <c r="F840" s="32"/>
      <c r="I840" s="32"/>
      <c r="L840" s="32"/>
      <c r="M840" s="100"/>
      <c r="O840" s="32"/>
      <c r="P840" s="45"/>
      <c r="R840" s="32"/>
      <c r="S840" s="100"/>
      <c r="U840" s="32"/>
    </row>
    <row r="841" spans="1:21" ht="15.5" x14ac:dyDescent="0.35">
      <c r="A841" s="6"/>
      <c r="B841" s="6"/>
      <c r="F841" s="32"/>
      <c r="I841" s="32"/>
      <c r="L841" s="32"/>
      <c r="M841" s="100"/>
      <c r="O841" s="32"/>
      <c r="P841" s="45"/>
      <c r="R841" s="32"/>
      <c r="S841" s="100"/>
      <c r="U841" s="32"/>
    </row>
    <row r="842" spans="1:21" ht="15.5" x14ac:dyDescent="0.35">
      <c r="A842" s="6"/>
      <c r="B842" s="6"/>
      <c r="F842" s="32"/>
      <c r="I842" s="32"/>
      <c r="L842" s="32"/>
      <c r="M842" s="100"/>
      <c r="O842" s="32"/>
      <c r="P842" s="45"/>
      <c r="R842" s="32"/>
      <c r="S842" s="100"/>
      <c r="U842" s="32"/>
    </row>
    <row r="843" spans="1:21" ht="15.5" x14ac:dyDescent="0.35">
      <c r="A843" s="6"/>
      <c r="B843" s="6"/>
      <c r="F843" s="32"/>
      <c r="I843" s="32"/>
      <c r="L843" s="32"/>
      <c r="M843" s="100"/>
      <c r="O843" s="32"/>
      <c r="P843" s="45"/>
      <c r="R843" s="32"/>
      <c r="S843" s="100"/>
      <c r="U843" s="32"/>
    </row>
    <row r="844" spans="1:21" ht="15.5" x14ac:dyDescent="0.35">
      <c r="A844" s="6"/>
      <c r="B844" s="6"/>
      <c r="F844" s="32"/>
      <c r="I844" s="32"/>
      <c r="L844" s="32"/>
      <c r="M844" s="100"/>
      <c r="O844" s="32"/>
      <c r="P844" s="45"/>
      <c r="R844" s="32"/>
      <c r="S844" s="100"/>
      <c r="U844" s="32"/>
    </row>
    <row r="845" spans="1:21" ht="15.5" x14ac:dyDescent="0.35">
      <c r="A845" s="6"/>
      <c r="B845" s="6"/>
      <c r="F845" s="32"/>
      <c r="I845" s="32"/>
      <c r="L845" s="32"/>
      <c r="M845" s="100"/>
      <c r="O845" s="32"/>
      <c r="P845" s="45"/>
      <c r="R845" s="32"/>
      <c r="S845" s="100"/>
      <c r="U845" s="32"/>
    </row>
    <row r="846" spans="1:21" ht="15.5" x14ac:dyDescent="0.35">
      <c r="A846" s="6"/>
      <c r="B846" s="6"/>
      <c r="F846" s="32"/>
      <c r="I846" s="32"/>
      <c r="L846" s="32"/>
      <c r="M846" s="100"/>
      <c r="O846" s="32"/>
      <c r="P846" s="45"/>
      <c r="R846" s="32"/>
      <c r="S846" s="100"/>
      <c r="U846" s="32"/>
    </row>
    <row r="847" spans="1:21" ht="15.5" x14ac:dyDescent="0.35">
      <c r="A847" s="6"/>
      <c r="B847" s="6"/>
      <c r="F847" s="32"/>
      <c r="I847" s="32"/>
      <c r="L847" s="32"/>
      <c r="M847" s="100"/>
      <c r="O847" s="32"/>
      <c r="P847" s="45"/>
      <c r="R847" s="32"/>
      <c r="S847" s="100"/>
      <c r="U847" s="32"/>
    </row>
    <row r="848" spans="1:21" ht="15.5" x14ac:dyDescent="0.35">
      <c r="A848" s="6"/>
      <c r="B848" s="6"/>
      <c r="F848" s="32"/>
      <c r="I848" s="32"/>
      <c r="L848" s="32"/>
      <c r="M848" s="100"/>
      <c r="O848" s="32"/>
      <c r="P848" s="45"/>
      <c r="R848" s="32"/>
      <c r="S848" s="100"/>
      <c r="U848" s="32"/>
    </row>
    <row r="849" spans="1:21" ht="15.5" x14ac:dyDescent="0.35">
      <c r="A849" s="6"/>
      <c r="B849" s="6"/>
      <c r="F849" s="32"/>
      <c r="I849" s="32"/>
      <c r="L849" s="32"/>
      <c r="M849" s="100"/>
      <c r="O849" s="32"/>
      <c r="P849" s="45"/>
      <c r="R849" s="32"/>
      <c r="S849" s="100"/>
      <c r="U849" s="32"/>
    </row>
    <row r="850" spans="1:21" ht="15.5" x14ac:dyDescent="0.35">
      <c r="A850" s="6"/>
      <c r="B850" s="6"/>
      <c r="F850" s="32"/>
      <c r="I850" s="32"/>
      <c r="L850" s="32"/>
      <c r="M850" s="100"/>
      <c r="O850" s="32"/>
      <c r="P850" s="45"/>
      <c r="R850" s="32"/>
      <c r="S850" s="100"/>
      <c r="U850" s="32"/>
    </row>
    <row r="851" spans="1:21" ht="15.5" x14ac:dyDescent="0.35">
      <c r="A851" s="6"/>
      <c r="B851" s="6"/>
      <c r="F851" s="32"/>
      <c r="I851" s="32"/>
      <c r="L851" s="32"/>
      <c r="M851" s="100"/>
      <c r="O851" s="32"/>
      <c r="P851" s="45"/>
      <c r="R851" s="32"/>
      <c r="S851" s="100"/>
      <c r="U851" s="32"/>
    </row>
    <row r="852" spans="1:21" ht="15.5" x14ac:dyDescent="0.35">
      <c r="A852" s="6"/>
      <c r="B852" s="6"/>
      <c r="F852" s="32"/>
      <c r="I852" s="32"/>
      <c r="L852" s="32"/>
      <c r="M852" s="100"/>
      <c r="O852" s="32"/>
      <c r="P852" s="45"/>
      <c r="R852" s="32"/>
      <c r="S852" s="100"/>
      <c r="U852" s="32"/>
    </row>
    <row r="853" spans="1:21" ht="15.5" x14ac:dyDescent="0.35">
      <c r="A853" s="6"/>
      <c r="B853" s="6"/>
      <c r="F853" s="32"/>
      <c r="I853" s="32"/>
      <c r="L853" s="32"/>
      <c r="M853" s="100"/>
      <c r="O853" s="32"/>
      <c r="P853" s="45"/>
      <c r="R853" s="32"/>
      <c r="S853" s="100"/>
      <c r="U853" s="32"/>
    </row>
    <row r="854" spans="1:21" ht="15.5" x14ac:dyDescent="0.35">
      <c r="A854" s="6"/>
      <c r="B854" s="6"/>
      <c r="F854" s="32"/>
      <c r="I854" s="32"/>
      <c r="L854" s="32"/>
      <c r="M854" s="100"/>
      <c r="O854" s="32"/>
      <c r="P854" s="45"/>
      <c r="R854" s="32"/>
      <c r="S854" s="100"/>
      <c r="U854" s="32"/>
    </row>
    <row r="855" spans="1:21" ht="15.5" x14ac:dyDescent="0.35">
      <c r="A855" s="6"/>
      <c r="B855" s="6"/>
      <c r="F855" s="32"/>
      <c r="I855" s="32"/>
      <c r="L855" s="32"/>
      <c r="M855" s="100"/>
      <c r="O855" s="32"/>
      <c r="P855" s="45"/>
      <c r="R855" s="32"/>
      <c r="S855" s="100"/>
      <c r="U855" s="32"/>
    </row>
    <row r="856" spans="1:21" ht="15.5" x14ac:dyDescent="0.35">
      <c r="A856" s="6"/>
      <c r="B856" s="6"/>
      <c r="F856" s="32"/>
      <c r="I856" s="32"/>
      <c r="L856" s="32"/>
      <c r="M856" s="100"/>
      <c r="O856" s="32"/>
      <c r="P856" s="45"/>
      <c r="R856" s="32"/>
      <c r="S856" s="100"/>
      <c r="U856" s="32"/>
    </row>
    <row r="857" spans="1:21" ht="15.5" x14ac:dyDescent="0.35">
      <c r="A857" s="6"/>
      <c r="B857" s="6"/>
      <c r="F857" s="32"/>
      <c r="I857" s="32"/>
      <c r="L857" s="32"/>
      <c r="M857" s="100"/>
      <c r="O857" s="32"/>
      <c r="P857" s="45"/>
      <c r="R857" s="32"/>
      <c r="S857" s="100"/>
      <c r="U857" s="32"/>
    </row>
    <row r="858" spans="1:21" ht="15.5" x14ac:dyDescent="0.35">
      <c r="A858" s="6"/>
      <c r="B858" s="6"/>
      <c r="F858" s="32"/>
      <c r="I858" s="32"/>
      <c r="L858" s="32"/>
      <c r="M858" s="100"/>
      <c r="O858" s="32"/>
      <c r="P858" s="45"/>
      <c r="R858" s="32"/>
      <c r="S858" s="100"/>
      <c r="U858" s="32"/>
    </row>
    <row r="859" spans="1:21" ht="15.5" x14ac:dyDescent="0.35">
      <c r="A859" s="6"/>
      <c r="B859" s="6"/>
      <c r="F859" s="32"/>
      <c r="I859" s="32"/>
      <c r="L859" s="32"/>
      <c r="M859" s="100"/>
      <c r="O859" s="32"/>
      <c r="P859" s="45"/>
      <c r="R859" s="32"/>
      <c r="S859" s="100"/>
      <c r="U859" s="32"/>
    </row>
    <row r="860" spans="1:21" ht="15.5" x14ac:dyDescent="0.35">
      <c r="A860" s="6"/>
      <c r="B860" s="6"/>
      <c r="F860" s="32"/>
      <c r="I860" s="32"/>
      <c r="L860" s="32"/>
      <c r="M860" s="100"/>
      <c r="O860" s="32"/>
      <c r="P860" s="45"/>
      <c r="R860" s="32"/>
      <c r="S860" s="100"/>
      <c r="U860" s="32"/>
    </row>
    <row r="861" spans="1:21" ht="15.5" x14ac:dyDescent="0.35">
      <c r="A861" s="6"/>
      <c r="B861" s="6"/>
      <c r="F861" s="32"/>
      <c r="I861" s="32"/>
      <c r="L861" s="32"/>
      <c r="M861" s="100"/>
      <c r="O861" s="32"/>
      <c r="P861" s="45"/>
      <c r="R861" s="32"/>
      <c r="S861" s="100"/>
      <c r="U861" s="32"/>
    </row>
    <row r="862" spans="1:21" ht="15.5" x14ac:dyDescent="0.35">
      <c r="A862" s="6"/>
      <c r="B862" s="6"/>
      <c r="F862" s="32"/>
      <c r="I862" s="32"/>
      <c r="L862" s="32"/>
      <c r="M862" s="100"/>
      <c r="O862" s="32"/>
      <c r="P862" s="45"/>
      <c r="R862" s="32"/>
      <c r="S862" s="100"/>
      <c r="U862" s="32"/>
    </row>
    <row r="863" spans="1:21" ht="15.5" x14ac:dyDescent="0.35">
      <c r="A863" s="6"/>
      <c r="B863" s="6"/>
      <c r="F863" s="32"/>
      <c r="I863" s="32"/>
      <c r="L863" s="32"/>
      <c r="M863" s="100"/>
      <c r="O863" s="32"/>
      <c r="P863" s="45"/>
      <c r="R863" s="32"/>
      <c r="S863" s="100"/>
      <c r="U863" s="32"/>
    </row>
    <row r="864" spans="1:21" ht="15.5" x14ac:dyDescent="0.35">
      <c r="A864" s="6"/>
      <c r="B864" s="6"/>
      <c r="F864" s="32"/>
      <c r="I864" s="32"/>
      <c r="L864" s="32"/>
      <c r="M864" s="100"/>
      <c r="O864" s="32"/>
      <c r="P864" s="45"/>
      <c r="R864" s="32"/>
      <c r="S864" s="100"/>
      <c r="U864" s="32"/>
    </row>
    <row r="865" spans="1:21" ht="15.5" x14ac:dyDescent="0.35">
      <c r="A865" s="6"/>
      <c r="B865" s="6"/>
      <c r="F865" s="32"/>
      <c r="I865" s="32"/>
      <c r="L865" s="32"/>
      <c r="M865" s="100"/>
      <c r="O865" s="32"/>
      <c r="P865" s="45"/>
      <c r="R865" s="32"/>
      <c r="S865" s="100"/>
      <c r="U865" s="32"/>
    </row>
    <row r="866" spans="1:21" ht="15.5" x14ac:dyDescent="0.35">
      <c r="A866" s="6"/>
      <c r="B866" s="6"/>
      <c r="F866" s="32"/>
      <c r="I866" s="32"/>
      <c r="L866" s="32"/>
      <c r="M866" s="100"/>
      <c r="O866" s="32"/>
      <c r="P866" s="45"/>
      <c r="R866" s="32"/>
      <c r="S866" s="100"/>
      <c r="U866" s="32"/>
    </row>
    <row r="867" spans="1:21" ht="15.5" x14ac:dyDescent="0.35">
      <c r="A867" s="6"/>
      <c r="B867" s="6"/>
      <c r="F867" s="32"/>
      <c r="I867" s="32"/>
      <c r="L867" s="32"/>
      <c r="M867" s="100"/>
      <c r="O867" s="32"/>
      <c r="P867" s="45"/>
      <c r="R867" s="32"/>
      <c r="S867" s="100"/>
      <c r="U867" s="32"/>
    </row>
    <row r="868" spans="1:21" ht="15.5" x14ac:dyDescent="0.35">
      <c r="A868" s="6"/>
      <c r="B868" s="6"/>
      <c r="F868" s="32"/>
      <c r="I868" s="32"/>
      <c r="L868" s="32"/>
      <c r="M868" s="100"/>
      <c r="O868" s="32"/>
      <c r="P868" s="45"/>
      <c r="R868" s="32"/>
      <c r="S868" s="100"/>
      <c r="U868" s="32"/>
    </row>
    <row r="869" spans="1:21" ht="15.5" x14ac:dyDescent="0.35">
      <c r="A869" s="6"/>
      <c r="B869" s="6"/>
      <c r="F869" s="32"/>
      <c r="I869" s="32"/>
      <c r="L869" s="32"/>
      <c r="M869" s="100"/>
      <c r="O869" s="32"/>
      <c r="P869" s="45"/>
      <c r="R869" s="32"/>
      <c r="S869" s="100"/>
      <c r="U869" s="32"/>
    </row>
    <row r="870" spans="1:21" ht="15.5" x14ac:dyDescent="0.35">
      <c r="A870" s="6"/>
      <c r="B870" s="6"/>
      <c r="F870" s="32"/>
      <c r="I870" s="32"/>
      <c r="L870" s="32"/>
      <c r="M870" s="100"/>
      <c r="O870" s="32"/>
      <c r="P870" s="45"/>
      <c r="R870" s="32"/>
      <c r="S870" s="100"/>
      <c r="U870" s="32"/>
    </row>
    <row r="871" spans="1:21" ht="15.5" x14ac:dyDescent="0.35">
      <c r="A871" s="6"/>
      <c r="B871" s="6"/>
      <c r="F871" s="32"/>
      <c r="I871" s="32"/>
      <c r="L871" s="32"/>
      <c r="M871" s="100"/>
      <c r="O871" s="32"/>
      <c r="P871" s="45"/>
      <c r="R871" s="32"/>
      <c r="S871" s="100"/>
      <c r="U871" s="32"/>
    </row>
    <row r="872" spans="1:21" ht="15.5" x14ac:dyDescent="0.35">
      <c r="A872" s="6"/>
      <c r="B872" s="6"/>
      <c r="F872" s="32"/>
      <c r="I872" s="32"/>
      <c r="L872" s="32"/>
      <c r="M872" s="100"/>
      <c r="O872" s="32"/>
      <c r="P872" s="45"/>
      <c r="R872" s="32"/>
      <c r="S872" s="100"/>
      <c r="U872" s="32"/>
    </row>
    <row r="873" spans="1:21" ht="15.5" x14ac:dyDescent="0.35">
      <c r="A873" s="6"/>
      <c r="B873" s="6"/>
      <c r="F873" s="32"/>
      <c r="I873" s="32"/>
      <c r="L873" s="32"/>
      <c r="M873" s="100"/>
      <c r="O873" s="32"/>
      <c r="P873" s="45"/>
      <c r="R873" s="32"/>
      <c r="S873" s="100"/>
      <c r="U873" s="32"/>
    </row>
    <row r="874" spans="1:21" ht="15.5" x14ac:dyDescent="0.35">
      <c r="A874" s="6"/>
      <c r="B874" s="6"/>
      <c r="F874" s="32"/>
      <c r="I874" s="32"/>
      <c r="L874" s="32"/>
      <c r="M874" s="100"/>
      <c r="O874" s="32"/>
      <c r="P874" s="45"/>
      <c r="R874" s="32"/>
      <c r="S874" s="100"/>
      <c r="U874" s="32"/>
    </row>
    <row r="875" spans="1:21" ht="15.5" x14ac:dyDescent="0.35">
      <c r="A875" s="6"/>
      <c r="B875" s="6"/>
      <c r="F875" s="32"/>
      <c r="I875" s="32"/>
      <c r="L875" s="32"/>
      <c r="M875" s="100"/>
      <c r="O875" s="32"/>
      <c r="P875" s="45"/>
      <c r="R875" s="32"/>
      <c r="S875" s="100"/>
      <c r="U875" s="32"/>
    </row>
    <row r="876" spans="1:21" ht="15.5" x14ac:dyDescent="0.35">
      <c r="A876" s="6"/>
      <c r="B876" s="6"/>
      <c r="F876" s="32"/>
      <c r="I876" s="32"/>
      <c r="L876" s="32"/>
      <c r="M876" s="100"/>
      <c r="O876" s="32"/>
      <c r="P876" s="45"/>
      <c r="R876" s="32"/>
      <c r="S876" s="100"/>
      <c r="U876" s="32"/>
    </row>
    <row r="877" spans="1:21" ht="15.5" x14ac:dyDescent="0.35">
      <c r="A877" s="6"/>
      <c r="B877" s="6"/>
      <c r="F877" s="32"/>
      <c r="I877" s="32"/>
      <c r="L877" s="32"/>
      <c r="M877" s="100"/>
      <c r="O877" s="32"/>
      <c r="P877" s="45"/>
      <c r="R877" s="32"/>
      <c r="S877" s="100"/>
      <c r="U877" s="32"/>
    </row>
    <row r="878" spans="1:21" ht="15.5" x14ac:dyDescent="0.35">
      <c r="A878" s="6"/>
      <c r="B878" s="6"/>
      <c r="F878" s="32"/>
      <c r="I878" s="32"/>
      <c r="L878" s="32"/>
      <c r="M878" s="100"/>
      <c r="O878" s="32"/>
      <c r="P878" s="45"/>
      <c r="R878" s="32"/>
      <c r="S878" s="100"/>
      <c r="U878" s="32"/>
    </row>
    <row r="879" spans="1:21" ht="15.5" x14ac:dyDescent="0.35">
      <c r="A879" s="6"/>
      <c r="B879" s="6"/>
      <c r="F879" s="32"/>
      <c r="I879" s="32"/>
      <c r="L879" s="32"/>
      <c r="M879" s="100"/>
      <c r="O879" s="32"/>
      <c r="P879" s="45"/>
      <c r="R879" s="32"/>
      <c r="S879" s="100"/>
      <c r="U879" s="32"/>
    </row>
    <row r="880" spans="1:21" ht="15.5" x14ac:dyDescent="0.35">
      <c r="A880" s="6"/>
      <c r="B880" s="6"/>
      <c r="F880" s="32"/>
      <c r="I880" s="32"/>
      <c r="L880" s="32"/>
      <c r="M880" s="100"/>
      <c r="O880" s="32"/>
      <c r="P880" s="45"/>
      <c r="R880" s="32"/>
      <c r="S880" s="100"/>
      <c r="U880" s="32"/>
    </row>
    <row r="881" spans="1:21" ht="15.5" x14ac:dyDescent="0.35">
      <c r="A881" s="6"/>
      <c r="B881" s="6"/>
      <c r="F881" s="32"/>
      <c r="I881" s="32"/>
      <c r="L881" s="32"/>
      <c r="M881" s="100"/>
      <c r="O881" s="32"/>
      <c r="P881" s="45"/>
      <c r="R881" s="32"/>
      <c r="S881" s="100"/>
      <c r="U881" s="32"/>
    </row>
    <row r="882" spans="1:21" ht="15.5" x14ac:dyDescent="0.35">
      <c r="A882" s="6"/>
      <c r="B882" s="6"/>
      <c r="F882" s="32"/>
      <c r="I882" s="32"/>
      <c r="L882" s="32"/>
      <c r="M882" s="100"/>
      <c r="O882" s="32"/>
      <c r="P882" s="45"/>
      <c r="R882" s="32"/>
      <c r="S882" s="100"/>
      <c r="U882" s="32"/>
    </row>
    <row r="883" spans="1:21" ht="15.5" x14ac:dyDescent="0.35">
      <c r="A883" s="6"/>
      <c r="B883" s="6"/>
      <c r="F883" s="32"/>
      <c r="I883" s="32"/>
      <c r="L883" s="32"/>
      <c r="M883" s="100"/>
      <c r="O883" s="32"/>
      <c r="P883" s="45"/>
      <c r="R883" s="32"/>
      <c r="S883" s="100"/>
      <c r="U883" s="32"/>
    </row>
    <row r="884" spans="1:21" ht="15.5" x14ac:dyDescent="0.35">
      <c r="A884" s="6"/>
      <c r="B884" s="6"/>
      <c r="F884" s="32"/>
      <c r="I884" s="32"/>
      <c r="L884" s="32"/>
      <c r="M884" s="100"/>
      <c r="O884" s="32"/>
      <c r="P884" s="45"/>
      <c r="R884" s="32"/>
      <c r="S884" s="100"/>
      <c r="U884" s="32"/>
    </row>
    <row r="885" spans="1:21" ht="15.5" x14ac:dyDescent="0.35">
      <c r="A885" s="6"/>
      <c r="B885" s="6"/>
      <c r="F885" s="32"/>
      <c r="I885" s="32"/>
      <c r="L885" s="32"/>
      <c r="M885" s="100"/>
      <c r="O885" s="32"/>
      <c r="P885" s="45"/>
      <c r="R885" s="32"/>
      <c r="S885" s="100"/>
      <c r="U885" s="32"/>
    </row>
    <row r="886" spans="1:21" ht="15.5" x14ac:dyDescent="0.35">
      <c r="A886" s="6"/>
      <c r="B886" s="6"/>
      <c r="F886" s="32"/>
      <c r="I886" s="32"/>
      <c r="L886" s="32"/>
      <c r="M886" s="100"/>
      <c r="O886" s="32"/>
      <c r="P886" s="45"/>
      <c r="R886" s="32"/>
      <c r="S886" s="100"/>
      <c r="U886" s="32"/>
    </row>
    <row r="887" spans="1:21" ht="15.5" x14ac:dyDescent="0.35">
      <c r="A887" s="6"/>
      <c r="B887" s="6"/>
      <c r="F887" s="32"/>
      <c r="I887" s="32"/>
      <c r="L887" s="32"/>
      <c r="M887" s="100"/>
      <c r="O887" s="32"/>
      <c r="P887" s="45"/>
      <c r="R887" s="32"/>
      <c r="S887" s="100"/>
      <c r="U887" s="32"/>
    </row>
    <row r="888" spans="1:21" ht="15.5" x14ac:dyDescent="0.35">
      <c r="A888" s="6"/>
      <c r="B888" s="6"/>
      <c r="F888" s="32"/>
      <c r="I888" s="32"/>
      <c r="L888" s="32"/>
      <c r="M888" s="100"/>
      <c r="O888" s="32"/>
      <c r="P888" s="45"/>
      <c r="R888" s="32"/>
      <c r="S888" s="100"/>
      <c r="U888" s="32"/>
    </row>
    <row r="889" spans="1:21" ht="15.5" x14ac:dyDescent="0.35">
      <c r="A889" s="6"/>
      <c r="B889" s="6"/>
      <c r="F889" s="32"/>
      <c r="I889" s="32"/>
      <c r="L889" s="32"/>
      <c r="M889" s="100"/>
      <c r="O889" s="32"/>
      <c r="P889" s="45"/>
      <c r="R889" s="32"/>
      <c r="S889" s="100"/>
      <c r="U889" s="32"/>
    </row>
    <row r="890" spans="1:21" ht="15.5" x14ac:dyDescent="0.35">
      <c r="A890" s="6"/>
      <c r="B890" s="6"/>
      <c r="F890" s="32"/>
      <c r="I890" s="32"/>
      <c r="L890" s="32"/>
      <c r="M890" s="100"/>
      <c r="O890" s="32"/>
      <c r="P890" s="45"/>
      <c r="R890" s="32"/>
      <c r="S890" s="100"/>
      <c r="U890" s="32"/>
    </row>
    <row r="891" spans="1:21" ht="15.5" x14ac:dyDescent="0.35">
      <c r="A891" s="6"/>
      <c r="B891" s="6"/>
      <c r="F891" s="32"/>
      <c r="I891" s="32"/>
      <c r="L891" s="32"/>
      <c r="M891" s="100"/>
      <c r="O891" s="32"/>
      <c r="P891" s="45"/>
      <c r="R891" s="32"/>
      <c r="S891" s="100"/>
      <c r="U891" s="32"/>
    </row>
    <row r="892" spans="1:21" ht="15.5" x14ac:dyDescent="0.35">
      <c r="A892" s="6"/>
      <c r="B892" s="6"/>
      <c r="F892" s="32"/>
      <c r="I892" s="32"/>
      <c r="L892" s="32"/>
      <c r="M892" s="100"/>
      <c r="O892" s="32"/>
      <c r="P892" s="45"/>
      <c r="R892" s="32"/>
      <c r="S892" s="100"/>
      <c r="U892" s="32"/>
    </row>
    <row r="893" spans="1:21" ht="15.5" x14ac:dyDescent="0.35">
      <c r="A893" s="6"/>
      <c r="B893" s="6"/>
      <c r="F893" s="32"/>
      <c r="I893" s="32"/>
      <c r="L893" s="32"/>
      <c r="M893" s="100"/>
      <c r="O893" s="32"/>
      <c r="P893" s="45"/>
      <c r="R893" s="32"/>
      <c r="S893" s="100"/>
      <c r="U893" s="32"/>
    </row>
    <row r="894" spans="1:21" ht="15.5" x14ac:dyDescent="0.35">
      <c r="A894" s="6"/>
      <c r="B894" s="6"/>
      <c r="F894" s="32"/>
      <c r="I894" s="32"/>
      <c r="L894" s="32"/>
      <c r="M894" s="100"/>
      <c r="O894" s="32"/>
      <c r="P894" s="45"/>
      <c r="R894" s="32"/>
      <c r="S894" s="100"/>
      <c r="U894" s="32"/>
    </row>
    <row r="895" spans="1:21" ht="15.5" x14ac:dyDescent="0.35">
      <c r="A895" s="6"/>
      <c r="B895" s="6"/>
      <c r="F895" s="32"/>
      <c r="I895" s="32"/>
      <c r="L895" s="32"/>
      <c r="M895" s="100"/>
      <c r="O895" s="32"/>
      <c r="P895" s="45"/>
      <c r="R895" s="32"/>
      <c r="S895" s="100"/>
      <c r="U895" s="32"/>
    </row>
    <row r="896" spans="1:21" ht="15.5" x14ac:dyDescent="0.35">
      <c r="A896" s="6"/>
      <c r="B896" s="6"/>
      <c r="F896" s="32"/>
      <c r="I896" s="32"/>
      <c r="L896" s="32"/>
      <c r="M896" s="100"/>
      <c r="O896" s="32"/>
      <c r="P896" s="45"/>
      <c r="R896" s="32"/>
      <c r="S896" s="100"/>
      <c r="U896" s="32"/>
    </row>
    <row r="897" spans="1:21" ht="15.5" x14ac:dyDescent="0.35">
      <c r="A897" s="6"/>
      <c r="B897" s="6"/>
      <c r="F897" s="32"/>
      <c r="I897" s="32"/>
      <c r="L897" s="32"/>
      <c r="M897" s="100"/>
      <c r="O897" s="32"/>
      <c r="P897" s="45"/>
      <c r="R897" s="32"/>
      <c r="S897" s="100"/>
      <c r="U897" s="32"/>
    </row>
    <row r="898" spans="1:21" ht="15.5" x14ac:dyDescent="0.35">
      <c r="A898" s="6"/>
      <c r="B898" s="6"/>
      <c r="F898" s="32"/>
      <c r="I898" s="32"/>
      <c r="L898" s="32"/>
      <c r="M898" s="100"/>
      <c r="O898" s="32"/>
      <c r="P898" s="45"/>
      <c r="R898" s="32"/>
      <c r="S898" s="100"/>
      <c r="U898" s="32"/>
    </row>
    <row r="899" spans="1:21" ht="15.5" x14ac:dyDescent="0.35">
      <c r="A899" s="6"/>
      <c r="B899" s="6"/>
      <c r="F899" s="32"/>
      <c r="I899" s="32"/>
      <c r="L899" s="32"/>
      <c r="M899" s="100"/>
      <c r="O899" s="32"/>
      <c r="P899" s="45"/>
      <c r="R899" s="32"/>
      <c r="S899" s="100"/>
      <c r="U899" s="32"/>
    </row>
    <row r="900" spans="1:21" ht="15.5" x14ac:dyDescent="0.35">
      <c r="A900" s="6"/>
      <c r="B900" s="6"/>
      <c r="F900" s="32"/>
      <c r="I900" s="32"/>
      <c r="L900" s="32"/>
      <c r="M900" s="100"/>
      <c r="O900" s="32"/>
      <c r="P900" s="45"/>
      <c r="R900" s="32"/>
      <c r="S900" s="100"/>
      <c r="U900" s="32"/>
    </row>
    <row r="901" spans="1:21" ht="15.5" x14ac:dyDescent="0.35">
      <c r="A901" s="6"/>
      <c r="B901" s="6"/>
      <c r="F901" s="32"/>
      <c r="I901" s="32"/>
      <c r="L901" s="32"/>
      <c r="M901" s="100"/>
      <c r="O901" s="32"/>
      <c r="P901" s="45"/>
      <c r="R901" s="32"/>
      <c r="S901" s="100"/>
      <c r="U901" s="32"/>
    </row>
    <row r="902" spans="1:21" ht="15.5" x14ac:dyDescent="0.35">
      <c r="A902" s="6"/>
      <c r="B902" s="6"/>
      <c r="F902" s="32"/>
      <c r="I902" s="32"/>
      <c r="L902" s="32"/>
      <c r="M902" s="100"/>
      <c r="O902" s="32"/>
      <c r="P902" s="45"/>
      <c r="R902" s="32"/>
      <c r="S902" s="100"/>
      <c r="U902" s="32"/>
    </row>
    <row r="903" spans="1:21" ht="15.5" x14ac:dyDescent="0.35">
      <c r="A903" s="6"/>
      <c r="B903" s="6"/>
      <c r="F903" s="32"/>
      <c r="I903" s="32"/>
      <c r="L903" s="32"/>
      <c r="M903" s="100"/>
      <c r="O903" s="32"/>
      <c r="P903" s="45"/>
      <c r="R903" s="32"/>
      <c r="S903" s="100"/>
      <c r="U903" s="32"/>
    </row>
    <row r="904" spans="1:21" ht="15.5" x14ac:dyDescent="0.35">
      <c r="A904" s="6"/>
      <c r="B904" s="6"/>
      <c r="F904" s="32"/>
      <c r="I904" s="32"/>
      <c r="L904" s="32"/>
      <c r="M904" s="100"/>
      <c r="O904" s="32"/>
      <c r="P904" s="45"/>
      <c r="R904" s="32"/>
      <c r="S904" s="100"/>
      <c r="U904" s="32"/>
    </row>
    <row r="905" spans="1:21" ht="15.5" x14ac:dyDescent="0.35">
      <c r="A905" s="6"/>
      <c r="B905" s="6"/>
      <c r="F905" s="32"/>
      <c r="I905" s="32"/>
      <c r="L905" s="32"/>
      <c r="M905" s="100"/>
      <c r="O905" s="32"/>
      <c r="P905" s="45"/>
      <c r="R905" s="32"/>
      <c r="S905" s="100"/>
      <c r="U905" s="32"/>
    </row>
    <row r="906" spans="1:21" ht="15.5" x14ac:dyDescent="0.35">
      <c r="A906" s="6"/>
      <c r="B906" s="6"/>
      <c r="F906" s="32"/>
      <c r="I906" s="32"/>
      <c r="L906" s="32"/>
      <c r="M906" s="100"/>
      <c r="O906" s="32"/>
      <c r="P906" s="45"/>
      <c r="R906" s="32"/>
      <c r="S906" s="100"/>
      <c r="U906" s="32"/>
    </row>
    <row r="907" spans="1:21" ht="15.5" x14ac:dyDescent="0.35">
      <c r="A907" s="6"/>
      <c r="B907" s="6"/>
      <c r="F907" s="32"/>
      <c r="I907" s="32"/>
      <c r="L907" s="32"/>
      <c r="M907" s="100"/>
      <c r="O907" s="32"/>
      <c r="P907" s="45"/>
      <c r="R907" s="32"/>
      <c r="S907" s="100"/>
      <c r="U907" s="32"/>
    </row>
    <row r="908" spans="1:21" ht="15.5" x14ac:dyDescent="0.35">
      <c r="A908" s="6"/>
      <c r="B908" s="6"/>
      <c r="F908" s="32"/>
      <c r="I908" s="32"/>
      <c r="L908" s="32"/>
      <c r="M908" s="100"/>
      <c r="O908" s="32"/>
      <c r="P908" s="45"/>
      <c r="R908" s="32"/>
      <c r="S908" s="100"/>
      <c r="U908" s="32"/>
    </row>
    <row r="909" spans="1:21" ht="15.5" x14ac:dyDescent="0.35">
      <c r="A909" s="6"/>
      <c r="B909" s="6"/>
      <c r="F909" s="32"/>
      <c r="I909" s="32"/>
      <c r="L909" s="32"/>
      <c r="M909" s="100"/>
      <c r="O909" s="32"/>
      <c r="P909" s="45"/>
      <c r="R909" s="32"/>
      <c r="S909" s="100"/>
      <c r="U909" s="32"/>
    </row>
    <row r="910" spans="1:21" ht="15.5" x14ac:dyDescent="0.35">
      <c r="A910" s="6"/>
      <c r="B910" s="6"/>
      <c r="F910" s="32"/>
      <c r="I910" s="32"/>
      <c r="L910" s="32"/>
      <c r="M910" s="100"/>
      <c r="O910" s="32"/>
      <c r="P910" s="45"/>
      <c r="R910" s="32"/>
      <c r="S910" s="100"/>
      <c r="U910" s="32"/>
    </row>
    <row r="911" spans="1:21" ht="15.5" x14ac:dyDescent="0.35">
      <c r="A911" s="6"/>
      <c r="B911" s="6"/>
      <c r="F911" s="32"/>
      <c r="I911" s="32"/>
      <c r="L911" s="32"/>
      <c r="M911" s="100"/>
      <c r="O911" s="32"/>
      <c r="P911" s="45"/>
      <c r="R911" s="32"/>
      <c r="S911" s="100"/>
      <c r="U911" s="32"/>
    </row>
    <row r="912" spans="1:21" ht="15.5" x14ac:dyDescent="0.35">
      <c r="A912" s="6"/>
      <c r="B912" s="6"/>
      <c r="F912" s="32"/>
      <c r="I912" s="32"/>
      <c r="L912" s="32"/>
      <c r="M912" s="100"/>
      <c r="O912" s="32"/>
      <c r="P912" s="45"/>
      <c r="R912" s="32"/>
      <c r="S912" s="100"/>
      <c r="U912" s="32"/>
    </row>
    <row r="913" spans="1:21" ht="15.5" x14ac:dyDescent="0.35">
      <c r="A913" s="6"/>
      <c r="B913" s="6"/>
      <c r="F913" s="32"/>
      <c r="I913" s="32"/>
      <c r="L913" s="32"/>
      <c r="M913" s="100"/>
      <c r="O913" s="32"/>
      <c r="P913" s="45"/>
      <c r="R913" s="32"/>
      <c r="S913" s="100"/>
      <c r="U913" s="32"/>
    </row>
    <row r="914" spans="1:21" ht="15.5" x14ac:dyDescent="0.35">
      <c r="A914" s="6"/>
      <c r="B914" s="6"/>
      <c r="F914" s="32"/>
      <c r="I914" s="32"/>
      <c r="L914" s="32"/>
      <c r="M914" s="100"/>
      <c r="O914" s="32"/>
      <c r="P914" s="45"/>
      <c r="R914" s="32"/>
      <c r="S914" s="100"/>
      <c r="U914" s="32"/>
    </row>
    <row r="915" spans="1:21" ht="15.5" x14ac:dyDescent="0.35">
      <c r="A915" s="6"/>
      <c r="B915" s="6"/>
      <c r="F915" s="32"/>
      <c r="I915" s="32"/>
      <c r="L915" s="32"/>
      <c r="M915" s="100"/>
      <c r="O915" s="32"/>
      <c r="P915" s="45"/>
      <c r="R915" s="32"/>
      <c r="S915" s="100"/>
      <c r="U915" s="32"/>
    </row>
    <row r="916" spans="1:21" ht="15.5" x14ac:dyDescent="0.35">
      <c r="A916" s="6"/>
      <c r="B916" s="6"/>
      <c r="F916" s="32"/>
      <c r="I916" s="32"/>
      <c r="L916" s="32"/>
      <c r="M916" s="100"/>
      <c r="O916" s="32"/>
      <c r="P916" s="45"/>
      <c r="R916" s="32"/>
      <c r="S916" s="100"/>
      <c r="U916" s="32"/>
    </row>
    <row r="917" spans="1:21" ht="15.5" x14ac:dyDescent="0.35">
      <c r="A917" s="6"/>
      <c r="B917" s="6"/>
      <c r="F917" s="32"/>
      <c r="I917" s="32"/>
      <c r="L917" s="32"/>
      <c r="M917" s="100"/>
      <c r="O917" s="32"/>
      <c r="P917" s="45"/>
      <c r="R917" s="32"/>
      <c r="S917" s="100"/>
      <c r="U917" s="32"/>
    </row>
    <row r="918" spans="1:21" ht="15.5" x14ac:dyDescent="0.35">
      <c r="A918" s="6"/>
      <c r="B918" s="6"/>
      <c r="F918" s="32"/>
      <c r="I918" s="32"/>
      <c r="L918" s="32"/>
      <c r="M918" s="100"/>
      <c r="O918" s="32"/>
      <c r="P918" s="45"/>
      <c r="R918" s="32"/>
      <c r="S918" s="100"/>
      <c r="U918" s="32"/>
    </row>
    <row r="919" spans="1:21" ht="15.5" x14ac:dyDescent="0.35">
      <c r="A919" s="6"/>
      <c r="B919" s="6"/>
      <c r="F919" s="32"/>
      <c r="I919" s="32"/>
      <c r="L919" s="32"/>
      <c r="M919" s="100"/>
      <c r="O919" s="32"/>
      <c r="P919" s="45"/>
      <c r="R919" s="32"/>
      <c r="S919" s="100"/>
      <c r="U919" s="32"/>
    </row>
    <row r="920" spans="1:21" ht="15.5" x14ac:dyDescent="0.35">
      <c r="A920" s="6"/>
      <c r="B920" s="6"/>
      <c r="F920" s="32"/>
      <c r="I920" s="32"/>
      <c r="L920" s="32"/>
      <c r="M920" s="100"/>
      <c r="O920" s="32"/>
      <c r="P920" s="45"/>
      <c r="R920" s="32"/>
      <c r="S920" s="100"/>
      <c r="U920" s="32"/>
    </row>
    <row r="921" spans="1:21" ht="15.5" x14ac:dyDescent="0.35">
      <c r="A921" s="6"/>
      <c r="B921" s="6"/>
      <c r="F921" s="32"/>
      <c r="I921" s="32"/>
      <c r="L921" s="32"/>
      <c r="M921" s="100"/>
      <c r="O921" s="32"/>
      <c r="P921" s="45"/>
      <c r="R921" s="32"/>
      <c r="S921" s="100"/>
      <c r="U921" s="32"/>
    </row>
    <row r="922" spans="1:21" ht="15.5" x14ac:dyDescent="0.35">
      <c r="A922" s="6"/>
      <c r="B922" s="6"/>
      <c r="F922" s="32"/>
      <c r="I922" s="32"/>
      <c r="L922" s="32"/>
      <c r="M922" s="100"/>
      <c r="O922" s="32"/>
      <c r="P922" s="45"/>
      <c r="R922" s="32"/>
      <c r="S922" s="100"/>
      <c r="U922" s="32"/>
    </row>
    <row r="923" spans="1:21" ht="15.5" x14ac:dyDescent="0.35">
      <c r="A923" s="6"/>
      <c r="B923" s="6"/>
      <c r="F923" s="32"/>
      <c r="I923" s="32"/>
      <c r="L923" s="32"/>
      <c r="M923" s="100"/>
      <c r="O923" s="32"/>
      <c r="P923" s="45"/>
      <c r="R923" s="32"/>
      <c r="S923" s="100"/>
      <c r="U923" s="32"/>
    </row>
    <row r="924" spans="1:21" ht="15.5" x14ac:dyDescent="0.35">
      <c r="A924" s="6"/>
      <c r="B924" s="6"/>
      <c r="F924" s="32"/>
      <c r="I924" s="32"/>
      <c r="L924" s="32"/>
      <c r="M924" s="100"/>
      <c r="O924" s="32"/>
      <c r="P924" s="45"/>
      <c r="R924" s="32"/>
      <c r="S924" s="100"/>
      <c r="U924" s="32"/>
    </row>
    <row r="925" spans="1:21" ht="15.5" x14ac:dyDescent="0.35">
      <c r="A925" s="6"/>
      <c r="B925" s="6"/>
      <c r="F925" s="32"/>
      <c r="I925" s="32"/>
      <c r="L925" s="32"/>
      <c r="M925" s="100"/>
      <c r="O925" s="32"/>
      <c r="P925" s="45"/>
      <c r="R925" s="32"/>
      <c r="S925" s="100"/>
      <c r="U925" s="32"/>
    </row>
    <row r="926" spans="1:21" ht="15.5" x14ac:dyDescent="0.35">
      <c r="A926" s="6"/>
      <c r="B926" s="6"/>
      <c r="F926" s="32"/>
      <c r="I926" s="32"/>
      <c r="L926" s="32"/>
      <c r="M926" s="100"/>
      <c r="O926" s="32"/>
      <c r="P926" s="45"/>
      <c r="R926" s="32"/>
      <c r="S926" s="100"/>
      <c r="U926" s="32"/>
    </row>
    <row r="927" spans="1:21" ht="15.5" x14ac:dyDescent="0.35">
      <c r="A927" s="6"/>
      <c r="B927" s="6"/>
      <c r="F927" s="32"/>
      <c r="I927" s="32"/>
      <c r="L927" s="32"/>
      <c r="M927" s="100"/>
      <c r="O927" s="32"/>
      <c r="P927" s="45"/>
      <c r="R927" s="32"/>
      <c r="S927" s="100"/>
      <c r="U927" s="32"/>
    </row>
    <row r="928" spans="1:21" ht="15.5" x14ac:dyDescent="0.35">
      <c r="A928" s="6"/>
      <c r="B928" s="6"/>
      <c r="F928" s="32"/>
      <c r="I928" s="32"/>
      <c r="L928" s="32"/>
      <c r="M928" s="100"/>
      <c r="O928" s="32"/>
      <c r="P928" s="45"/>
      <c r="R928" s="32"/>
      <c r="S928" s="100"/>
      <c r="U928" s="32"/>
    </row>
    <row r="929" spans="1:21" ht="15.5" x14ac:dyDescent="0.35">
      <c r="A929" s="6"/>
      <c r="B929" s="6"/>
      <c r="F929" s="32"/>
      <c r="I929" s="32"/>
      <c r="L929" s="32"/>
      <c r="M929" s="100"/>
      <c r="O929" s="32"/>
      <c r="P929" s="45"/>
      <c r="R929" s="32"/>
      <c r="S929" s="100"/>
      <c r="U929" s="32"/>
    </row>
    <row r="930" spans="1:21" ht="15.5" x14ac:dyDescent="0.35">
      <c r="A930" s="6"/>
      <c r="B930" s="6"/>
      <c r="F930" s="32"/>
      <c r="I930" s="32"/>
      <c r="L930" s="32"/>
      <c r="M930" s="100"/>
      <c r="O930" s="32"/>
      <c r="P930" s="45"/>
      <c r="R930" s="32"/>
      <c r="S930" s="100"/>
      <c r="U930" s="32"/>
    </row>
    <row r="931" spans="1:21" ht="15.5" x14ac:dyDescent="0.35">
      <c r="A931" s="6"/>
      <c r="B931" s="6"/>
      <c r="F931" s="32"/>
      <c r="I931" s="32"/>
      <c r="L931" s="32"/>
      <c r="M931" s="100"/>
      <c r="O931" s="32"/>
      <c r="P931" s="45"/>
      <c r="R931" s="32"/>
      <c r="S931" s="100"/>
      <c r="U931" s="32"/>
    </row>
    <row r="932" spans="1:21" ht="15.5" x14ac:dyDescent="0.35">
      <c r="A932" s="6"/>
      <c r="B932" s="6"/>
      <c r="F932" s="32"/>
      <c r="I932" s="32"/>
      <c r="L932" s="32"/>
      <c r="M932" s="100"/>
      <c r="O932" s="32"/>
      <c r="P932" s="45"/>
      <c r="R932" s="32"/>
      <c r="S932" s="100"/>
      <c r="U932" s="32"/>
    </row>
    <row r="933" spans="1:21" ht="15.5" x14ac:dyDescent="0.35">
      <c r="A933" s="6"/>
      <c r="B933" s="6"/>
      <c r="F933" s="32"/>
      <c r="I933" s="32"/>
      <c r="L933" s="32"/>
      <c r="M933" s="100"/>
      <c r="O933" s="32"/>
      <c r="P933" s="45"/>
      <c r="R933" s="32"/>
      <c r="S933" s="100"/>
      <c r="U933" s="32"/>
    </row>
    <row r="934" spans="1:21" ht="15.5" x14ac:dyDescent="0.35">
      <c r="A934" s="6"/>
      <c r="B934" s="6"/>
      <c r="F934" s="32"/>
      <c r="I934" s="32"/>
      <c r="L934" s="32"/>
      <c r="M934" s="100"/>
      <c r="O934" s="32"/>
      <c r="P934" s="45"/>
      <c r="R934" s="32"/>
      <c r="S934" s="100"/>
      <c r="U934" s="32"/>
    </row>
    <row r="935" spans="1:21" ht="15.5" x14ac:dyDescent="0.35">
      <c r="A935" s="6"/>
      <c r="B935" s="6"/>
      <c r="F935" s="32"/>
      <c r="I935" s="32"/>
      <c r="L935" s="32"/>
      <c r="M935" s="100"/>
      <c r="O935" s="32"/>
      <c r="P935" s="45"/>
      <c r="R935" s="32"/>
      <c r="S935" s="100"/>
      <c r="U935" s="32"/>
    </row>
    <row r="936" spans="1:21" ht="15.5" x14ac:dyDescent="0.35">
      <c r="A936" s="6"/>
      <c r="B936" s="6"/>
      <c r="F936" s="32"/>
      <c r="I936" s="32"/>
      <c r="L936" s="32"/>
      <c r="M936" s="100"/>
      <c r="O936" s="32"/>
      <c r="P936" s="45"/>
      <c r="R936" s="32"/>
      <c r="S936" s="100"/>
      <c r="U936" s="32"/>
    </row>
    <row r="937" spans="1:21" ht="15.5" x14ac:dyDescent="0.35">
      <c r="A937" s="6"/>
      <c r="B937" s="6"/>
      <c r="F937" s="32"/>
      <c r="I937" s="32"/>
      <c r="L937" s="32"/>
      <c r="M937" s="100"/>
      <c r="O937" s="32"/>
      <c r="P937" s="45"/>
      <c r="R937" s="32"/>
      <c r="S937" s="100"/>
      <c r="U937" s="32"/>
    </row>
    <row r="938" spans="1:21" ht="15.5" x14ac:dyDescent="0.35">
      <c r="A938" s="6"/>
      <c r="B938" s="6"/>
      <c r="F938" s="32"/>
      <c r="I938" s="32"/>
      <c r="L938" s="32"/>
      <c r="M938" s="100"/>
      <c r="O938" s="32"/>
      <c r="P938" s="45"/>
      <c r="R938" s="32"/>
      <c r="S938" s="100"/>
      <c r="U938" s="32"/>
    </row>
    <row r="939" spans="1:21" ht="15.5" x14ac:dyDescent="0.35">
      <c r="A939" s="6"/>
      <c r="B939" s="6"/>
      <c r="F939" s="32"/>
      <c r="I939" s="32"/>
      <c r="L939" s="32"/>
      <c r="M939" s="100"/>
      <c r="O939" s="32"/>
      <c r="P939" s="45"/>
      <c r="R939" s="32"/>
      <c r="S939" s="100"/>
      <c r="U939" s="32"/>
    </row>
    <row r="940" spans="1:21" ht="15.5" x14ac:dyDescent="0.35">
      <c r="A940" s="6"/>
      <c r="B940" s="6"/>
      <c r="F940" s="32"/>
      <c r="I940" s="32"/>
      <c r="L940" s="32"/>
      <c r="M940" s="100"/>
      <c r="O940" s="32"/>
      <c r="P940" s="45"/>
      <c r="R940" s="32"/>
      <c r="S940" s="100"/>
      <c r="U940" s="32"/>
    </row>
    <row r="941" spans="1:21" ht="15.5" x14ac:dyDescent="0.35">
      <c r="A941" s="6"/>
      <c r="B941" s="6"/>
      <c r="F941" s="32"/>
      <c r="I941" s="32"/>
      <c r="L941" s="32"/>
      <c r="M941" s="100"/>
      <c r="O941" s="32"/>
      <c r="P941" s="45"/>
      <c r="R941" s="32"/>
      <c r="S941" s="100"/>
      <c r="U941" s="32"/>
    </row>
    <row r="942" spans="1:21" ht="15.5" x14ac:dyDescent="0.35">
      <c r="A942" s="6"/>
      <c r="B942" s="6"/>
      <c r="F942" s="32"/>
      <c r="I942" s="32"/>
      <c r="L942" s="32"/>
      <c r="M942" s="100"/>
      <c r="O942" s="32"/>
      <c r="P942" s="45"/>
      <c r="R942" s="32"/>
      <c r="S942" s="100"/>
      <c r="U942" s="32"/>
    </row>
    <row r="943" spans="1:21" ht="15.5" x14ac:dyDescent="0.35">
      <c r="A943" s="6"/>
      <c r="B943" s="6"/>
      <c r="F943" s="32"/>
      <c r="I943" s="32"/>
      <c r="L943" s="32"/>
      <c r="M943" s="100"/>
      <c r="O943" s="32"/>
      <c r="P943" s="45"/>
      <c r="R943" s="32"/>
      <c r="S943" s="100"/>
      <c r="U943" s="32"/>
    </row>
    <row r="944" spans="1:21" ht="15.5" x14ac:dyDescent="0.35">
      <c r="A944" s="6"/>
      <c r="B944" s="6"/>
      <c r="F944" s="32"/>
      <c r="I944" s="32"/>
      <c r="L944" s="32"/>
      <c r="M944" s="100"/>
      <c r="O944" s="32"/>
      <c r="P944" s="45"/>
      <c r="R944" s="32"/>
      <c r="S944" s="100"/>
      <c r="U944" s="32"/>
    </row>
    <row r="945" spans="1:21" ht="15.5" x14ac:dyDescent="0.35">
      <c r="A945" s="6"/>
      <c r="B945" s="6"/>
      <c r="F945" s="32"/>
      <c r="I945" s="32"/>
      <c r="L945" s="32"/>
      <c r="M945" s="100"/>
      <c r="O945" s="32"/>
      <c r="P945" s="45"/>
      <c r="R945" s="32"/>
      <c r="S945" s="100"/>
      <c r="U945" s="32"/>
    </row>
    <row r="946" spans="1:21" ht="15.5" x14ac:dyDescent="0.35">
      <c r="A946" s="6"/>
      <c r="B946" s="6"/>
      <c r="F946" s="32"/>
      <c r="I946" s="32"/>
      <c r="L946" s="32"/>
      <c r="M946" s="100"/>
      <c r="O946" s="32"/>
      <c r="P946" s="45"/>
      <c r="R946" s="32"/>
      <c r="S946" s="100"/>
      <c r="U946" s="32"/>
    </row>
    <row r="947" spans="1:21" ht="15.5" x14ac:dyDescent="0.35">
      <c r="A947" s="6"/>
      <c r="B947" s="6"/>
      <c r="F947" s="32"/>
      <c r="I947" s="32"/>
      <c r="L947" s="32"/>
      <c r="M947" s="100"/>
      <c r="O947" s="32"/>
      <c r="P947" s="45"/>
      <c r="R947" s="32"/>
      <c r="S947" s="100"/>
      <c r="U947" s="32"/>
    </row>
    <row r="948" spans="1:21" ht="15.5" x14ac:dyDescent="0.35">
      <c r="A948" s="6"/>
      <c r="B948" s="6"/>
      <c r="F948" s="32"/>
      <c r="I948" s="32"/>
      <c r="L948" s="32"/>
      <c r="M948" s="100"/>
      <c r="O948" s="32"/>
      <c r="P948" s="45"/>
      <c r="R948" s="32"/>
      <c r="S948" s="100"/>
      <c r="U948" s="32"/>
    </row>
    <row r="949" spans="1:21" ht="15.5" x14ac:dyDescent="0.35">
      <c r="A949" s="6"/>
      <c r="B949" s="6"/>
      <c r="F949" s="32"/>
      <c r="I949" s="32"/>
      <c r="L949" s="32"/>
      <c r="M949" s="100"/>
      <c r="O949" s="32"/>
      <c r="P949" s="45"/>
      <c r="R949" s="32"/>
      <c r="S949" s="100"/>
      <c r="U949" s="32"/>
    </row>
    <row r="950" spans="1:21" ht="15.5" x14ac:dyDescent="0.35">
      <c r="A950" s="6"/>
      <c r="B950" s="6"/>
      <c r="F950" s="32"/>
      <c r="I950" s="32"/>
      <c r="L950" s="32"/>
      <c r="M950" s="100"/>
      <c r="O950" s="32"/>
      <c r="P950" s="45"/>
      <c r="R950" s="32"/>
      <c r="S950" s="100"/>
      <c r="U950" s="32"/>
    </row>
    <row r="951" spans="1:21" ht="15.5" x14ac:dyDescent="0.35">
      <c r="A951" s="6"/>
      <c r="B951" s="6"/>
      <c r="F951" s="32"/>
      <c r="I951" s="32"/>
      <c r="L951" s="32"/>
      <c r="M951" s="100"/>
      <c r="O951" s="32"/>
      <c r="P951" s="45"/>
      <c r="R951" s="32"/>
      <c r="S951" s="100"/>
      <c r="U951" s="32"/>
    </row>
    <row r="952" spans="1:21" ht="15.5" x14ac:dyDescent="0.35">
      <c r="A952" s="6"/>
      <c r="B952" s="6"/>
      <c r="F952" s="32"/>
      <c r="I952" s="32"/>
      <c r="L952" s="32"/>
      <c r="M952" s="100"/>
      <c r="O952" s="32"/>
      <c r="P952" s="45"/>
      <c r="R952" s="32"/>
      <c r="S952" s="100"/>
      <c r="U952" s="32"/>
    </row>
    <row r="953" spans="1:21" ht="15.5" x14ac:dyDescent="0.35">
      <c r="A953" s="6"/>
      <c r="B953" s="6"/>
      <c r="F953" s="32"/>
      <c r="I953" s="32"/>
      <c r="L953" s="32"/>
      <c r="M953" s="100"/>
      <c r="O953" s="32"/>
      <c r="P953" s="45"/>
      <c r="R953" s="32"/>
      <c r="S953" s="100"/>
      <c r="U953" s="32"/>
    </row>
    <row r="954" spans="1:21" ht="15.5" x14ac:dyDescent="0.35">
      <c r="A954" s="6"/>
      <c r="B954" s="6"/>
      <c r="F954" s="32"/>
      <c r="I954" s="32"/>
      <c r="L954" s="32"/>
      <c r="M954" s="100"/>
      <c r="O954" s="32"/>
      <c r="P954" s="45"/>
      <c r="R954" s="32"/>
      <c r="S954" s="100"/>
      <c r="U954" s="32"/>
    </row>
    <row r="955" spans="1:21" ht="15.5" x14ac:dyDescent="0.35">
      <c r="A955" s="6"/>
      <c r="B955" s="6"/>
      <c r="F955" s="32"/>
      <c r="I955" s="32"/>
      <c r="L955" s="32"/>
      <c r="M955" s="100"/>
      <c r="O955" s="32"/>
      <c r="P955" s="45"/>
      <c r="R955" s="32"/>
      <c r="S955" s="100"/>
      <c r="U955" s="32"/>
    </row>
    <row r="956" spans="1:21" ht="15.5" x14ac:dyDescent="0.35">
      <c r="A956" s="6"/>
      <c r="B956" s="6"/>
      <c r="F956" s="32"/>
      <c r="I956" s="32"/>
      <c r="L956" s="32"/>
      <c r="M956" s="100"/>
      <c r="O956" s="32"/>
      <c r="P956" s="45"/>
      <c r="R956" s="32"/>
      <c r="S956" s="100"/>
      <c r="U956" s="32"/>
    </row>
    <row r="957" spans="1:21" ht="15.5" x14ac:dyDescent="0.35">
      <c r="A957" s="6"/>
      <c r="B957" s="6"/>
      <c r="F957" s="32"/>
      <c r="I957" s="32"/>
      <c r="L957" s="32"/>
      <c r="M957" s="100"/>
      <c r="O957" s="32"/>
      <c r="P957" s="45"/>
      <c r="R957" s="32"/>
      <c r="S957" s="100"/>
      <c r="U957" s="32"/>
    </row>
    <row r="958" spans="1:21" ht="15.5" x14ac:dyDescent="0.35">
      <c r="A958" s="6"/>
      <c r="B958" s="6"/>
      <c r="F958" s="32"/>
      <c r="I958" s="32"/>
      <c r="L958" s="32"/>
      <c r="M958" s="100"/>
      <c r="O958" s="32"/>
      <c r="P958" s="45"/>
      <c r="R958" s="32"/>
      <c r="S958" s="100"/>
      <c r="U958" s="32"/>
    </row>
    <row r="959" spans="1:21" ht="15.5" x14ac:dyDescent="0.35">
      <c r="A959" s="6"/>
      <c r="B959" s="6"/>
      <c r="F959" s="32"/>
      <c r="I959" s="32"/>
      <c r="L959" s="32"/>
      <c r="M959" s="100"/>
      <c r="O959" s="32"/>
      <c r="P959" s="45"/>
      <c r="R959" s="32"/>
      <c r="S959" s="100"/>
      <c r="U959" s="32"/>
    </row>
    <row r="960" spans="1:21" ht="15.5" x14ac:dyDescent="0.35">
      <c r="A960" s="6"/>
      <c r="B960" s="6"/>
      <c r="F960" s="32"/>
      <c r="I960" s="32"/>
      <c r="L960" s="32"/>
      <c r="M960" s="100"/>
      <c r="O960" s="32"/>
      <c r="P960" s="45"/>
      <c r="R960" s="32"/>
      <c r="S960" s="100"/>
      <c r="U960" s="32"/>
    </row>
    <row r="961" spans="1:21" ht="15.5" x14ac:dyDescent="0.35">
      <c r="A961" s="6"/>
      <c r="B961" s="6"/>
      <c r="F961" s="32"/>
      <c r="I961" s="32"/>
      <c r="L961" s="32"/>
      <c r="M961" s="100"/>
      <c r="O961" s="32"/>
      <c r="P961" s="45"/>
      <c r="R961" s="32"/>
      <c r="S961" s="100"/>
      <c r="U961" s="32"/>
    </row>
    <row r="962" spans="1:21" ht="15.5" x14ac:dyDescent="0.35">
      <c r="A962" s="6"/>
      <c r="B962" s="6"/>
      <c r="F962" s="32"/>
      <c r="I962" s="32"/>
      <c r="L962" s="32"/>
      <c r="M962" s="100"/>
      <c r="O962" s="32"/>
      <c r="P962" s="45"/>
      <c r="R962" s="32"/>
      <c r="S962" s="100"/>
      <c r="U962" s="32"/>
    </row>
    <row r="963" spans="1:21" ht="15.5" x14ac:dyDescent="0.35">
      <c r="A963" s="6"/>
      <c r="B963" s="6"/>
      <c r="F963" s="32"/>
      <c r="I963" s="32"/>
      <c r="L963" s="32"/>
      <c r="M963" s="100"/>
      <c r="O963" s="32"/>
      <c r="P963" s="45"/>
      <c r="R963" s="32"/>
      <c r="S963" s="100"/>
      <c r="U963" s="32"/>
    </row>
    <row r="964" spans="1:21" ht="15.5" x14ac:dyDescent="0.35">
      <c r="A964" s="6"/>
      <c r="B964" s="6"/>
      <c r="F964" s="32"/>
      <c r="I964" s="32"/>
      <c r="L964" s="32"/>
      <c r="M964" s="100"/>
      <c r="O964" s="32"/>
      <c r="P964" s="45"/>
      <c r="R964" s="32"/>
      <c r="S964" s="100"/>
      <c r="U964" s="32"/>
    </row>
    <row r="965" spans="1:21" ht="15.5" x14ac:dyDescent="0.35">
      <c r="A965" s="6"/>
      <c r="B965" s="6"/>
      <c r="F965" s="32"/>
      <c r="I965" s="32"/>
      <c r="L965" s="32"/>
      <c r="M965" s="100"/>
      <c r="O965" s="32"/>
      <c r="P965" s="45"/>
      <c r="R965" s="32"/>
      <c r="S965" s="100"/>
      <c r="U965" s="32"/>
    </row>
    <row r="966" spans="1:21" ht="15.5" x14ac:dyDescent="0.35">
      <c r="A966" s="6"/>
      <c r="B966" s="6"/>
      <c r="F966" s="32"/>
      <c r="I966" s="32"/>
      <c r="L966" s="32"/>
      <c r="M966" s="100"/>
      <c r="O966" s="32"/>
      <c r="P966" s="45"/>
      <c r="R966" s="32"/>
      <c r="S966" s="100"/>
      <c r="U966" s="32"/>
    </row>
    <row r="967" spans="1:21" ht="15.5" x14ac:dyDescent="0.35">
      <c r="A967" s="6"/>
      <c r="B967" s="6"/>
      <c r="F967" s="32"/>
      <c r="I967" s="32"/>
      <c r="L967" s="32"/>
      <c r="M967" s="100"/>
      <c r="O967" s="32"/>
      <c r="P967" s="45"/>
      <c r="R967" s="32"/>
      <c r="S967" s="100"/>
      <c r="U967" s="32"/>
    </row>
    <row r="968" spans="1:21" ht="15.5" x14ac:dyDescent="0.35">
      <c r="A968" s="6"/>
      <c r="B968" s="6"/>
      <c r="F968" s="32"/>
      <c r="I968" s="32"/>
      <c r="L968" s="32"/>
      <c r="M968" s="100"/>
      <c r="O968" s="32"/>
      <c r="P968" s="45"/>
      <c r="R968" s="32"/>
      <c r="S968" s="100"/>
      <c r="U968" s="32"/>
    </row>
    <row r="969" spans="1:21" ht="15.5" x14ac:dyDescent="0.35">
      <c r="A969" s="6"/>
      <c r="B969" s="6"/>
      <c r="F969" s="32"/>
      <c r="I969" s="32"/>
      <c r="L969" s="32"/>
      <c r="M969" s="100"/>
      <c r="O969" s="32"/>
      <c r="P969" s="45"/>
      <c r="R969" s="32"/>
      <c r="S969" s="100"/>
      <c r="U969" s="32"/>
    </row>
    <row r="970" spans="1:21" ht="15.5" x14ac:dyDescent="0.35">
      <c r="A970" s="6"/>
      <c r="B970" s="6"/>
      <c r="F970" s="32"/>
      <c r="I970" s="32"/>
      <c r="L970" s="32"/>
      <c r="M970" s="100"/>
      <c r="O970" s="32"/>
      <c r="P970" s="45"/>
      <c r="R970" s="32"/>
      <c r="S970" s="100"/>
      <c r="U970" s="32"/>
    </row>
    <row r="971" spans="1:21" ht="15.5" x14ac:dyDescent="0.35">
      <c r="A971" s="6"/>
      <c r="B971" s="6"/>
      <c r="F971" s="32"/>
      <c r="I971" s="32"/>
      <c r="L971" s="32"/>
      <c r="M971" s="100"/>
      <c r="O971" s="32"/>
      <c r="P971" s="45"/>
      <c r="R971" s="32"/>
      <c r="S971" s="100"/>
      <c r="U971" s="32"/>
    </row>
    <row r="972" spans="1:21" ht="15.5" x14ac:dyDescent="0.35">
      <c r="A972" s="6"/>
      <c r="B972" s="6"/>
      <c r="F972" s="32"/>
      <c r="I972" s="32"/>
      <c r="L972" s="32"/>
      <c r="M972" s="100"/>
      <c r="O972" s="32"/>
      <c r="P972" s="45"/>
      <c r="R972" s="32"/>
      <c r="S972" s="100"/>
      <c r="U972" s="32"/>
    </row>
    <row r="973" spans="1:21" ht="15.5" x14ac:dyDescent="0.35">
      <c r="A973" s="6"/>
      <c r="B973" s="6"/>
      <c r="F973" s="32"/>
      <c r="I973" s="32"/>
      <c r="L973" s="32"/>
      <c r="M973" s="100"/>
      <c r="O973" s="32"/>
      <c r="P973" s="45"/>
      <c r="R973" s="32"/>
      <c r="S973" s="100"/>
      <c r="U973" s="32"/>
    </row>
    <row r="974" spans="1:21" ht="15.5" x14ac:dyDescent="0.35">
      <c r="A974" s="6"/>
      <c r="B974" s="6"/>
      <c r="F974" s="32"/>
      <c r="I974" s="32"/>
      <c r="L974" s="32"/>
      <c r="M974" s="100"/>
      <c r="O974" s="32"/>
      <c r="P974" s="45"/>
      <c r="R974" s="32"/>
      <c r="S974" s="100"/>
      <c r="U974" s="32"/>
    </row>
    <row r="975" spans="1:21" ht="15.5" x14ac:dyDescent="0.35">
      <c r="A975" s="6"/>
      <c r="B975" s="6"/>
      <c r="F975" s="32"/>
      <c r="I975" s="32"/>
      <c r="L975" s="32"/>
      <c r="M975" s="100"/>
      <c r="O975" s="32"/>
      <c r="P975" s="45"/>
      <c r="R975" s="32"/>
      <c r="S975" s="100"/>
      <c r="U975" s="32"/>
    </row>
    <row r="976" spans="1:21" ht="15.5" x14ac:dyDescent="0.35">
      <c r="A976" s="6"/>
      <c r="B976" s="6"/>
      <c r="F976" s="32"/>
      <c r="I976" s="32"/>
      <c r="L976" s="32"/>
      <c r="M976" s="100"/>
      <c r="O976" s="32"/>
      <c r="P976" s="45"/>
      <c r="R976" s="32"/>
      <c r="S976" s="100"/>
      <c r="U976" s="32"/>
    </row>
    <row r="977" spans="1:21" ht="15.5" x14ac:dyDescent="0.35">
      <c r="A977" s="6"/>
      <c r="B977" s="6"/>
      <c r="F977" s="32"/>
      <c r="I977" s="32"/>
      <c r="L977" s="32"/>
      <c r="M977" s="100"/>
      <c r="O977" s="32"/>
      <c r="P977" s="45"/>
      <c r="R977" s="32"/>
      <c r="S977" s="100"/>
      <c r="U977" s="32"/>
    </row>
    <row r="978" spans="1:21" ht="15.5" x14ac:dyDescent="0.35">
      <c r="A978" s="6"/>
      <c r="B978" s="6"/>
      <c r="F978" s="32"/>
      <c r="I978" s="32"/>
      <c r="L978" s="32"/>
      <c r="M978" s="100"/>
      <c r="O978" s="32"/>
      <c r="P978" s="45"/>
      <c r="R978" s="32"/>
      <c r="S978" s="100"/>
      <c r="U978" s="32"/>
    </row>
    <row r="979" spans="1:21" ht="15.5" x14ac:dyDescent="0.35">
      <c r="A979" s="6"/>
      <c r="B979" s="6"/>
      <c r="F979" s="32"/>
      <c r="I979" s="32"/>
      <c r="L979" s="32"/>
      <c r="M979" s="100"/>
      <c r="O979" s="32"/>
      <c r="P979" s="45"/>
      <c r="R979" s="32"/>
      <c r="S979" s="100"/>
      <c r="U979" s="32"/>
    </row>
    <row r="980" spans="1:21" ht="15.5" x14ac:dyDescent="0.35">
      <c r="A980" s="6"/>
      <c r="B980" s="6"/>
      <c r="F980" s="32"/>
      <c r="I980" s="32"/>
      <c r="L980" s="32"/>
      <c r="M980" s="100"/>
      <c r="O980" s="32"/>
      <c r="P980" s="45"/>
      <c r="R980" s="32"/>
      <c r="S980" s="100"/>
      <c r="U980" s="32"/>
    </row>
    <row r="981" spans="1:21" ht="15.5" x14ac:dyDescent="0.35">
      <c r="A981" s="6"/>
      <c r="B981" s="6"/>
      <c r="F981" s="32"/>
      <c r="I981" s="32"/>
      <c r="L981" s="32"/>
      <c r="M981" s="100"/>
      <c r="O981" s="32"/>
      <c r="P981" s="45"/>
      <c r="R981" s="32"/>
      <c r="S981" s="100"/>
      <c r="U981" s="32"/>
    </row>
    <row r="982" spans="1:21" ht="15.5" x14ac:dyDescent="0.35">
      <c r="A982" s="6"/>
      <c r="B982" s="6"/>
      <c r="F982" s="32"/>
      <c r="I982" s="32"/>
      <c r="L982" s="32"/>
      <c r="M982" s="100"/>
      <c r="O982" s="32"/>
      <c r="P982" s="45"/>
      <c r="R982" s="32"/>
      <c r="S982" s="100"/>
      <c r="U982" s="32"/>
    </row>
    <row r="983" spans="1:21" ht="15.5" x14ac:dyDescent="0.35">
      <c r="A983" s="6"/>
      <c r="B983" s="6"/>
      <c r="F983" s="32"/>
      <c r="I983" s="32"/>
      <c r="L983" s="32"/>
      <c r="M983" s="100"/>
      <c r="O983" s="32"/>
      <c r="P983" s="45"/>
      <c r="R983" s="32"/>
      <c r="S983" s="100"/>
      <c r="U983" s="32"/>
    </row>
    <row r="984" spans="1:21" ht="15.5" x14ac:dyDescent="0.35">
      <c r="A984" s="6"/>
      <c r="B984" s="6"/>
      <c r="F984" s="32"/>
      <c r="I984" s="32"/>
      <c r="L984" s="32"/>
      <c r="M984" s="100"/>
      <c r="O984" s="32"/>
      <c r="P984" s="45"/>
      <c r="R984" s="32"/>
      <c r="S984" s="100"/>
      <c r="U984" s="32"/>
    </row>
    <row r="985" spans="1:21" ht="15.5" x14ac:dyDescent="0.35">
      <c r="A985" s="6"/>
      <c r="B985" s="6"/>
      <c r="F985" s="32"/>
      <c r="I985" s="32"/>
      <c r="L985" s="32"/>
      <c r="M985" s="100"/>
      <c r="O985" s="32"/>
      <c r="P985" s="45"/>
      <c r="R985" s="32"/>
      <c r="S985" s="100"/>
      <c r="U985" s="32"/>
    </row>
    <row r="986" spans="1:21" ht="15.5" x14ac:dyDescent="0.35">
      <c r="A986" s="6"/>
      <c r="B986" s="6"/>
      <c r="F986" s="32"/>
      <c r="I986" s="32"/>
      <c r="L986" s="32"/>
      <c r="M986" s="100"/>
      <c r="O986" s="32"/>
      <c r="P986" s="45"/>
      <c r="R986" s="32"/>
      <c r="S986" s="100"/>
      <c r="U986" s="32"/>
    </row>
    <row r="987" spans="1:21" ht="15.5" x14ac:dyDescent="0.35">
      <c r="A987" s="6"/>
      <c r="B987" s="6"/>
      <c r="F987" s="32"/>
      <c r="I987" s="32"/>
      <c r="L987" s="32"/>
      <c r="M987" s="100"/>
      <c r="O987" s="32"/>
      <c r="P987" s="45"/>
      <c r="R987" s="32"/>
      <c r="S987" s="100"/>
      <c r="U987" s="32"/>
    </row>
    <row r="988" spans="1:21" ht="15.5" x14ac:dyDescent="0.35">
      <c r="A988" s="6"/>
      <c r="B988" s="6"/>
      <c r="F988" s="32"/>
      <c r="I988" s="32"/>
      <c r="L988" s="32"/>
      <c r="M988" s="100"/>
      <c r="O988" s="32"/>
      <c r="P988" s="45"/>
      <c r="R988" s="32"/>
      <c r="S988" s="100"/>
      <c r="U988" s="32"/>
    </row>
    <row r="989" spans="1:21" ht="15.5" x14ac:dyDescent="0.35">
      <c r="A989" s="6"/>
      <c r="B989" s="6"/>
      <c r="F989" s="32"/>
      <c r="I989" s="32"/>
      <c r="L989" s="32"/>
      <c r="M989" s="100"/>
      <c r="O989" s="32"/>
      <c r="P989" s="45"/>
      <c r="R989" s="32"/>
      <c r="S989" s="100"/>
      <c r="U989" s="32"/>
    </row>
    <row r="990" spans="1:21" ht="15.5" x14ac:dyDescent="0.35">
      <c r="A990" s="6"/>
      <c r="B990" s="6"/>
      <c r="F990" s="32"/>
      <c r="I990" s="32"/>
      <c r="L990" s="32"/>
      <c r="M990" s="100"/>
      <c r="O990" s="32"/>
      <c r="P990" s="45"/>
      <c r="R990" s="32"/>
      <c r="S990" s="100"/>
      <c r="U990" s="32"/>
    </row>
    <row r="991" spans="1:21" ht="15.5" x14ac:dyDescent="0.35">
      <c r="A991" s="6"/>
      <c r="B991" s="6"/>
      <c r="F991" s="32"/>
      <c r="I991" s="32"/>
      <c r="L991" s="32"/>
      <c r="M991" s="100"/>
      <c r="O991" s="32"/>
      <c r="P991" s="45"/>
      <c r="R991" s="32"/>
      <c r="S991" s="100"/>
      <c r="U991" s="32"/>
    </row>
    <row r="992" spans="1:21" ht="15.5" x14ac:dyDescent="0.35">
      <c r="A992" s="6"/>
      <c r="B992" s="6"/>
      <c r="F992" s="32"/>
      <c r="I992" s="32"/>
      <c r="L992" s="32"/>
      <c r="M992" s="100"/>
      <c r="O992" s="32"/>
      <c r="P992" s="45"/>
      <c r="R992" s="32"/>
      <c r="S992" s="100"/>
      <c r="U992" s="32"/>
    </row>
    <row r="993" spans="1:21" ht="15.5" x14ac:dyDescent="0.35">
      <c r="A993" s="6"/>
      <c r="B993" s="6"/>
      <c r="F993" s="32"/>
      <c r="I993" s="32"/>
      <c r="L993" s="32"/>
      <c r="M993" s="100"/>
      <c r="O993" s="32"/>
      <c r="P993" s="45"/>
      <c r="R993" s="32"/>
      <c r="S993" s="100"/>
      <c r="U993" s="32"/>
    </row>
    <row r="994" spans="1:21" ht="15.5" x14ac:dyDescent="0.35">
      <c r="A994" s="6"/>
      <c r="B994" s="6"/>
      <c r="F994" s="32"/>
      <c r="I994" s="32"/>
      <c r="L994" s="32"/>
      <c r="M994" s="100"/>
      <c r="O994" s="32"/>
      <c r="P994" s="45"/>
      <c r="R994" s="32"/>
      <c r="S994" s="100"/>
      <c r="U994" s="32"/>
    </row>
    <row r="995" spans="1:21" ht="15.5" x14ac:dyDescent="0.35">
      <c r="A995" s="6"/>
      <c r="B995" s="6"/>
      <c r="F995" s="32"/>
      <c r="I995" s="32"/>
      <c r="L995" s="32"/>
      <c r="M995" s="100"/>
      <c r="O995" s="32"/>
      <c r="P995" s="45"/>
      <c r="R995" s="32"/>
      <c r="S995" s="100"/>
      <c r="U995" s="32"/>
    </row>
    <row r="996" spans="1:21" ht="15.5" x14ac:dyDescent="0.35">
      <c r="A996" s="6"/>
      <c r="B996" s="6"/>
      <c r="F996" s="32"/>
      <c r="I996" s="32"/>
      <c r="L996" s="32"/>
      <c r="M996" s="100"/>
      <c r="O996" s="32"/>
      <c r="P996" s="45"/>
      <c r="R996" s="32"/>
      <c r="S996" s="100"/>
      <c r="U996" s="32"/>
    </row>
    <row r="997" spans="1:21" ht="15.5" x14ac:dyDescent="0.35">
      <c r="A997" s="6"/>
      <c r="B997" s="6"/>
      <c r="F997" s="32"/>
      <c r="I997" s="32"/>
      <c r="L997" s="32"/>
      <c r="M997" s="100"/>
      <c r="O997" s="32"/>
      <c r="P997" s="45"/>
      <c r="R997" s="32"/>
      <c r="S997" s="100"/>
      <c r="U997" s="32"/>
    </row>
    <row r="998" spans="1:21" ht="15.5" x14ac:dyDescent="0.35">
      <c r="A998" s="6"/>
      <c r="B998" s="6"/>
      <c r="F998" s="32"/>
      <c r="I998" s="32"/>
      <c r="L998" s="32"/>
      <c r="M998" s="100"/>
      <c r="O998" s="32"/>
      <c r="P998" s="45"/>
      <c r="R998" s="32"/>
      <c r="S998" s="100"/>
      <c r="U998" s="32"/>
    </row>
    <row r="999" spans="1:21" ht="15.5" x14ac:dyDescent="0.35">
      <c r="A999" s="6"/>
      <c r="B999" s="6"/>
      <c r="F999" s="32"/>
      <c r="I999" s="32"/>
      <c r="L999" s="32"/>
      <c r="M999" s="100"/>
      <c r="O999" s="32"/>
      <c r="P999" s="45"/>
      <c r="R999" s="32"/>
      <c r="S999" s="100"/>
      <c r="U999" s="32"/>
    </row>
    <row r="1000" spans="1:21" ht="15.5" x14ac:dyDescent="0.35">
      <c r="A1000" s="6"/>
      <c r="B1000" s="6"/>
      <c r="F1000" s="32"/>
      <c r="I1000" s="32"/>
      <c r="L1000" s="32"/>
      <c r="M1000" s="100"/>
      <c r="O1000" s="32"/>
      <c r="P1000" s="45"/>
      <c r="R1000" s="32"/>
      <c r="S1000" s="100"/>
      <c r="U1000" s="32"/>
    </row>
    <row r="1001" spans="1:21" ht="15.5" x14ac:dyDescent="0.35">
      <c r="A1001" s="6"/>
      <c r="B1001" s="6"/>
      <c r="F1001" s="32"/>
      <c r="I1001" s="32"/>
      <c r="L1001" s="32"/>
      <c r="M1001" s="100"/>
      <c r="O1001" s="32"/>
      <c r="P1001" s="45"/>
      <c r="R1001" s="32"/>
      <c r="S1001" s="100"/>
      <c r="U1001" s="32"/>
    </row>
    <row r="1002" spans="1:21" ht="15.5" x14ac:dyDescent="0.35">
      <c r="A1002" s="6"/>
      <c r="B1002" s="6"/>
      <c r="F1002" s="32"/>
      <c r="I1002" s="32"/>
      <c r="L1002" s="32"/>
      <c r="M1002" s="100"/>
      <c r="O1002" s="32"/>
      <c r="P1002" s="45"/>
      <c r="R1002" s="32"/>
      <c r="S1002" s="100"/>
      <c r="U1002" s="32"/>
    </row>
    <row r="1003" spans="1:21" ht="15.5" x14ac:dyDescent="0.35">
      <c r="A1003" s="6"/>
      <c r="B1003" s="6"/>
      <c r="F1003" s="32"/>
      <c r="I1003" s="32"/>
      <c r="L1003" s="32"/>
      <c r="M1003" s="100"/>
      <c r="O1003" s="32"/>
      <c r="P1003" s="45"/>
      <c r="R1003" s="32"/>
      <c r="S1003" s="100"/>
      <c r="U1003" s="32"/>
    </row>
    <row r="1004" spans="1:21" ht="15.5" x14ac:dyDescent="0.35">
      <c r="A1004" s="6"/>
      <c r="B1004" s="6"/>
      <c r="F1004" s="32"/>
      <c r="I1004" s="32"/>
      <c r="L1004" s="32"/>
      <c r="M1004" s="100"/>
      <c r="O1004" s="32"/>
      <c r="P1004" s="45"/>
      <c r="R1004" s="32"/>
      <c r="S1004" s="100"/>
      <c r="U1004" s="32"/>
    </row>
    <row r="1005" spans="1:21" ht="15.5" x14ac:dyDescent="0.35">
      <c r="A1005" s="6"/>
      <c r="B1005" s="6"/>
      <c r="F1005" s="32"/>
      <c r="I1005" s="32"/>
      <c r="L1005" s="32"/>
      <c r="M1005" s="100"/>
      <c r="O1005" s="32"/>
      <c r="P1005" s="45"/>
      <c r="R1005" s="32"/>
      <c r="S1005" s="100"/>
      <c r="U1005" s="32"/>
    </row>
    <row r="1006" spans="1:21" ht="15.5" x14ac:dyDescent="0.35">
      <c r="A1006" s="6"/>
      <c r="B1006" s="6"/>
      <c r="F1006" s="32"/>
      <c r="I1006" s="32"/>
      <c r="L1006" s="32"/>
      <c r="M1006" s="100"/>
      <c r="O1006" s="32"/>
      <c r="P1006" s="45"/>
      <c r="R1006" s="32"/>
      <c r="S1006" s="100"/>
      <c r="U1006" s="32"/>
    </row>
    <row r="1007" spans="1:21" ht="15.5" x14ac:dyDescent="0.35">
      <c r="A1007" s="6"/>
      <c r="B1007" s="6"/>
      <c r="F1007" s="32"/>
      <c r="I1007" s="32"/>
      <c r="L1007" s="32"/>
      <c r="M1007" s="100"/>
      <c r="O1007" s="32"/>
      <c r="P1007" s="45"/>
      <c r="R1007" s="32"/>
      <c r="S1007" s="100"/>
      <c r="U1007" s="32"/>
    </row>
    <row r="1008" spans="1:21" ht="15.5" x14ac:dyDescent="0.35">
      <c r="A1008" s="6"/>
      <c r="B1008" s="6"/>
      <c r="F1008" s="32"/>
      <c r="I1008" s="32"/>
      <c r="L1008" s="32"/>
      <c r="M1008" s="100"/>
      <c r="O1008" s="32"/>
      <c r="P1008" s="45"/>
      <c r="R1008" s="32"/>
      <c r="S1008" s="100"/>
      <c r="U1008" s="32"/>
    </row>
    <row r="1009" spans="1:21" ht="15.5" x14ac:dyDescent="0.35">
      <c r="A1009" s="6"/>
      <c r="B1009" s="6"/>
      <c r="F1009" s="32"/>
      <c r="I1009" s="32"/>
      <c r="L1009" s="32"/>
      <c r="M1009" s="100"/>
      <c r="O1009" s="32"/>
      <c r="P1009" s="45"/>
      <c r="R1009" s="32"/>
      <c r="S1009" s="100"/>
      <c r="U1009" s="32"/>
    </row>
    <row r="1010" spans="1:21" ht="15.5" x14ac:dyDescent="0.35">
      <c r="A1010" s="6"/>
      <c r="B1010" s="6"/>
      <c r="F1010" s="32"/>
      <c r="I1010" s="32"/>
      <c r="L1010" s="32"/>
      <c r="M1010" s="100"/>
      <c r="O1010" s="32"/>
      <c r="P1010" s="45"/>
      <c r="R1010" s="32"/>
      <c r="S1010" s="100"/>
      <c r="U1010" s="32"/>
    </row>
    <row r="1011" spans="1:21" ht="15.5" x14ac:dyDescent="0.35">
      <c r="A1011" s="6"/>
      <c r="B1011" s="6"/>
      <c r="F1011" s="32"/>
      <c r="I1011" s="32"/>
      <c r="L1011" s="32"/>
      <c r="M1011" s="100"/>
      <c r="O1011" s="32"/>
      <c r="P1011" s="45"/>
      <c r="R1011" s="32"/>
      <c r="S1011" s="100"/>
      <c r="U1011" s="32"/>
    </row>
    <row r="1012" spans="1:21" ht="15.5" x14ac:dyDescent="0.35">
      <c r="A1012" s="6"/>
      <c r="B1012" s="6"/>
      <c r="F1012" s="32"/>
      <c r="I1012" s="32"/>
      <c r="L1012" s="32"/>
      <c r="M1012" s="100"/>
      <c r="O1012" s="32"/>
      <c r="P1012" s="45"/>
      <c r="R1012" s="32"/>
      <c r="S1012" s="100"/>
      <c r="U1012" s="32"/>
    </row>
    <row r="1013" spans="1:21" ht="15.5" x14ac:dyDescent="0.35">
      <c r="A1013" s="6"/>
      <c r="B1013" s="6"/>
      <c r="F1013" s="32"/>
      <c r="I1013" s="32"/>
      <c r="L1013" s="32"/>
      <c r="M1013" s="100"/>
      <c r="O1013" s="32"/>
      <c r="P1013" s="45"/>
      <c r="R1013" s="32"/>
      <c r="S1013" s="100"/>
      <c r="U1013" s="32"/>
    </row>
    <row r="1014" spans="1:21" ht="15.5" x14ac:dyDescent="0.35">
      <c r="A1014" s="6"/>
      <c r="B1014" s="6"/>
      <c r="F1014" s="32"/>
      <c r="I1014" s="32"/>
      <c r="L1014" s="32"/>
      <c r="M1014" s="100"/>
      <c r="O1014" s="32"/>
      <c r="P1014" s="45"/>
      <c r="R1014" s="32"/>
      <c r="S1014" s="100"/>
      <c r="U1014" s="32"/>
    </row>
    <row r="1015" spans="1:21" ht="15.5" x14ac:dyDescent="0.35">
      <c r="A1015" s="6"/>
      <c r="B1015" s="6"/>
      <c r="F1015" s="32"/>
      <c r="I1015" s="32"/>
      <c r="L1015" s="32"/>
      <c r="M1015" s="100"/>
      <c r="O1015" s="32"/>
      <c r="P1015" s="45"/>
      <c r="R1015" s="32"/>
      <c r="S1015" s="100"/>
      <c r="U1015" s="32"/>
    </row>
    <row r="1016" spans="1:21" ht="15.5" x14ac:dyDescent="0.35">
      <c r="A1016" s="6"/>
      <c r="B1016" s="6"/>
      <c r="F1016" s="32"/>
      <c r="I1016" s="32"/>
      <c r="L1016" s="32"/>
      <c r="M1016" s="100"/>
      <c r="O1016" s="32"/>
      <c r="P1016" s="45"/>
      <c r="R1016" s="32"/>
      <c r="S1016" s="100"/>
      <c r="U1016" s="32"/>
    </row>
    <row r="1017" spans="1:21" ht="15.5" x14ac:dyDescent="0.35">
      <c r="A1017" s="6"/>
      <c r="B1017" s="6"/>
      <c r="F1017" s="32"/>
      <c r="I1017" s="32"/>
      <c r="L1017" s="32"/>
      <c r="M1017" s="100"/>
      <c r="O1017" s="32"/>
      <c r="P1017" s="45"/>
      <c r="R1017" s="32"/>
      <c r="S1017" s="100"/>
      <c r="U1017" s="32"/>
    </row>
    <row r="1018" spans="1:21" ht="15.5" x14ac:dyDescent="0.35">
      <c r="A1018" s="6"/>
      <c r="B1018" s="6"/>
      <c r="F1018" s="32"/>
      <c r="I1018" s="32"/>
      <c r="L1018" s="32"/>
      <c r="M1018" s="100"/>
      <c r="O1018" s="32"/>
      <c r="P1018" s="45"/>
      <c r="R1018" s="32"/>
      <c r="S1018" s="100"/>
      <c r="U1018" s="32"/>
    </row>
    <row r="1019" spans="1:21" ht="15.5" x14ac:dyDescent="0.35">
      <c r="A1019" s="6"/>
      <c r="B1019" s="6"/>
      <c r="F1019" s="32"/>
      <c r="I1019" s="32"/>
      <c r="L1019" s="32"/>
      <c r="M1019" s="100"/>
      <c r="O1019" s="32"/>
      <c r="P1019" s="45"/>
      <c r="R1019" s="32"/>
      <c r="S1019" s="100"/>
      <c r="U1019" s="32"/>
    </row>
    <row r="1020" spans="1:21" ht="15.5" x14ac:dyDescent="0.35">
      <c r="A1020" s="6"/>
      <c r="B1020" s="6"/>
      <c r="F1020" s="32"/>
      <c r="I1020" s="32"/>
      <c r="L1020" s="32"/>
      <c r="M1020" s="100"/>
      <c r="O1020" s="32"/>
      <c r="P1020" s="45"/>
      <c r="R1020" s="32"/>
      <c r="S1020" s="100"/>
      <c r="U1020" s="32"/>
    </row>
    <row r="1021" spans="1:21" ht="15.5" x14ac:dyDescent="0.35">
      <c r="A1021" s="6"/>
      <c r="B1021" s="6"/>
      <c r="F1021" s="32"/>
      <c r="I1021" s="32"/>
      <c r="L1021" s="32"/>
      <c r="M1021" s="100"/>
      <c r="O1021" s="32"/>
      <c r="P1021" s="45"/>
      <c r="R1021" s="32"/>
      <c r="S1021" s="100"/>
      <c r="U1021" s="32"/>
    </row>
    <row r="1022" spans="1:21" ht="15.5" x14ac:dyDescent="0.35">
      <c r="A1022" s="6"/>
      <c r="B1022" s="6"/>
      <c r="F1022" s="32"/>
      <c r="I1022" s="32"/>
      <c r="L1022" s="32"/>
      <c r="M1022" s="100"/>
      <c r="O1022" s="32"/>
      <c r="P1022" s="45"/>
      <c r="R1022" s="32"/>
      <c r="S1022" s="100"/>
      <c r="U1022" s="32"/>
    </row>
    <row r="1023" spans="1:21" ht="15.5" x14ac:dyDescent="0.35">
      <c r="A1023" s="6"/>
      <c r="B1023" s="6"/>
      <c r="F1023" s="32"/>
      <c r="I1023" s="32"/>
      <c r="L1023" s="32"/>
      <c r="M1023" s="100"/>
      <c r="O1023" s="32"/>
      <c r="P1023" s="45"/>
      <c r="R1023" s="32"/>
      <c r="S1023" s="100"/>
      <c r="U1023" s="32"/>
    </row>
    <row r="1024" spans="1:21" ht="15.5" x14ac:dyDescent="0.35">
      <c r="A1024" s="6"/>
      <c r="B1024" s="6"/>
      <c r="F1024" s="32"/>
      <c r="I1024" s="32"/>
      <c r="L1024" s="32"/>
      <c r="M1024" s="100"/>
      <c r="O1024" s="32"/>
      <c r="P1024" s="45"/>
      <c r="R1024" s="32"/>
      <c r="S1024" s="100"/>
      <c r="U1024" s="32"/>
    </row>
    <row r="1025" spans="1:21" ht="15.5" x14ac:dyDescent="0.35">
      <c r="A1025" s="6"/>
      <c r="B1025" s="6"/>
      <c r="F1025" s="32"/>
      <c r="I1025" s="32"/>
      <c r="L1025" s="32"/>
      <c r="M1025" s="100"/>
      <c r="O1025" s="32"/>
      <c r="P1025" s="45"/>
      <c r="R1025" s="32"/>
      <c r="S1025" s="100"/>
      <c r="U1025" s="32"/>
    </row>
    <row r="1026" spans="1:21" ht="15.5" x14ac:dyDescent="0.35">
      <c r="A1026" s="6"/>
      <c r="B1026" s="6"/>
      <c r="F1026" s="32"/>
      <c r="I1026" s="32"/>
      <c r="L1026" s="32"/>
      <c r="M1026" s="100"/>
      <c r="O1026" s="32"/>
      <c r="P1026" s="45"/>
      <c r="R1026" s="32"/>
      <c r="S1026" s="100"/>
      <c r="U1026" s="32"/>
    </row>
    <row r="1027" spans="1:21" ht="15.5" x14ac:dyDescent="0.35">
      <c r="A1027" s="6"/>
      <c r="B1027" s="6"/>
      <c r="F1027" s="32"/>
      <c r="I1027" s="32"/>
      <c r="L1027" s="32"/>
      <c r="M1027" s="100"/>
      <c r="O1027" s="32"/>
      <c r="P1027" s="45"/>
      <c r="R1027" s="32"/>
      <c r="S1027" s="100"/>
      <c r="U1027" s="32"/>
    </row>
    <row r="1028" spans="1:21" ht="15.5" x14ac:dyDescent="0.35">
      <c r="A1028" s="6"/>
      <c r="B1028" s="6"/>
      <c r="F1028" s="32"/>
      <c r="I1028" s="32"/>
      <c r="L1028" s="32"/>
      <c r="M1028" s="100"/>
      <c r="O1028" s="32"/>
      <c r="P1028" s="45"/>
      <c r="R1028" s="32"/>
      <c r="S1028" s="100"/>
      <c r="U1028" s="32"/>
    </row>
    <row r="1029" spans="1:21" ht="15.5" x14ac:dyDescent="0.35">
      <c r="A1029" s="6"/>
      <c r="B1029" s="6"/>
      <c r="F1029" s="32"/>
      <c r="I1029" s="32"/>
      <c r="L1029" s="32"/>
      <c r="M1029" s="100"/>
      <c r="O1029" s="32"/>
      <c r="P1029" s="45"/>
      <c r="R1029" s="32"/>
      <c r="S1029" s="100"/>
      <c r="U1029" s="32"/>
    </row>
    <row r="1030" spans="1:21" ht="15.5" x14ac:dyDescent="0.35">
      <c r="A1030" s="6"/>
      <c r="B1030" s="6"/>
      <c r="F1030" s="32"/>
      <c r="I1030" s="32"/>
      <c r="L1030" s="32"/>
      <c r="M1030" s="100"/>
      <c r="O1030" s="32"/>
      <c r="P1030" s="45"/>
      <c r="R1030" s="32"/>
      <c r="S1030" s="100"/>
      <c r="U1030" s="32"/>
    </row>
    <row r="1031" spans="1:21" ht="15.5" x14ac:dyDescent="0.35">
      <c r="A1031" s="6"/>
      <c r="B1031" s="6"/>
      <c r="F1031" s="32"/>
      <c r="I1031" s="32"/>
      <c r="L1031" s="32"/>
      <c r="M1031" s="100"/>
      <c r="O1031" s="32"/>
      <c r="P1031" s="45"/>
      <c r="R1031" s="32"/>
      <c r="S1031" s="100"/>
      <c r="U1031" s="32"/>
    </row>
    <row r="1032" spans="1:21" ht="15.5" x14ac:dyDescent="0.35">
      <c r="A1032" s="6"/>
      <c r="B1032" s="6"/>
      <c r="F1032" s="32"/>
      <c r="I1032" s="32"/>
      <c r="L1032" s="32"/>
      <c r="M1032" s="100"/>
      <c r="O1032" s="32"/>
      <c r="P1032" s="45"/>
      <c r="R1032" s="32"/>
      <c r="S1032" s="100"/>
      <c r="U1032" s="32"/>
    </row>
    <row r="1033" spans="1:21" ht="15.5" x14ac:dyDescent="0.35">
      <c r="A1033" s="6"/>
      <c r="B1033" s="6"/>
      <c r="F1033" s="32"/>
      <c r="I1033" s="32"/>
      <c r="L1033" s="32"/>
      <c r="M1033" s="100"/>
      <c r="O1033" s="32"/>
      <c r="P1033" s="45"/>
      <c r="R1033" s="32"/>
      <c r="S1033" s="100"/>
      <c r="U1033" s="32"/>
    </row>
    <row r="1034" spans="1:21" ht="15.5" x14ac:dyDescent="0.35">
      <c r="A1034" s="6"/>
      <c r="B1034" s="6"/>
      <c r="F1034" s="32"/>
      <c r="I1034" s="32"/>
      <c r="L1034" s="32"/>
      <c r="M1034" s="100"/>
      <c r="O1034" s="32"/>
      <c r="P1034" s="45"/>
      <c r="R1034" s="32"/>
      <c r="S1034" s="100"/>
      <c r="U1034" s="32"/>
    </row>
    <row r="1035" spans="1:21" ht="15.5" x14ac:dyDescent="0.35">
      <c r="A1035" s="6"/>
      <c r="B1035" s="6"/>
      <c r="F1035" s="32"/>
      <c r="I1035" s="32"/>
      <c r="L1035" s="32"/>
      <c r="M1035" s="100"/>
      <c r="O1035" s="32"/>
      <c r="P1035" s="45"/>
      <c r="R1035" s="32"/>
      <c r="S1035" s="100"/>
      <c r="U1035" s="32"/>
    </row>
    <row r="1036" spans="1:21" ht="15.5" x14ac:dyDescent="0.35">
      <c r="A1036" s="6"/>
      <c r="B1036" s="6"/>
      <c r="F1036" s="32"/>
      <c r="I1036" s="32"/>
      <c r="L1036" s="32"/>
      <c r="M1036" s="100"/>
      <c r="O1036" s="32"/>
      <c r="P1036" s="45"/>
      <c r="R1036" s="32"/>
      <c r="S1036" s="100"/>
      <c r="U1036" s="32"/>
    </row>
    <row r="1037" spans="1:21" ht="15.5" x14ac:dyDescent="0.35">
      <c r="A1037" s="6"/>
      <c r="B1037" s="6"/>
      <c r="F1037" s="32"/>
      <c r="I1037" s="32"/>
      <c r="L1037" s="32"/>
      <c r="M1037" s="100"/>
      <c r="O1037" s="32"/>
      <c r="P1037" s="45"/>
      <c r="R1037" s="32"/>
      <c r="S1037" s="100"/>
      <c r="U1037" s="32"/>
    </row>
    <row r="1038" spans="1:21" ht="15.5" x14ac:dyDescent="0.35">
      <c r="A1038" s="6"/>
      <c r="B1038" s="6"/>
      <c r="F1038" s="32"/>
      <c r="I1038" s="32"/>
      <c r="L1038" s="32"/>
      <c r="M1038" s="100"/>
      <c r="O1038" s="32"/>
      <c r="P1038" s="45"/>
      <c r="R1038" s="32"/>
      <c r="S1038" s="100"/>
      <c r="U1038" s="32"/>
    </row>
    <row r="1039" spans="1:21" ht="15.5" x14ac:dyDescent="0.35">
      <c r="A1039" s="6"/>
      <c r="B1039" s="6"/>
      <c r="F1039" s="32"/>
      <c r="I1039" s="32"/>
      <c r="L1039" s="32"/>
      <c r="M1039" s="100"/>
      <c r="O1039" s="32"/>
      <c r="P1039" s="45"/>
      <c r="R1039" s="32"/>
      <c r="S1039" s="100"/>
      <c r="U1039" s="32"/>
    </row>
    <row r="1040" spans="1:21" ht="15.5" x14ac:dyDescent="0.35">
      <c r="A1040" s="6"/>
      <c r="B1040" s="6"/>
      <c r="F1040" s="32"/>
      <c r="I1040" s="32"/>
      <c r="L1040" s="32"/>
      <c r="M1040" s="100"/>
      <c r="O1040" s="32"/>
      <c r="P1040" s="45"/>
      <c r="R1040" s="32"/>
      <c r="S1040" s="100"/>
      <c r="U1040" s="32"/>
    </row>
    <row r="1041" spans="1:21" ht="15.5" x14ac:dyDescent="0.35">
      <c r="A1041" s="6"/>
      <c r="B1041" s="6"/>
      <c r="F1041" s="32"/>
      <c r="I1041" s="32"/>
      <c r="L1041" s="32"/>
      <c r="M1041" s="100"/>
      <c r="O1041" s="32"/>
      <c r="P1041" s="45"/>
      <c r="R1041" s="32"/>
      <c r="S1041" s="100"/>
      <c r="U1041" s="32"/>
    </row>
    <row r="1042" spans="1:21" ht="15.5" x14ac:dyDescent="0.35">
      <c r="A1042" s="6"/>
      <c r="B1042" s="6"/>
      <c r="F1042" s="32"/>
      <c r="I1042" s="32"/>
      <c r="L1042" s="32"/>
      <c r="M1042" s="100"/>
      <c r="O1042" s="32"/>
      <c r="P1042" s="45"/>
      <c r="R1042" s="32"/>
      <c r="S1042" s="100"/>
      <c r="U1042" s="32"/>
    </row>
    <row r="1043" spans="1:21" ht="15.5" x14ac:dyDescent="0.35">
      <c r="A1043" s="6"/>
      <c r="B1043" s="6"/>
      <c r="F1043" s="32"/>
      <c r="I1043" s="32"/>
      <c r="L1043" s="32"/>
      <c r="M1043" s="100"/>
      <c r="O1043" s="32"/>
      <c r="P1043" s="45"/>
      <c r="R1043" s="32"/>
      <c r="S1043" s="100"/>
      <c r="U1043" s="32"/>
    </row>
    <row r="1044" spans="1:21" ht="15.5" x14ac:dyDescent="0.35">
      <c r="A1044" s="6"/>
      <c r="B1044" s="6"/>
      <c r="F1044" s="32"/>
      <c r="I1044" s="32"/>
      <c r="L1044" s="32"/>
      <c r="M1044" s="100"/>
      <c r="O1044" s="32"/>
      <c r="P1044" s="45"/>
      <c r="R1044" s="32"/>
      <c r="S1044" s="100"/>
      <c r="U1044" s="32"/>
    </row>
    <row r="1045" spans="1:21" ht="15.5" x14ac:dyDescent="0.35">
      <c r="A1045" s="6"/>
      <c r="B1045" s="6"/>
      <c r="F1045" s="32"/>
      <c r="I1045" s="32"/>
      <c r="L1045" s="32"/>
      <c r="M1045" s="100"/>
      <c r="O1045" s="32"/>
      <c r="P1045" s="45"/>
      <c r="R1045" s="32"/>
      <c r="S1045" s="100"/>
      <c r="U1045" s="32"/>
    </row>
    <row r="1046" spans="1:21" ht="15.5" x14ac:dyDescent="0.35">
      <c r="A1046" s="6"/>
      <c r="B1046" s="6"/>
      <c r="F1046" s="32"/>
      <c r="I1046" s="32"/>
      <c r="L1046" s="32"/>
      <c r="M1046" s="100"/>
      <c r="O1046" s="32"/>
      <c r="P1046" s="45"/>
      <c r="R1046" s="32"/>
      <c r="S1046" s="100"/>
      <c r="U1046" s="32"/>
    </row>
    <row r="1047" spans="1:21" ht="15.5" x14ac:dyDescent="0.35">
      <c r="A1047" s="6"/>
      <c r="B1047" s="6"/>
      <c r="F1047" s="32"/>
      <c r="I1047" s="32"/>
      <c r="L1047" s="32"/>
      <c r="M1047" s="100"/>
      <c r="O1047" s="32"/>
      <c r="P1047" s="45"/>
      <c r="R1047" s="32"/>
      <c r="S1047" s="100"/>
      <c r="U1047" s="32"/>
    </row>
    <row r="1048" spans="1:21" ht="15.5" x14ac:dyDescent="0.35">
      <c r="A1048" s="6"/>
      <c r="B1048" s="6"/>
      <c r="F1048" s="32"/>
      <c r="I1048" s="32"/>
      <c r="L1048" s="32"/>
      <c r="M1048" s="100"/>
      <c r="O1048" s="32"/>
      <c r="P1048" s="45"/>
      <c r="R1048" s="32"/>
      <c r="S1048" s="100"/>
      <c r="U1048" s="32"/>
    </row>
  </sheetData>
  <mergeCells count="2">
    <mergeCell ref="A4:B4"/>
    <mergeCell ref="A17:B17"/>
  </mergeCells>
  <hyperlinks>
    <hyperlink ref="H97" r:id="rId1"/>
    <hyperlink ref="H100" r:id="rId2"/>
    <hyperlink ref="H99" r:id="rId3"/>
  </hyperlinks>
  <printOptions horizontalCentered="1" verticalCentered="1" gridLines="1"/>
  <pageMargins left="0.15748031496062992" right="0.15748031496062992" top="0.35433070866141736" bottom="0.23622047244094491" header="0.31496062992125984" footer="0.19685039370078741"/>
  <pageSetup paperSize="8" scale="40" orientation="landscape" r:id="rId4"/>
  <headerFooter>
    <oddFooter>&amp;Lcontributed by 2018 Oct EEP class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11"/>
  <sheetViews>
    <sheetView topLeftCell="D9" zoomScaleNormal="100" workbookViewId="0">
      <selection activeCell="N32" sqref="N32"/>
    </sheetView>
  </sheetViews>
  <sheetFormatPr defaultColWidth="14.453125" defaultRowHeight="15.75" customHeight="1" x14ac:dyDescent="0.3"/>
  <cols>
    <col min="1" max="1" width="23.6328125" style="1" customWidth="1"/>
    <col min="2" max="16384" width="14.453125" style="1"/>
  </cols>
  <sheetData>
    <row r="1" spans="1:25" ht="15.75" customHeight="1" x14ac:dyDescent="0.3">
      <c r="A1" s="139" t="s">
        <v>112</v>
      </c>
    </row>
    <row r="2" spans="1:25" ht="15.75" customHeight="1" x14ac:dyDescent="0.3">
      <c r="A2" s="143" t="s">
        <v>43</v>
      </c>
      <c r="B2" s="1">
        <f>'Product Roadmap &amp; Financials'!D1</f>
        <v>1</v>
      </c>
      <c r="C2" s="1">
        <f>'Product Roadmap &amp; Financials'!E1</f>
        <v>2</v>
      </c>
      <c r="D2" s="1">
        <f>'Product Roadmap &amp; Financials'!F1</f>
        <v>3</v>
      </c>
      <c r="E2" s="1">
        <f>'Product Roadmap &amp; Financials'!G1</f>
        <v>4</v>
      </c>
      <c r="F2" s="1">
        <f>'Product Roadmap &amp; Financials'!H1</f>
        <v>5</v>
      </c>
      <c r="G2" s="1">
        <f>'Product Roadmap &amp; Financials'!I1</f>
        <v>6</v>
      </c>
      <c r="H2" s="1">
        <f>'Product Roadmap &amp; Financials'!J1</f>
        <v>7</v>
      </c>
      <c r="I2" s="1">
        <f>'Product Roadmap &amp; Financials'!K1</f>
        <v>8</v>
      </c>
      <c r="J2" s="1">
        <f>'Product Roadmap &amp; Financials'!L1</f>
        <v>9</v>
      </c>
      <c r="K2" s="1">
        <f>'Product Roadmap &amp; Financials'!M1</f>
        <v>10</v>
      </c>
      <c r="L2" s="1">
        <f>'Product Roadmap &amp; Financials'!N1</f>
        <v>11</v>
      </c>
      <c r="M2" s="1">
        <f>'Product Roadmap &amp; Financials'!O1</f>
        <v>12</v>
      </c>
      <c r="N2" s="1">
        <f>'Product Roadmap &amp; Financials'!P1</f>
        <v>13</v>
      </c>
      <c r="O2" s="1">
        <f>'Product Roadmap &amp; Financials'!Q1</f>
        <v>14</v>
      </c>
      <c r="P2" s="1">
        <f>'Product Roadmap &amp; Financials'!R1</f>
        <v>15</v>
      </c>
      <c r="Q2" s="1">
        <f>'Product Roadmap &amp; Financials'!S1</f>
        <v>16</v>
      </c>
      <c r="R2" s="1">
        <f>'Product Roadmap &amp; Financials'!T1</f>
        <v>17</v>
      </c>
      <c r="S2" s="1">
        <f>'Product Roadmap &amp; Financials'!U1</f>
        <v>18</v>
      </c>
      <c r="T2" s="1">
        <f>'Product Roadmap &amp; Financials'!V1</f>
        <v>19</v>
      </c>
      <c r="U2" s="1">
        <f>'Product Roadmap &amp; Financials'!W1</f>
        <v>20</v>
      </c>
      <c r="V2" s="1">
        <f>'Product Roadmap &amp; Financials'!X1</f>
        <v>21</v>
      </c>
      <c r="W2" s="1">
        <f>'Product Roadmap &amp; Financials'!Y1</f>
        <v>22</v>
      </c>
      <c r="X2" s="1">
        <f>'Product Roadmap &amp; Financials'!Z1</f>
        <v>23</v>
      </c>
      <c r="Y2" s="1">
        <f>'Product Roadmap &amp; Financials'!AA1</f>
        <v>24</v>
      </c>
    </row>
    <row r="3" spans="1:25" ht="15.75" customHeight="1" x14ac:dyDescent="0.3">
      <c r="A3" s="140" t="s">
        <v>5</v>
      </c>
      <c r="B3" s="141">
        <f>'Product Roadmap &amp; Financials'!D81</f>
        <v>0</v>
      </c>
      <c r="C3" s="141">
        <f>'Product Roadmap &amp; Financials'!E81</f>
        <v>0</v>
      </c>
      <c r="D3" s="141">
        <f>'Product Roadmap &amp; Financials'!F81</f>
        <v>0</v>
      </c>
      <c r="E3" s="141">
        <f>'Product Roadmap &amp; Financials'!G81</f>
        <v>0</v>
      </c>
      <c r="F3" s="141">
        <f>'Product Roadmap &amp; Financials'!H81</f>
        <v>0</v>
      </c>
      <c r="G3" s="141">
        <f>'Product Roadmap &amp; Financials'!I81</f>
        <v>0</v>
      </c>
      <c r="H3" s="141">
        <f>'Product Roadmap &amp; Financials'!J81</f>
        <v>0</v>
      </c>
      <c r="I3" s="141">
        <f>'Product Roadmap &amp; Financials'!K81</f>
        <v>0</v>
      </c>
      <c r="J3" s="141">
        <f>'Product Roadmap &amp; Financials'!L81</f>
        <v>0</v>
      </c>
      <c r="K3" s="141">
        <f>'Product Roadmap &amp; Financials'!M81</f>
        <v>0</v>
      </c>
      <c r="L3" s="141">
        <f>'Product Roadmap &amp; Financials'!N81</f>
        <v>0</v>
      </c>
      <c r="M3" s="141">
        <f>'Product Roadmap &amp; Financials'!O81</f>
        <v>0</v>
      </c>
      <c r="N3" s="141">
        <f>'Product Roadmap &amp; Financials'!P81</f>
        <v>293940</v>
      </c>
      <c r="O3" s="141">
        <f>'Product Roadmap &amp; Financials'!Q81</f>
        <v>293940</v>
      </c>
      <c r="P3" s="141">
        <f>'Product Roadmap &amp; Financials'!R81</f>
        <v>293940</v>
      </c>
      <c r="Q3" s="141">
        <f>'Product Roadmap &amp; Financials'!S81</f>
        <v>587880</v>
      </c>
      <c r="R3" s="141">
        <f>'Product Roadmap &amp; Financials'!T81</f>
        <v>587880</v>
      </c>
      <c r="S3" s="141">
        <f>'Product Roadmap &amp; Financials'!U81</f>
        <v>587880</v>
      </c>
      <c r="T3" s="141">
        <f>'Product Roadmap &amp; Financials'!V81</f>
        <v>587880</v>
      </c>
      <c r="U3" s="141">
        <f>'Product Roadmap &amp; Financials'!W81</f>
        <v>587880</v>
      </c>
      <c r="V3" s="141">
        <f>'Product Roadmap &amp; Financials'!X81</f>
        <v>587880</v>
      </c>
      <c r="W3" s="141">
        <f>'Product Roadmap &amp; Financials'!Y81</f>
        <v>587880</v>
      </c>
      <c r="X3" s="141">
        <f>'Product Roadmap &amp; Financials'!Z81</f>
        <v>587880</v>
      </c>
      <c r="Y3" s="141">
        <f>'Product Roadmap &amp; Financials'!AA81</f>
        <v>587880</v>
      </c>
    </row>
    <row r="4" spans="1:25" ht="15.75" customHeight="1" x14ac:dyDescent="0.3">
      <c r="A4" s="144" t="s">
        <v>44</v>
      </c>
      <c r="B4" s="141">
        <f>'Product Roadmap &amp; Financials'!D89</f>
        <v>-94827</v>
      </c>
      <c r="C4" s="141">
        <f>'Product Roadmap &amp; Financials'!E89</f>
        <v>-94827</v>
      </c>
      <c r="D4" s="141">
        <f>'Product Roadmap &amp; Financials'!F89</f>
        <v>-92827</v>
      </c>
      <c r="E4" s="141">
        <f>'Product Roadmap &amp; Financials'!G89</f>
        <v>-90973.97</v>
      </c>
      <c r="F4" s="141">
        <f>'Product Roadmap &amp; Financials'!H89</f>
        <v>-90973.97</v>
      </c>
      <c r="G4" s="141">
        <f>'Product Roadmap &amp; Financials'!I89</f>
        <v>-85973.97</v>
      </c>
      <c r="H4" s="141">
        <f>'Product Roadmap &amp; Financials'!J89</f>
        <v>-106524</v>
      </c>
      <c r="I4" s="141">
        <f>'Product Roadmap &amp; Financials'!K89</f>
        <v>-106524</v>
      </c>
      <c r="J4" s="141">
        <f>'Product Roadmap &amp; Financials'!L89</f>
        <v>-106524</v>
      </c>
      <c r="K4" s="141">
        <f>'Product Roadmap &amp; Financials'!M89</f>
        <v>-146918</v>
      </c>
      <c r="L4" s="141">
        <f>'Product Roadmap &amp; Financials'!N89</f>
        <v>-152518</v>
      </c>
      <c r="M4" s="141">
        <f>'Product Roadmap &amp; Financials'!O89</f>
        <v>-153718</v>
      </c>
      <c r="N4" s="141">
        <f>'Product Roadmap &amp; Financials'!P89</f>
        <v>96131</v>
      </c>
      <c r="O4" s="141">
        <f>'Product Roadmap &amp; Financials'!Q89</f>
        <v>92531</v>
      </c>
      <c r="P4" s="141">
        <f>'Product Roadmap &amp; Financials'!R89</f>
        <v>94531</v>
      </c>
      <c r="Q4" s="141">
        <f>'Product Roadmap &amp; Financials'!S89</f>
        <v>307689</v>
      </c>
      <c r="R4" s="141">
        <f>'Product Roadmap &amp; Financials'!T89</f>
        <v>307689</v>
      </c>
      <c r="S4" s="141">
        <f>'Product Roadmap &amp; Financials'!U89</f>
        <v>312689</v>
      </c>
      <c r="T4" s="141">
        <f>'Product Roadmap &amp; Financials'!V89</f>
        <v>314689</v>
      </c>
      <c r="U4" s="141">
        <f>'Product Roadmap &amp; Financials'!W89</f>
        <v>314689</v>
      </c>
      <c r="V4" s="141">
        <f>'Product Roadmap &amp; Financials'!X89</f>
        <v>314689</v>
      </c>
      <c r="W4" s="141">
        <f>'Product Roadmap &amp; Financials'!Y89</f>
        <v>308689</v>
      </c>
      <c r="X4" s="141">
        <f>'Product Roadmap &amp; Financials'!Z89</f>
        <v>303089</v>
      </c>
      <c r="Y4" s="141">
        <f>'Product Roadmap &amp; Financials'!AA89</f>
        <v>301889</v>
      </c>
    </row>
    <row r="5" spans="1:25" ht="15.75" customHeight="1" x14ac:dyDescent="0.3">
      <c r="A5" s="144" t="str">
        <f>'Product Roadmap &amp; Financials'!B91</f>
        <v>Cumulative Gross Profit (GP)</v>
      </c>
      <c r="B5" s="141">
        <f>'Product Roadmap &amp; Financials'!D91</f>
        <v>-94827</v>
      </c>
      <c r="C5" s="141">
        <f>'Product Roadmap &amp; Financials'!E91</f>
        <v>-189654</v>
      </c>
      <c r="D5" s="141">
        <f>'Product Roadmap &amp; Financials'!F91</f>
        <v>-282481</v>
      </c>
      <c r="E5" s="141">
        <f>'Product Roadmap &amp; Financials'!G91</f>
        <v>-373454.97</v>
      </c>
      <c r="F5" s="141">
        <f>'Product Roadmap &amp; Financials'!H91</f>
        <v>-464428.93999999994</v>
      </c>
      <c r="G5" s="141">
        <f>'Product Roadmap &amp; Financials'!I91</f>
        <v>-550402.90999999992</v>
      </c>
      <c r="H5" s="141">
        <f>'Product Roadmap &amp; Financials'!J91</f>
        <v>-656926.90999999992</v>
      </c>
      <c r="I5" s="141">
        <f>'Product Roadmap &amp; Financials'!K91</f>
        <v>-763450.90999999992</v>
      </c>
      <c r="J5" s="141">
        <f>'Product Roadmap &amp; Financials'!L91</f>
        <v>-869974.90999999992</v>
      </c>
      <c r="K5" s="141">
        <f>'Product Roadmap &amp; Financials'!M91</f>
        <v>-1016892.9099999999</v>
      </c>
      <c r="L5" s="141">
        <f>'Product Roadmap &amp; Financials'!N91</f>
        <v>-1169410.9099999999</v>
      </c>
      <c r="M5" s="141">
        <f>'Product Roadmap &amp; Financials'!O91</f>
        <v>-1323128.9099999999</v>
      </c>
      <c r="N5" s="141">
        <f>'Product Roadmap &amp; Financials'!P91</f>
        <v>-1226997.9099999999</v>
      </c>
      <c r="O5" s="141">
        <f>'Product Roadmap &amp; Financials'!Q91</f>
        <v>-1134466.9099999999</v>
      </c>
      <c r="P5" s="141">
        <f>'Product Roadmap &amp; Financials'!R91</f>
        <v>-1039935.9099999999</v>
      </c>
      <c r="Q5" s="141">
        <f>'Product Roadmap &amp; Financials'!S91</f>
        <v>-732246.90999999992</v>
      </c>
      <c r="R5" s="141">
        <f>'Product Roadmap &amp; Financials'!T91</f>
        <v>-424557.90999999992</v>
      </c>
      <c r="S5" s="141">
        <f>'Product Roadmap &amp; Financials'!U91</f>
        <v>-111868.90999999992</v>
      </c>
      <c r="T5" s="141">
        <f>'Product Roadmap &amp; Financials'!V91</f>
        <v>202820.09000000008</v>
      </c>
      <c r="U5" s="141">
        <f>'Product Roadmap &amp; Financials'!W91</f>
        <v>517509.09000000008</v>
      </c>
      <c r="V5" s="141">
        <f>'Product Roadmap &amp; Financials'!X91</f>
        <v>832198.09000000008</v>
      </c>
      <c r="W5" s="141">
        <f>'Product Roadmap &amp; Financials'!Y91</f>
        <v>1140887.0900000001</v>
      </c>
      <c r="X5" s="141">
        <f>'Product Roadmap &amp; Financials'!Z91</f>
        <v>1443976.09</v>
      </c>
      <c r="Y5" s="141">
        <f>'Product Roadmap &amp; Financials'!AA91</f>
        <v>1745865.09</v>
      </c>
    </row>
    <row r="7" spans="1:25" ht="15.75" customHeight="1" x14ac:dyDescent="0.3">
      <c r="A7" s="139" t="s">
        <v>45</v>
      </c>
    </row>
    <row r="8" spans="1:25" ht="15.75" customHeight="1" x14ac:dyDescent="0.3">
      <c r="A8" s="143" t="s">
        <v>43</v>
      </c>
      <c r="B8" s="1">
        <f>B2</f>
        <v>1</v>
      </c>
      <c r="C8" s="1">
        <f t="shared" ref="C8:Y8" si="0">C2</f>
        <v>2</v>
      </c>
      <c r="D8" s="1">
        <f t="shared" si="0"/>
        <v>3</v>
      </c>
      <c r="E8" s="1">
        <f t="shared" si="0"/>
        <v>4</v>
      </c>
      <c r="F8" s="1">
        <f t="shared" si="0"/>
        <v>5</v>
      </c>
      <c r="G8" s="1">
        <f t="shared" si="0"/>
        <v>6</v>
      </c>
      <c r="H8" s="1">
        <f t="shared" si="0"/>
        <v>7</v>
      </c>
      <c r="I8" s="1">
        <f t="shared" si="0"/>
        <v>8</v>
      </c>
      <c r="J8" s="1">
        <f t="shared" si="0"/>
        <v>9</v>
      </c>
      <c r="K8" s="1">
        <f t="shared" si="0"/>
        <v>10</v>
      </c>
      <c r="L8" s="1">
        <f t="shared" si="0"/>
        <v>11</v>
      </c>
      <c r="M8" s="1">
        <f t="shared" si="0"/>
        <v>12</v>
      </c>
      <c r="N8" s="1">
        <f t="shared" si="0"/>
        <v>13</v>
      </c>
      <c r="O8" s="1">
        <f t="shared" si="0"/>
        <v>14</v>
      </c>
      <c r="P8" s="1">
        <f t="shared" si="0"/>
        <v>15</v>
      </c>
      <c r="Q8" s="1">
        <f t="shared" si="0"/>
        <v>16</v>
      </c>
      <c r="R8" s="1">
        <f t="shared" si="0"/>
        <v>17</v>
      </c>
      <c r="S8" s="1">
        <f t="shared" si="0"/>
        <v>18</v>
      </c>
      <c r="T8" s="1">
        <f t="shared" si="0"/>
        <v>19</v>
      </c>
      <c r="U8" s="1">
        <f t="shared" si="0"/>
        <v>20</v>
      </c>
      <c r="V8" s="1">
        <f t="shared" si="0"/>
        <v>21</v>
      </c>
      <c r="W8" s="1">
        <f t="shared" si="0"/>
        <v>22</v>
      </c>
      <c r="X8" s="1">
        <f t="shared" si="0"/>
        <v>23</v>
      </c>
      <c r="Y8" s="1">
        <f t="shared" si="0"/>
        <v>24</v>
      </c>
    </row>
    <row r="9" spans="1:25" ht="15.75" customHeight="1" x14ac:dyDescent="0.3">
      <c r="A9" s="140" t="str">
        <f>'Product Roadmap &amp; Financials'!B84</f>
        <v xml:space="preserve">          Infrastructure</v>
      </c>
      <c r="B9" s="142">
        <f>'Product Roadmap &amp; Financials'!D84</f>
        <v>1827</v>
      </c>
      <c r="C9" s="142">
        <f>'Product Roadmap &amp; Financials'!E84</f>
        <v>1827</v>
      </c>
      <c r="D9" s="142">
        <f>'Product Roadmap &amp; Financials'!F84</f>
        <v>1827</v>
      </c>
      <c r="E9" s="142">
        <f>'Product Roadmap &amp; Financials'!G84</f>
        <v>1973.97</v>
      </c>
      <c r="F9" s="142">
        <f>'Product Roadmap &amp; Financials'!H84</f>
        <v>1973.97</v>
      </c>
      <c r="G9" s="142">
        <f>'Product Roadmap &amp; Financials'!I84</f>
        <v>1973.97</v>
      </c>
      <c r="H9" s="142">
        <f>'Product Roadmap &amp; Financials'!J84</f>
        <v>16524</v>
      </c>
      <c r="I9" s="142">
        <f>'Product Roadmap &amp; Financials'!K84</f>
        <v>16524</v>
      </c>
      <c r="J9" s="142">
        <f>'Product Roadmap &amp; Financials'!L84</f>
        <v>16524</v>
      </c>
      <c r="K9" s="142">
        <f>'Product Roadmap &amp; Financials'!M84</f>
        <v>45918</v>
      </c>
      <c r="L9" s="142">
        <f>'Product Roadmap &amp; Financials'!N84</f>
        <v>46518</v>
      </c>
      <c r="M9" s="142">
        <f>'Product Roadmap &amp; Financials'!O84</f>
        <v>47718</v>
      </c>
      <c r="N9" s="142">
        <f>'Product Roadmap &amp; Financials'!P84</f>
        <v>91809</v>
      </c>
      <c r="O9" s="142">
        <f>'Product Roadmap &amp; Financials'!Q84</f>
        <v>95409</v>
      </c>
      <c r="P9" s="142">
        <f>'Product Roadmap &amp; Financials'!R84</f>
        <v>95409</v>
      </c>
      <c r="Q9" s="142">
        <f>'Product Roadmap &amp; Financials'!S84</f>
        <v>178191</v>
      </c>
      <c r="R9" s="142">
        <f>'Product Roadmap &amp; Financials'!T84</f>
        <v>178191</v>
      </c>
      <c r="S9" s="142">
        <f>'Product Roadmap &amp; Financials'!U84</f>
        <v>178191</v>
      </c>
      <c r="T9" s="142">
        <f>'Product Roadmap &amp; Financials'!V84</f>
        <v>178191</v>
      </c>
      <c r="U9" s="142">
        <f>'Product Roadmap &amp; Financials'!W84</f>
        <v>178191</v>
      </c>
      <c r="V9" s="142">
        <f>'Product Roadmap &amp; Financials'!X84</f>
        <v>178191</v>
      </c>
      <c r="W9" s="142">
        <f>'Product Roadmap &amp; Financials'!Y84</f>
        <v>178191</v>
      </c>
      <c r="X9" s="142">
        <f>'Product Roadmap &amp; Financials'!Z84</f>
        <v>178791</v>
      </c>
      <c r="Y9" s="142">
        <f>'Product Roadmap &amp; Financials'!AA84</f>
        <v>179991</v>
      </c>
    </row>
    <row r="10" spans="1:25" ht="15.75" customHeight="1" x14ac:dyDescent="0.3">
      <c r="A10" s="140" t="str">
        <f>'Product Roadmap &amp; Financials'!B85</f>
        <v xml:space="preserve">          Manpower</v>
      </c>
      <c r="B10" s="142">
        <f>'Product Roadmap &amp; Financials'!D85</f>
        <v>76000</v>
      </c>
      <c r="C10" s="142">
        <f>'Product Roadmap &amp; Financials'!E85</f>
        <v>76000</v>
      </c>
      <c r="D10" s="142">
        <f>'Product Roadmap &amp; Financials'!F85</f>
        <v>76000</v>
      </c>
      <c r="E10" s="142">
        <f>'Product Roadmap &amp; Financials'!G85</f>
        <v>76000</v>
      </c>
      <c r="F10" s="142">
        <f>'Product Roadmap &amp; Financials'!H85</f>
        <v>76000</v>
      </c>
      <c r="G10" s="142">
        <f>'Product Roadmap &amp; Financials'!I85</f>
        <v>76000</v>
      </c>
      <c r="H10" s="142">
        <f>'Product Roadmap &amp; Financials'!J85</f>
        <v>84000</v>
      </c>
      <c r="I10" s="142">
        <f>'Product Roadmap &amp; Financials'!K85</f>
        <v>84000</v>
      </c>
      <c r="J10" s="142">
        <f>'Product Roadmap &amp; Financials'!L85</f>
        <v>84000</v>
      </c>
      <c r="K10" s="142">
        <f>'Product Roadmap &amp; Financials'!M85</f>
        <v>89000</v>
      </c>
      <c r="L10" s="142">
        <f>'Product Roadmap &amp; Financials'!N85</f>
        <v>89000</v>
      </c>
      <c r="M10" s="142">
        <f>'Product Roadmap &amp; Financials'!O85</f>
        <v>89000</v>
      </c>
      <c r="N10" s="142">
        <f>'Product Roadmap &amp; Financials'!P85</f>
        <v>89000</v>
      </c>
      <c r="O10" s="142">
        <f>'Product Roadmap &amp; Financials'!Q85</f>
        <v>89000</v>
      </c>
      <c r="P10" s="142">
        <f>'Product Roadmap &amp; Financials'!R85</f>
        <v>89000</v>
      </c>
      <c r="Q10" s="142">
        <f>'Product Roadmap &amp; Financials'!S85</f>
        <v>89000</v>
      </c>
      <c r="R10" s="142">
        <f>'Product Roadmap &amp; Financials'!T85</f>
        <v>89000</v>
      </c>
      <c r="S10" s="142">
        <f>'Product Roadmap &amp; Financials'!U85</f>
        <v>89000</v>
      </c>
      <c r="T10" s="142">
        <f>'Product Roadmap &amp; Financials'!V85</f>
        <v>89000</v>
      </c>
      <c r="U10" s="142">
        <f>'Product Roadmap &amp; Financials'!W85</f>
        <v>89000</v>
      </c>
      <c r="V10" s="142">
        <f>'Product Roadmap &amp; Financials'!X85</f>
        <v>89000</v>
      </c>
      <c r="W10" s="142">
        <f>'Product Roadmap &amp; Financials'!Y85</f>
        <v>89000</v>
      </c>
      <c r="X10" s="142">
        <f>'Product Roadmap &amp; Financials'!Z85</f>
        <v>89000</v>
      </c>
      <c r="Y10" s="142">
        <f>'Product Roadmap &amp; Financials'!AA85</f>
        <v>89000</v>
      </c>
    </row>
    <row r="11" spans="1:25" ht="15.75" customHeight="1" x14ac:dyDescent="0.3">
      <c r="A11" s="140" t="str">
        <f>'Product Roadmap &amp; Financials'!B86</f>
        <v xml:space="preserve">          Marketing</v>
      </c>
      <c r="B11" s="142">
        <f>'Product Roadmap &amp; Financials'!D86</f>
        <v>17000</v>
      </c>
      <c r="C11" s="142">
        <f>'Product Roadmap &amp; Financials'!E86</f>
        <v>17000</v>
      </c>
      <c r="D11" s="142">
        <f>'Product Roadmap &amp; Financials'!F86</f>
        <v>15000</v>
      </c>
      <c r="E11" s="142">
        <f>'Product Roadmap &amp; Financials'!G86</f>
        <v>13000</v>
      </c>
      <c r="F11" s="142">
        <f>'Product Roadmap &amp; Financials'!H86</f>
        <v>13000</v>
      </c>
      <c r="G11" s="142">
        <f>'Product Roadmap &amp; Financials'!I86</f>
        <v>8000</v>
      </c>
      <c r="H11" s="142">
        <f>'Product Roadmap &amp; Financials'!J86</f>
        <v>6000</v>
      </c>
      <c r="I11" s="142">
        <f>'Product Roadmap &amp; Financials'!K86</f>
        <v>6000</v>
      </c>
      <c r="J11" s="142">
        <f>'Product Roadmap &amp; Financials'!L86</f>
        <v>6000</v>
      </c>
      <c r="K11" s="142">
        <f>'Product Roadmap &amp; Financials'!M86</f>
        <v>12000</v>
      </c>
      <c r="L11" s="142">
        <f>'Product Roadmap &amp; Financials'!N86</f>
        <v>17000</v>
      </c>
      <c r="M11" s="142">
        <f>'Product Roadmap &amp; Financials'!O86</f>
        <v>17000</v>
      </c>
      <c r="N11" s="142">
        <f>'Product Roadmap &amp; Financials'!P86</f>
        <v>17000</v>
      </c>
      <c r="O11" s="142">
        <f>'Product Roadmap &amp; Financials'!Q86</f>
        <v>17000</v>
      </c>
      <c r="P11" s="142">
        <f>'Product Roadmap &amp; Financials'!R86</f>
        <v>15000</v>
      </c>
      <c r="Q11" s="142">
        <f>'Product Roadmap &amp; Financials'!S86</f>
        <v>13000</v>
      </c>
      <c r="R11" s="142">
        <f>'Product Roadmap &amp; Financials'!T86</f>
        <v>13000</v>
      </c>
      <c r="S11" s="142">
        <f>'Product Roadmap &amp; Financials'!U86</f>
        <v>8000</v>
      </c>
      <c r="T11" s="142">
        <f>'Product Roadmap &amp; Financials'!V86</f>
        <v>6000</v>
      </c>
      <c r="U11" s="142">
        <f>'Product Roadmap &amp; Financials'!W86</f>
        <v>6000</v>
      </c>
      <c r="V11" s="142">
        <f>'Product Roadmap &amp; Financials'!X86</f>
        <v>6000</v>
      </c>
      <c r="W11" s="142">
        <f>'Product Roadmap &amp; Financials'!Y86</f>
        <v>12000</v>
      </c>
      <c r="X11" s="142">
        <f>'Product Roadmap &amp; Financials'!Z86</f>
        <v>17000</v>
      </c>
      <c r="Y11" s="142">
        <f>'Product Roadmap &amp; Financials'!AA86</f>
        <v>17000</v>
      </c>
    </row>
  </sheetData>
  <pageMargins left="0.7" right="0.7" top="0.75" bottom="0.75" header="0.3" footer="0.3"/>
  <pageSetup paperSize="8"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readme</vt:lpstr>
      <vt:lpstr>Product Roadmap &amp; Financials</vt:lpstr>
      <vt:lpstr>Graphs</vt:lpstr>
      <vt:lpstr>Graphs!Print_Area</vt:lpstr>
      <vt:lpstr>'Product Roadmap &amp; Financials'!Print_Area</vt:lpstr>
      <vt:lpstr>'Product Roadmap &amp; Financials'!Print_Titles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2019-03-14T07:31:27Z</dcterms:created>
  <dcterms:modified xsi:type="dcterms:W3CDTF">2020-02-11T02:46:39Z</dcterms:modified>
</cp:coreProperties>
</file>