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umu" sheetId="26" r:id="rId1"/>
    <sheet name="swm" sheetId="12" r:id="rId2"/>
    <sheet name="nwm" sheetId="19" r:id="rId3"/>
    <sheet name="winter" sheetId="23" r:id="rId4"/>
    <sheet name="hot" sheetId="6" r:id="rId5"/>
    <sheet name="may17" sheetId="25" r:id="rId6"/>
    <sheet name="apr17" sheetId="24" r:id="rId7"/>
    <sheet name="mar17" sheetId="22" r:id="rId8"/>
    <sheet name="feb17" sheetId="21" r:id="rId9"/>
    <sheet name="jan17" sheetId="20" r:id="rId10"/>
    <sheet name="dec" sheetId="17" r:id="rId11"/>
    <sheet name="Nov" sheetId="15" r:id="rId12"/>
    <sheet name="Oct" sheetId="13" r:id="rId13"/>
    <sheet name="sept" sheetId="10" r:id="rId14"/>
    <sheet name="AugAws" sheetId="7" r:id="rId15"/>
    <sheet name="ju116Aws" sheetId="5" r:id="rId16"/>
    <sheet name="jun16Aws" sheetId="4" r:id="rId17"/>
    <sheet name="Sheet2" sheetId="2" r:id="rId18"/>
    <sheet name="may" sheetId="3" r:id="rId19"/>
    <sheet name="Sheet1" sheetId="8" r:id="rId20"/>
    <sheet name="Sheet4" sheetId="16" r:id="rId21"/>
  </sheets>
  <definedNames>
    <definedName name="_xlnm._FilterDatabase" localSheetId="6" hidden="1">'apr17'!$A$1:$AM$53</definedName>
    <definedName name="_xlnm._FilterDatabase" localSheetId="14" hidden="1">AugAws!$A$1:$AM$53</definedName>
    <definedName name="_xlnm._FilterDatabase" localSheetId="0" hidden="1">cumu!$A$2:$X$54</definedName>
    <definedName name="_xlnm._FilterDatabase" localSheetId="10" hidden="1">dec!$A$1:$AM$53</definedName>
    <definedName name="_xlnm._FilterDatabase" localSheetId="8" hidden="1">'feb17'!$A$1:$AJ$53</definedName>
    <definedName name="_xlnm._FilterDatabase" localSheetId="4" hidden="1">hot!$A$2:$V$54</definedName>
    <definedName name="_xlnm._FilterDatabase" localSheetId="9" hidden="1">'jan17'!$A$1:$AM$53</definedName>
    <definedName name="_xlnm._FilterDatabase" localSheetId="15" hidden="1">ju116Aws!$A$1:$AM$53</definedName>
    <definedName name="_xlnm._FilterDatabase" localSheetId="16" hidden="1">jun16Aws!$A$1:$AV$53</definedName>
    <definedName name="_xlnm._FilterDatabase" localSheetId="7" hidden="1">'mar17'!$A$1:$AM$53</definedName>
    <definedName name="_xlnm._FilterDatabase" localSheetId="5" hidden="1">'may17'!$A$1:$AM$53</definedName>
    <definedName name="_xlnm._FilterDatabase" localSheetId="11" hidden="1">Nov!$A$1:$AL$53</definedName>
    <definedName name="_xlnm._FilterDatabase" localSheetId="2" hidden="1">nwm!$A$2:$L$54</definedName>
    <definedName name="_xlnm._FilterDatabase" localSheetId="12" hidden="1">Oct!$A$1:$AM$53</definedName>
    <definedName name="_xlnm._FilterDatabase" localSheetId="13" hidden="1">sept!$A$1:$AL$53</definedName>
    <definedName name="_xlnm._FilterDatabase" localSheetId="1" hidden="1">swm!$A$2:$Y$54</definedName>
    <definedName name="_xlnm._FilterDatabase" localSheetId="3" hidden="1">winter!$A$2:$K$54</definedName>
    <definedName name="_xlnm.Print_Area" localSheetId="6">'apr17'!$A$1:$AJ$53</definedName>
    <definedName name="_xlnm.Print_Area" localSheetId="14">AugAws!$A$1:$AK$53</definedName>
    <definedName name="_xlnm.Print_Area" localSheetId="0">cumu!$A$1:$W$54</definedName>
    <definedName name="_xlnm.Print_Area" localSheetId="10">dec!$A$1:$AJ$53</definedName>
    <definedName name="_xlnm.Print_Area" localSheetId="8">'feb17'!$A$1:$AG$53</definedName>
    <definedName name="_xlnm.Print_Area" localSheetId="4">hot!$A$1:$U$54</definedName>
    <definedName name="_xlnm.Print_Area" localSheetId="9">'jan17'!$A$1:$AJ$53</definedName>
    <definedName name="_xlnm.Print_Area" localSheetId="15">ju116Aws!$A$1:$AK$53</definedName>
    <definedName name="_xlnm.Print_Area" localSheetId="16">jun16Aws!$A$1:$AR$53</definedName>
    <definedName name="_xlnm.Print_Area" localSheetId="7">'mar17'!$A$1:$AJ$53</definedName>
    <definedName name="_xlnm.Print_Area" localSheetId="5">'may17'!$A$1:$AK$53</definedName>
    <definedName name="_xlnm.Print_Area" localSheetId="11">Nov!$A$1:$AJ$53</definedName>
    <definedName name="_xlnm.Print_Area" localSheetId="2">nwm!$A$1:$L$54</definedName>
    <definedName name="_xlnm.Print_Area" localSheetId="12">Oct!$A$1:$AK$53</definedName>
    <definedName name="_xlnm.Print_Area" localSheetId="13">sept!$A$1:$AJ$53</definedName>
    <definedName name="_xlnm.Print_Area" localSheetId="1">swm!$A$1:$W$54</definedName>
    <definedName name="_xlnm.Print_Area" localSheetId="3">winter!$A$1:$J$54</definedName>
    <definedName name="_xlnm.Print_Titles" localSheetId="6">'apr17'!$A:$B</definedName>
    <definedName name="_xlnm.Print_Titles" localSheetId="14">AugAws!$A:$B</definedName>
    <definedName name="_xlnm.Print_Titles" localSheetId="10">dec!$A:$B</definedName>
    <definedName name="_xlnm.Print_Titles" localSheetId="8">'feb17'!$A:$B</definedName>
    <definedName name="_xlnm.Print_Titles" localSheetId="9">'jan17'!$A:$B</definedName>
    <definedName name="_xlnm.Print_Titles" localSheetId="15">ju116Aws!$A:$B</definedName>
    <definedName name="_xlnm.Print_Titles" localSheetId="16">jun16Aws!$A:$B</definedName>
    <definedName name="_xlnm.Print_Titles" localSheetId="7">'mar17'!$A:$B</definedName>
    <definedName name="_xlnm.Print_Titles" localSheetId="5">'may17'!$A:$B</definedName>
    <definedName name="_xlnm.Print_Titles" localSheetId="11">Nov!$A:$B</definedName>
    <definedName name="_xlnm.Print_Titles" localSheetId="12">Oct!$A:$B</definedName>
    <definedName name="_xlnm.Print_Titles" localSheetId="13">sept!$A:$B</definedName>
  </definedNames>
  <calcPr calcId="125725"/>
</workbook>
</file>

<file path=xl/calcChain.xml><?xml version="1.0" encoding="utf-8"?>
<calcChain xmlns="http://schemas.openxmlformats.org/spreadsheetml/2006/main">
  <c r="K4" i="26"/>
  <c r="L4"/>
  <c r="K5"/>
  <c r="L5"/>
  <c r="K6"/>
  <c r="L6"/>
  <c r="M6" s="1"/>
  <c r="K7"/>
  <c r="L7"/>
  <c r="M7" s="1"/>
  <c r="K8"/>
  <c r="L8"/>
  <c r="M8" s="1"/>
  <c r="K9"/>
  <c r="L9"/>
  <c r="M9" s="1"/>
  <c r="K10"/>
  <c r="L10"/>
  <c r="M10" s="1"/>
  <c r="K11"/>
  <c r="L11"/>
  <c r="M11" s="1"/>
  <c r="K12"/>
  <c r="L12"/>
  <c r="M12" s="1"/>
  <c r="K13"/>
  <c r="L13"/>
  <c r="M13" s="1"/>
  <c r="K14"/>
  <c r="L14"/>
  <c r="M14" s="1"/>
  <c r="K15"/>
  <c r="L15"/>
  <c r="M15" s="1"/>
  <c r="K16"/>
  <c r="L16"/>
  <c r="M16" s="1"/>
  <c r="K17"/>
  <c r="L17"/>
  <c r="M17" s="1"/>
  <c r="K18"/>
  <c r="L18"/>
  <c r="M18" s="1"/>
  <c r="K19"/>
  <c r="L19"/>
  <c r="M19" s="1"/>
  <c r="K20"/>
  <c r="L20"/>
  <c r="M20" s="1"/>
  <c r="K21"/>
  <c r="L21"/>
  <c r="M21" s="1"/>
  <c r="K22"/>
  <c r="L22"/>
  <c r="M22" s="1"/>
  <c r="K23"/>
  <c r="L23"/>
  <c r="M23" s="1"/>
  <c r="K24"/>
  <c r="L24"/>
  <c r="M24" s="1"/>
  <c r="K25"/>
  <c r="L25"/>
  <c r="M25" s="1"/>
  <c r="K26"/>
  <c r="L26"/>
  <c r="M26" s="1"/>
  <c r="K27"/>
  <c r="L27"/>
  <c r="M27" s="1"/>
  <c r="K28"/>
  <c r="L28"/>
  <c r="M28" s="1"/>
  <c r="K29"/>
  <c r="L29"/>
  <c r="M29" s="1"/>
  <c r="K30"/>
  <c r="L30"/>
  <c r="M30" s="1"/>
  <c r="K31"/>
  <c r="L31"/>
  <c r="M31" s="1"/>
  <c r="K32"/>
  <c r="L32"/>
  <c r="M32" s="1"/>
  <c r="K33"/>
  <c r="L33"/>
  <c r="M33" s="1"/>
  <c r="K34"/>
  <c r="L34"/>
  <c r="M34" s="1"/>
  <c r="K35"/>
  <c r="L35"/>
  <c r="M35" s="1"/>
  <c r="K36"/>
  <c r="L36"/>
  <c r="M36" s="1"/>
  <c r="K37"/>
  <c r="L37"/>
  <c r="M37" s="1"/>
  <c r="K38"/>
  <c r="L38"/>
  <c r="M38" s="1"/>
  <c r="K39"/>
  <c r="L39"/>
  <c r="M39" s="1"/>
  <c r="K40"/>
  <c r="L40"/>
  <c r="M40" s="1"/>
  <c r="K41"/>
  <c r="L41"/>
  <c r="M41" s="1"/>
  <c r="K42"/>
  <c r="L42"/>
  <c r="M42" s="1"/>
  <c r="K43"/>
  <c r="L43"/>
  <c r="M43" s="1"/>
  <c r="K44"/>
  <c r="L44"/>
  <c r="M44" s="1"/>
  <c r="K45"/>
  <c r="L45"/>
  <c r="M45" s="1"/>
  <c r="K46"/>
  <c r="L46"/>
  <c r="M46" s="1"/>
  <c r="K47"/>
  <c r="L47"/>
  <c r="M47" s="1"/>
  <c r="K48"/>
  <c r="L48"/>
  <c r="M48" s="1"/>
  <c r="K49"/>
  <c r="L49"/>
  <c r="M49" s="1"/>
  <c r="K50"/>
  <c r="L50"/>
  <c r="M50" s="1"/>
  <c r="K51"/>
  <c r="L51"/>
  <c r="M51" s="1"/>
  <c r="K52"/>
  <c r="L52"/>
  <c r="M52" s="1"/>
  <c r="L3"/>
  <c r="K3"/>
  <c r="D53" i="6"/>
  <c r="E53"/>
  <c r="E54" s="1"/>
  <c r="F53"/>
  <c r="G53"/>
  <c r="G54" s="1"/>
  <c r="H53"/>
  <c r="H54" s="1"/>
  <c r="D54"/>
  <c r="F54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J3"/>
  <c r="J53" s="1"/>
  <c r="I3"/>
  <c r="J53" i="26"/>
  <c r="J54" s="1"/>
  <c r="I53"/>
  <c r="I54" s="1"/>
  <c r="H53"/>
  <c r="H54" s="1"/>
  <c r="G53"/>
  <c r="G54" s="1"/>
  <c r="F53"/>
  <c r="F54" s="1"/>
  <c r="E53"/>
  <c r="E54" s="1"/>
  <c r="D53"/>
  <c r="D54" s="1"/>
  <c r="C53"/>
  <c r="C54" s="1"/>
  <c r="K54" s="1"/>
  <c r="U32"/>
  <c r="V32" s="1"/>
  <c r="T32"/>
  <c r="V31"/>
  <c r="V30"/>
  <c r="V29"/>
  <c r="V28"/>
  <c r="Q25"/>
  <c r="V17"/>
  <c r="V16"/>
  <c r="V15"/>
  <c r="U14"/>
  <c r="T14"/>
  <c r="S14"/>
  <c r="R14"/>
  <c r="V13"/>
  <c r="V12"/>
  <c r="U11"/>
  <c r="V11" s="1"/>
  <c r="T11"/>
  <c r="S11"/>
  <c r="R11"/>
  <c r="V10"/>
  <c r="V9"/>
  <c r="V8"/>
  <c r="U7"/>
  <c r="T7"/>
  <c r="T18" s="1"/>
  <c r="S7"/>
  <c r="R7"/>
  <c r="V6"/>
  <c r="V5"/>
  <c r="V4"/>
  <c r="V3"/>
  <c r="D52" i="25"/>
  <c r="E52"/>
  <c r="E53" s="1"/>
  <c r="F52"/>
  <c r="G52"/>
  <c r="H52"/>
  <c r="I52"/>
  <c r="I53" s="1"/>
  <c r="J52"/>
  <c r="K52"/>
  <c r="L52"/>
  <c r="M52"/>
  <c r="M53" s="1"/>
  <c r="N52"/>
  <c r="O52"/>
  <c r="P52"/>
  <c r="Q52"/>
  <c r="Q53" s="1"/>
  <c r="R52"/>
  <c r="S52"/>
  <c r="T52"/>
  <c r="U52"/>
  <c r="U53" s="1"/>
  <c r="V52"/>
  <c r="W52"/>
  <c r="X52"/>
  <c r="Y52"/>
  <c r="Y53" s="1"/>
  <c r="Z52"/>
  <c r="AA52"/>
  <c r="AB52"/>
  <c r="AC52"/>
  <c r="AC53" s="1"/>
  <c r="AD52"/>
  <c r="AE52"/>
  <c r="AE53" s="1"/>
  <c r="AF52"/>
  <c r="AG52"/>
  <c r="AG53" s="1"/>
  <c r="AH52"/>
  <c r="D53"/>
  <c r="F53"/>
  <c r="G53"/>
  <c r="H53"/>
  <c r="J53"/>
  <c r="K53"/>
  <c r="L53"/>
  <c r="N53"/>
  <c r="O53"/>
  <c r="P53"/>
  <c r="R53"/>
  <c r="S53"/>
  <c r="T53"/>
  <c r="V53"/>
  <c r="W53"/>
  <c r="X53"/>
  <c r="Z53"/>
  <c r="AA53"/>
  <c r="AB53"/>
  <c r="AD53"/>
  <c r="AF53"/>
  <c r="AH53"/>
  <c r="AI2"/>
  <c r="T17" i="6"/>
  <c r="T16"/>
  <c r="T15"/>
  <c r="T13"/>
  <c r="T12"/>
  <c r="T10"/>
  <c r="T9"/>
  <c r="T8"/>
  <c r="T6"/>
  <c r="T5"/>
  <c r="T4"/>
  <c r="T3"/>
  <c r="U18" i="26" l="1"/>
  <c r="I53" i="6"/>
  <c r="I54" s="1"/>
  <c r="K20"/>
  <c r="K18"/>
  <c r="K16"/>
  <c r="K14"/>
  <c r="K12"/>
  <c r="K10"/>
  <c r="K8"/>
  <c r="K6"/>
  <c r="K4"/>
  <c r="K51"/>
  <c r="K49"/>
  <c r="K47"/>
  <c r="K45"/>
  <c r="K43"/>
  <c r="K41"/>
  <c r="K39"/>
  <c r="K37"/>
  <c r="K35"/>
  <c r="K33"/>
  <c r="K31"/>
  <c r="K29"/>
  <c r="K27"/>
  <c r="K25"/>
  <c r="K23"/>
  <c r="M4" i="26"/>
  <c r="K21" i="6"/>
  <c r="K19"/>
  <c r="K17"/>
  <c r="K15"/>
  <c r="K13"/>
  <c r="K11"/>
  <c r="K9"/>
  <c r="K7"/>
  <c r="K5"/>
  <c r="K52"/>
  <c r="K50"/>
  <c r="K48"/>
  <c r="K46"/>
  <c r="K44"/>
  <c r="K42"/>
  <c r="K40"/>
  <c r="K38"/>
  <c r="K36"/>
  <c r="K34"/>
  <c r="K32"/>
  <c r="K30"/>
  <c r="K28"/>
  <c r="K26"/>
  <c r="K24"/>
  <c r="K22"/>
  <c r="M3" i="26"/>
  <c r="M5"/>
  <c r="L54"/>
  <c r="M54" s="1"/>
  <c r="S18"/>
  <c r="R18"/>
  <c r="V14"/>
  <c r="K53"/>
  <c r="L53"/>
  <c r="K53" i="6"/>
  <c r="J54"/>
  <c r="K54" s="1"/>
  <c r="K3"/>
  <c r="V7" i="26"/>
  <c r="M53" l="1"/>
  <c r="V18"/>
  <c r="C52" i="25"/>
  <c r="C53" s="1"/>
  <c r="AI51"/>
  <c r="AM51" s="1"/>
  <c r="AI50"/>
  <c r="AM50" s="1"/>
  <c r="AI49"/>
  <c r="AM49" s="1"/>
  <c r="AI48"/>
  <c r="AM48" s="1"/>
  <c r="AI47"/>
  <c r="AM47" s="1"/>
  <c r="AI46"/>
  <c r="AM46" s="1"/>
  <c r="AI45"/>
  <c r="AM45" s="1"/>
  <c r="AI44"/>
  <c r="AM44" s="1"/>
  <c r="AI43"/>
  <c r="AM43" s="1"/>
  <c r="AI42"/>
  <c r="AM42" s="1"/>
  <c r="AI41"/>
  <c r="AM41" s="1"/>
  <c r="AI40"/>
  <c r="AM40" s="1"/>
  <c r="AI39"/>
  <c r="AM39" s="1"/>
  <c r="AI38"/>
  <c r="AM38" s="1"/>
  <c r="AI37"/>
  <c r="AM37" s="1"/>
  <c r="AI36"/>
  <c r="AM36" s="1"/>
  <c r="AI35"/>
  <c r="AM35" s="1"/>
  <c r="AI34"/>
  <c r="AM34" s="1"/>
  <c r="AI33"/>
  <c r="AM33" s="1"/>
  <c r="AI32"/>
  <c r="AM32" s="1"/>
  <c r="AI31"/>
  <c r="AM31" s="1"/>
  <c r="AI30"/>
  <c r="AM30" s="1"/>
  <c r="AI29"/>
  <c r="AM29" s="1"/>
  <c r="AI28"/>
  <c r="AM28" s="1"/>
  <c r="AI27"/>
  <c r="AM27" s="1"/>
  <c r="AI26"/>
  <c r="AM26" s="1"/>
  <c r="AI25"/>
  <c r="AM25" s="1"/>
  <c r="AI24"/>
  <c r="AM24" s="1"/>
  <c r="AI23"/>
  <c r="AM23" s="1"/>
  <c r="AI22"/>
  <c r="AM22" s="1"/>
  <c r="AI21"/>
  <c r="AM21" s="1"/>
  <c r="AI20"/>
  <c r="AM20" s="1"/>
  <c r="AI19"/>
  <c r="AM19" s="1"/>
  <c r="AI18"/>
  <c r="AM18" s="1"/>
  <c r="AI17"/>
  <c r="AM17" s="1"/>
  <c r="AI16"/>
  <c r="AM16" s="1"/>
  <c r="AI15"/>
  <c r="AM15" s="1"/>
  <c r="AI14"/>
  <c r="AM14" s="1"/>
  <c r="AI13"/>
  <c r="AM13" s="1"/>
  <c r="AI12"/>
  <c r="AM12" s="1"/>
  <c r="AI11"/>
  <c r="AM11" s="1"/>
  <c r="AI10"/>
  <c r="AM10" s="1"/>
  <c r="AI9"/>
  <c r="AM9" s="1"/>
  <c r="AI8"/>
  <c r="AM8" s="1"/>
  <c r="AI7"/>
  <c r="AM7" s="1"/>
  <c r="AI6"/>
  <c r="AM6" s="1"/>
  <c r="AI5"/>
  <c r="AM5" s="1"/>
  <c r="AI4"/>
  <c r="AM4" s="1"/>
  <c r="AI3"/>
  <c r="H58" i="3"/>
  <c r="H59" s="1"/>
  <c r="D52" i="24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2" i="25" l="1"/>
  <c r="AI53" s="1"/>
  <c r="AJ53" s="1"/>
  <c r="AM3"/>
  <c r="AJ6"/>
  <c r="AJ5"/>
  <c r="AJ19"/>
  <c r="AJ33"/>
  <c r="AJ37"/>
  <c r="AJ45"/>
  <c r="AJ49"/>
  <c r="AJ7"/>
  <c r="AJ10"/>
  <c r="AJ14"/>
  <c r="AJ18"/>
  <c r="AJ28"/>
  <c r="AJ36"/>
  <c r="AJ40"/>
  <c r="AJ44"/>
  <c r="AJ9"/>
  <c r="AJ17"/>
  <c r="AJ27"/>
  <c r="AJ31"/>
  <c r="AJ39"/>
  <c r="AJ47"/>
  <c r="AJ51"/>
  <c r="AM2"/>
  <c r="AJ16"/>
  <c r="AJ30"/>
  <c r="AJ34"/>
  <c r="AJ38"/>
  <c r="AJ42"/>
  <c r="AJ46"/>
  <c r="AJ50"/>
  <c r="AJ8"/>
  <c r="AJ23"/>
  <c r="AJ26"/>
  <c r="AJ29"/>
  <c r="AJ22"/>
  <c r="AJ13"/>
  <c r="AJ41"/>
  <c r="AJ15"/>
  <c r="AJ20"/>
  <c r="AJ11"/>
  <c r="AJ2"/>
  <c r="AJ4"/>
  <c r="AJ12"/>
  <c r="AJ25"/>
  <c r="AJ48"/>
  <c r="AJ3"/>
  <c r="AJ21"/>
  <c r="AJ24"/>
  <c r="AJ32"/>
  <c r="AJ35"/>
  <c r="AJ43"/>
  <c r="C52" i="24"/>
  <c r="C53" s="1"/>
  <c r="AI51"/>
  <c r="AJ51" s="1"/>
  <c r="AI50"/>
  <c r="AJ50" s="1"/>
  <c r="AI49"/>
  <c r="AJ49" s="1"/>
  <c r="AI48"/>
  <c r="AJ48" s="1"/>
  <c r="AI47"/>
  <c r="AJ47" s="1"/>
  <c r="AI46"/>
  <c r="AJ46" s="1"/>
  <c r="AI45"/>
  <c r="AJ45" s="1"/>
  <c r="AI44"/>
  <c r="AJ44" s="1"/>
  <c r="AI43"/>
  <c r="AI42"/>
  <c r="AJ42" s="1"/>
  <c r="AI41"/>
  <c r="AJ41" s="1"/>
  <c r="AI40"/>
  <c r="AJ40" s="1"/>
  <c r="AI39"/>
  <c r="AI38"/>
  <c r="AJ38" s="1"/>
  <c r="AI37"/>
  <c r="AJ37" s="1"/>
  <c r="AI36"/>
  <c r="AJ36" s="1"/>
  <c r="AI35"/>
  <c r="AJ35" s="1"/>
  <c r="AI34"/>
  <c r="AJ34" s="1"/>
  <c r="AI33"/>
  <c r="AJ33" s="1"/>
  <c r="AI32"/>
  <c r="AJ32" s="1"/>
  <c r="AI31"/>
  <c r="AJ31" s="1"/>
  <c r="AI30"/>
  <c r="AJ30" s="1"/>
  <c r="AI29"/>
  <c r="AJ29" s="1"/>
  <c r="AI28"/>
  <c r="AI27"/>
  <c r="AJ27" s="1"/>
  <c r="AI26"/>
  <c r="AJ26" s="1"/>
  <c r="AI25"/>
  <c r="AJ25" s="1"/>
  <c r="AI24"/>
  <c r="AJ24" s="1"/>
  <c r="AI23"/>
  <c r="AJ23" s="1"/>
  <c r="AI22"/>
  <c r="AJ22" s="1"/>
  <c r="AI21"/>
  <c r="AI20"/>
  <c r="AJ20" s="1"/>
  <c r="AI19"/>
  <c r="AJ19" s="1"/>
  <c r="AI18"/>
  <c r="AJ18" s="1"/>
  <c r="AI17"/>
  <c r="AJ17" s="1"/>
  <c r="AI16"/>
  <c r="AJ16" s="1"/>
  <c r="AI15"/>
  <c r="AJ15" s="1"/>
  <c r="AI14"/>
  <c r="AJ14" s="1"/>
  <c r="AI13"/>
  <c r="AJ13" s="1"/>
  <c r="AI12"/>
  <c r="AJ12" s="1"/>
  <c r="AI11"/>
  <c r="AJ11" s="1"/>
  <c r="AI10"/>
  <c r="AJ10" s="1"/>
  <c r="AI9"/>
  <c r="AJ9" s="1"/>
  <c r="AI8"/>
  <c r="AJ8" s="1"/>
  <c r="AI7"/>
  <c r="AJ7" s="1"/>
  <c r="AI6"/>
  <c r="AJ6" s="1"/>
  <c r="AI5"/>
  <c r="AJ5" s="1"/>
  <c r="AI4"/>
  <c r="AJ4" s="1"/>
  <c r="AI3"/>
  <c r="AI2"/>
  <c r="L57" i="22"/>
  <c r="T57" i="15"/>
  <c r="AF56" i="13"/>
  <c r="AA56" i="10"/>
  <c r="W59" i="7"/>
  <c r="W57" i="5"/>
  <c r="P60" i="4"/>
  <c r="AJ2" i="24" l="1"/>
  <c r="AI52"/>
  <c r="AI53" s="1"/>
  <c r="AJ52" i="25"/>
  <c r="AJ21" i="24"/>
  <c r="AJ43"/>
  <c r="AJ3"/>
  <c r="AJ28"/>
  <c r="AJ39"/>
  <c r="H3" i="23"/>
  <c r="G3"/>
  <c r="AJ52" i="24" l="1"/>
  <c r="AJ53"/>
  <c r="D52" i="2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2" l="1"/>
  <c r="G4" i="23"/>
  <c r="I4" s="1"/>
  <c r="H4"/>
  <c r="G5"/>
  <c r="H5"/>
  <c r="G6"/>
  <c r="I6" s="1"/>
  <c r="H6"/>
  <c r="G7"/>
  <c r="H7"/>
  <c r="G8"/>
  <c r="I8" s="1"/>
  <c r="H8"/>
  <c r="G9"/>
  <c r="H9"/>
  <c r="G10"/>
  <c r="I10" s="1"/>
  <c r="H10"/>
  <c r="G11"/>
  <c r="H11"/>
  <c r="G12"/>
  <c r="I12" s="1"/>
  <c r="H12"/>
  <c r="G13"/>
  <c r="H13"/>
  <c r="G14"/>
  <c r="H14"/>
  <c r="G15"/>
  <c r="H15"/>
  <c r="G16"/>
  <c r="I16" s="1"/>
  <c r="H16"/>
  <c r="G17"/>
  <c r="H17"/>
  <c r="G18"/>
  <c r="I18" s="1"/>
  <c r="H18"/>
  <c r="G19"/>
  <c r="H19"/>
  <c r="G20"/>
  <c r="I20" s="1"/>
  <c r="H20"/>
  <c r="G21"/>
  <c r="H21"/>
  <c r="G22"/>
  <c r="I22" s="1"/>
  <c r="H22"/>
  <c r="G23"/>
  <c r="H23"/>
  <c r="G24"/>
  <c r="I24" s="1"/>
  <c r="H24"/>
  <c r="G25"/>
  <c r="H25"/>
  <c r="G26"/>
  <c r="I26" s="1"/>
  <c r="H26"/>
  <c r="G27"/>
  <c r="H27"/>
  <c r="G28"/>
  <c r="I28" s="1"/>
  <c r="H28"/>
  <c r="G29"/>
  <c r="H29"/>
  <c r="G30"/>
  <c r="I30" s="1"/>
  <c r="H30"/>
  <c r="G31"/>
  <c r="H31"/>
  <c r="G32"/>
  <c r="I32" s="1"/>
  <c r="H32"/>
  <c r="G33"/>
  <c r="I33" s="1"/>
  <c r="H33"/>
  <c r="G34"/>
  <c r="I34" s="1"/>
  <c r="H34"/>
  <c r="G35"/>
  <c r="I35" s="1"/>
  <c r="H35"/>
  <c r="G36"/>
  <c r="I36" s="1"/>
  <c r="H36"/>
  <c r="G37"/>
  <c r="I37" s="1"/>
  <c r="H37"/>
  <c r="G38"/>
  <c r="I38" s="1"/>
  <c r="H38"/>
  <c r="G39"/>
  <c r="I39" s="1"/>
  <c r="H39"/>
  <c r="G40"/>
  <c r="I40" s="1"/>
  <c r="H40"/>
  <c r="G41"/>
  <c r="I41" s="1"/>
  <c r="H41"/>
  <c r="G42"/>
  <c r="I42" s="1"/>
  <c r="H42"/>
  <c r="G43"/>
  <c r="I43" s="1"/>
  <c r="H43"/>
  <c r="G44"/>
  <c r="I44" s="1"/>
  <c r="H44"/>
  <c r="G45"/>
  <c r="I45" s="1"/>
  <c r="H45"/>
  <c r="G46"/>
  <c r="I46" s="1"/>
  <c r="H46"/>
  <c r="G47"/>
  <c r="I47" s="1"/>
  <c r="H47"/>
  <c r="G48"/>
  <c r="I48" s="1"/>
  <c r="H48"/>
  <c r="G49"/>
  <c r="I49" s="1"/>
  <c r="H49"/>
  <c r="G50"/>
  <c r="I50" s="1"/>
  <c r="H50"/>
  <c r="G51"/>
  <c r="I51" s="1"/>
  <c r="H51"/>
  <c r="G52"/>
  <c r="I52" s="1"/>
  <c r="H52"/>
  <c r="H53"/>
  <c r="F53"/>
  <c r="F54" s="1"/>
  <c r="E53"/>
  <c r="E54" s="1"/>
  <c r="D53"/>
  <c r="D54" s="1"/>
  <c r="C53"/>
  <c r="C54" s="1"/>
  <c r="I31" l="1"/>
  <c r="I29"/>
  <c r="I27"/>
  <c r="I25"/>
  <c r="I23"/>
  <c r="I21"/>
  <c r="I19"/>
  <c r="I17"/>
  <c r="I15"/>
  <c r="I13"/>
  <c r="I11"/>
  <c r="I9"/>
  <c r="I7"/>
  <c r="I5"/>
  <c r="I3"/>
  <c r="G53"/>
  <c r="I53" s="1"/>
  <c r="I14"/>
  <c r="C53" i="6"/>
  <c r="C54" s="1"/>
  <c r="H54" i="23"/>
  <c r="AI3" i="22"/>
  <c r="AI4"/>
  <c r="AI5"/>
  <c r="AI52" s="1"/>
  <c r="AI53" s="1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M37" s="1"/>
  <c r="AI38"/>
  <c r="AI39"/>
  <c r="AI40"/>
  <c r="AI41"/>
  <c r="AM41" s="1"/>
  <c r="AI42"/>
  <c r="AI43"/>
  <c r="AI44"/>
  <c r="AJ44" s="1"/>
  <c r="AI45"/>
  <c r="AJ45" s="1"/>
  <c r="AI46"/>
  <c r="AI47"/>
  <c r="AI48"/>
  <c r="AM48" s="1"/>
  <c r="AI49"/>
  <c r="AJ49" s="1"/>
  <c r="AI50"/>
  <c r="AI51"/>
  <c r="AJ51" s="1"/>
  <c r="C52"/>
  <c r="C53" s="1"/>
  <c r="AM51"/>
  <c r="AJ50"/>
  <c r="AJ48"/>
  <c r="AM47"/>
  <c r="AJ47"/>
  <c r="AJ46"/>
  <c r="AM45"/>
  <c r="AM43"/>
  <c r="AJ43"/>
  <c r="AM42"/>
  <c r="AJ42"/>
  <c r="AJ41"/>
  <c r="AM40"/>
  <c r="AJ40"/>
  <c r="AM39"/>
  <c r="AJ39"/>
  <c r="AM38"/>
  <c r="AJ38"/>
  <c r="AJ37"/>
  <c r="AM36"/>
  <c r="AJ36"/>
  <c r="AM35"/>
  <c r="AJ35"/>
  <c r="AJ34"/>
  <c r="AM33"/>
  <c r="AJ33"/>
  <c r="AM32"/>
  <c r="AJ32"/>
  <c r="AM31"/>
  <c r="AJ31"/>
  <c r="AM30"/>
  <c r="AJ30"/>
  <c r="AM29"/>
  <c r="AJ29"/>
  <c r="AM28"/>
  <c r="AJ28"/>
  <c r="AM27"/>
  <c r="AJ27"/>
  <c r="AM26"/>
  <c r="AJ26"/>
  <c r="AM25"/>
  <c r="AJ25"/>
  <c r="AM24"/>
  <c r="AJ24"/>
  <c r="AJ23"/>
  <c r="AM22"/>
  <c r="AJ22"/>
  <c r="AM21"/>
  <c r="AJ21"/>
  <c r="AM20"/>
  <c r="AJ20"/>
  <c r="AM19"/>
  <c r="AJ19"/>
  <c r="AJ18"/>
  <c r="AM17"/>
  <c r="AJ17"/>
  <c r="AM16"/>
  <c r="AJ16"/>
  <c r="AM15"/>
  <c r="AJ15"/>
  <c r="AM14"/>
  <c r="AJ14"/>
  <c r="AM13"/>
  <c r="AJ13"/>
  <c r="AM12"/>
  <c r="AJ12"/>
  <c r="AM11"/>
  <c r="AJ11"/>
  <c r="AM10"/>
  <c r="AJ10"/>
  <c r="AJ9"/>
  <c r="AM8"/>
  <c r="AJ8"/>
  <c r="AM7"/>
  <c r="AJ7"/>
  <c r="AM6"/>
  <c r="AJ6"/>
  <c r="AM5"/>
  <c r="AJ5"/>
  <c r="AM4"/>
  <c r="AJ4"/>
  <c r="AM3"/>
  <c r="AJ3"/>
  <c r="AM2"/>
  <c r="AJ2"/>
  <c r="AF52" i="2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AJ51"/>
  <c r="AG51"/>
  <c r="AG50"/>
  <c r="AJ49"/>
  <c r="AG49"/>
  <c r="AJ48"/>
  <c r="AG48"/>
  <c r="AJ47"/>
  <c r="AG47"/>
  <c r="AG46"/>
  <c r="AJ45"/>
  <c r="AG45"/>
  <c r="AJ44"/>
  <c r="AG44"/>
  <c r="AJ43"/>
  <c r="AG43"/>
  <c r="AJ42"/>
  <c r="AG42"/>
  <c r="AJ41"/>
  <c r="AG41"/>
  <c r="AJ40"/>
  <c r="AG40"/>
  <c r="AJ39"/>
  <c r="AG39"/>
  <c r="AJ38"/>
  <c r="AG38"/>
  <c r="AJ37"/>
  <c r="AG37"/>
  <c r="AJ36"/>
  <c r="AG36"/>
  <c r="AJ35"/>
  <c r="AG35"/>
  <c r="AG34"/>
  <c r="AJ33"/>
  <c r="AG33"/>
  <c r="AJ32"/>
  <c r="AG32"/>
  <c r="AJ31"/>
  <c r="AG31"/>
  <c r="AJ30"/>
  <c r="AG30"/>
  <c r="AJ29"/>
  <c r="AG29"/>
  <c r="AJ28"/>
  <c r="AG28"/>
  <c r="AJ27"/>
  <c r="AG27"/>
  <c r="AJ26"/>
  <c r="AG26"/>
  <c r="AJ25"/>
  <c r="AG25"/>
  <c r="AJ24"/>
  <c r="AG24"/>
  <c r="AG23"/>
  <c r="AJ22"/>
  <c r="AG22"/>
  <c r="AJ21"/>
  <c r="AG21"/>
  <c r="AJ20"/>
  <c r="AG20"/>
  <c r="AJ19"/>
  <c r="AG19"/>
  <c r="AG18"/>
  <c r="AJ17"/>
  <c r="AG17"/>
  <c r="AJ16"/>
  <c r="AG16"/>
  <c r="AJ15"/>
  <c r="AG15"/>
  <c r="AJ14"/>
  <c r="AG14"/>
  <c r="AJ13"/>
  <c r="AG13"/>
  <c r="AJ12"/>
  <c r="AG12"/>
  <c r="AJ11"/>
  <c r="AG11"/>
  <c r="AJ10"/>
  <c r="AG10"/>
  <c r="AG9"/>
  <c r="AJ8"/>
  <c r="AG8"/>
  <c r="AJ7"/>
  <c r="AG7"/>
  <c r="AJ6"/>
  <c r="AG6"/>
  <c r="AJ5"/>
  <c r="AG5"/>
  <c r="AJ4"/>
  <c r="AG4"/>
  <c r="AJ3"/>
  <c r="AG3"/>
  <c r="AJ2"/>
  <c r="AG2"/>
  <c r="AH52" i="20"/>
  <c r="AH53" s="1"/>
  <c r="AG52"/>
  <c r="AG53" s="1"/>
  <c r="AF52"/>
  <c r="AF53" s="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C52"/>
  <c r="C53" s="1"/>
  <c r="AJ51"/>
  <c r="AJ50"/>
  <c r="AM49"/>
  <c r="AJ48"/>
  <c r="AM47"/>
  <c r="AJ47"/>
  <c r="AJ46"/>
  <c r="AJ45"/>
  <c r="AJ44"/>
  <c r="AM44"/>
  <c r="AM43"/>
  <c r="AJ43"/>
  <c r="AJ42"/>
  <c r="AM42"/>
  <c r="AJ41"/>
  <c r="AM40"/>
  <c r="AJ40"/>
  <c r="AM39"/>
  <c r="AJ39"/>
  <c r="AJ38"/>
  <c r="AM38"/>
  <c r="AJ37"/>
  <c r="AM36"/>
  <c r="AJ36"/>
  <c r="AM35"/>
  <c r="AJ35"/>
  <c r="AJ34"/>
  <c r="AJ33"/>
  <c r="AM33"/>
  <c r="AM32"/>
  <c r="AJ32"/>
  <c r="AJ31"/>
  <c r="AM31"/>
  <c r="AJ30"/>
  <c r="AJ29"/>
  <c r="AM29"/>
  <c r="AM28"/>
  <c r="AJ28"/>
  <c r="AJ27"/>
  <c r="AM27"/>
  <c r="AJ26"/>
  <c r="AJ25"/>
  <c r="AM25"/>
  <c r="AM24"/>
  <c r="AJ24"/>
  <c r="AJ23"/>
  <c r="AM22"/>
  <c r="AJ22"/>
  <c r="AM21"/>
  <c r="AJ21"/>
  <c r="AJ20"/>
  <c r="AM20"/>
  <c r="AJ19"/>
  <c r="AJ18"/>
  <c r="AJ17"/>
  <c r="AM17"/>
  <c r="AJ16"/>
  <c r="AM15"/>
  <c r="AJ15"/>
  <c r="AM14"/>
  <c r="AJ14"/>
  <c r="AJ13"/>
  <c r="AM13"/>
  <c r="AJ12"/>
  <c r="AM11"/>
  <c r="AJ11"/>
  <c r="AM10"/>
  <c r="AJ10"/>
  <c r="AJ9"/>
  <c r="AJ8"/>
  <c r="AM8"/>
  <c r="AM7"/>
  <c r="AJ7"/>
  <c r="AJ6"/>
  <c r="AM6"/>
  <c r="AJ5"/>
  <c r="AJ4"/>
  <c r="AM4"/>
  <c r="AM3"/>
  <c r="AJ3"/>
  <c r="AJ2"/>
  <c r="K54" i="8"/>
  <c r="K56" s="1"/>
  <c r="Q14" i="6"/>
  <c r="R14"/>
  <c r="S14"/>
  <c r="P14"/>
  <c r="G54" i="23" l="1"/>
  <c r="I54" s="1"/>
  <c r="AM49" i="22"/>
  <c r="T14" i="6"/>
  <c r="AM44" i="22"/>
  <c r="AJ52"/>
  <c r="AG52" i="21"/>
  <c r="AJ53" i="22"/>
  <c r="AF53" i="21"/>
  <c r="AG53" s="1"/>
  <c r="AJ49" i="20"/>
  <c r="AI52"/>
  <c r="AI53" s="1"/>
  <c r="AJ53" s="1"/>
  <c r="AM5"/>
  <c r="AM12"/>
  <c r="AM16"/>
  <c r="AM30"/>
  <c r="AM37"/>
  <c r="AM41"/>
  <c r="AM45"/>
  <c r="AM48"/>
  <c r="AM51"/>
  <c r="AM19"/>
  <c r="AM26"/>
  <c r="AM2"/>
  <c r="Q11" i="6"/>
  <c r="R11"/>
  <c r="S11"/>
  <c r="T11" s="1"/>
  <c r="P11"/>
  <c r="E56" i="8"/>
  <c r="E54"/>
  <c r="F54"/>
  <c r="F56" s="1"/>
  <c r="G54"/>
  <c r="G56" s="1"/>
  <c r="H54"/>
  <c r="H56" s="1"/>
  <c r="I4" i="19"/>
  <c r="K4" s="1"/>
  <c r="J4"/>
  <c r="I5"/>
  <c r="K5" s="1"/>
  <c r="J5"/>
  <c r="I6"/>
  <c r="K6" s="1"/>
  <c r="J6"/>
  <c r="I7"/>
  <c r="K7" s="1"/>
  <c r="J7"/>
  <c r="I8"/>
  <c r="K8" s="1"/>
  <c r="J8"/>
  <c r="I9"/>
  <c r="K9" s="1"/>
  <c r="J9"/>
  <c r="I10"/>
  <c r="K10" s="1"/>
  <c r="J10"/>
  <c r="I11"/>
  <c r="K11" s="1"/>
  <c r="J11"/>
  <c r="I12"/>
  <c r="K12" s="1"/>
  <c r="J12"/>
  <c r="I13"/>
  <c r="K13" s="1"/>
  <c r="J13"/>
  <c r="I14"/>
  <c r="K14" s="1"/>
  <c r="J14"/>
  <c r="I15"/>
  <c r="K15" s="1"/>
  <c r="J15"/>
  <c r="I16"/>
  <c r="K16" s="1"/>
  <c r="J16"/>
  <c r="I17"/>
  <c r="K17" s="1"/>
  <c r="J17"/>
  <c r="I18"/>
  <c r="K18" s="1"/>
  <c r="J18"/>
  <c r="I19"/>
  <c r="K19" s="1"/>
  <c r="J19"/>
  <c r="I20"/>
  <c r="K20" s="1"/>
  <c r="J20"/>
  <c r="I21"/>
  <c r="K21" s="1"/>
  <c r="J21"/>
  <c r="I22"/>
  <c r="K22" s="1"/>
  <c r="J22"/>
  <c r="I23"/>
  <c r="K23" s="1"/>
  <c r="J23"/>
  <c r="I24"/>
  <c r="J24"/>
  <c r="I25"/>
  <c r="J25"/>
  <c r="I26"/>
  <c r="K26" s="1"/>
  <c r="J26"/>
  <c r="I27"/>
  <c r="K27" s="1"/>
  <c r="J27"/>
  <c r="I28"/>
  <c r="K28" s="1"/>
  <c r="J28"/>
  <c r="I29"/>
  <c r="J29"/>
  <c r="I30"/>
  <c r="K30" s="1"/>
  <c r="J30"/>
  <c r="I31"/>
  <c r="J31"/>
  <c r="I32"/>
  <c r="K32" s="1"/>
  <c r="J32"/>
  <c r="I33"/>
  <c r="J33"/>
  <c r="I34"/>
  <c r="K34" s="1"/>
  <c r="J34"/>
  <c r="I35"/>
  <c r="K35" s="1"/>
  <c r="J35"/>
  <c r="I36"/>
  <c r="K36" s="1"/>
  <c r="J36"/>
  <c r="I37"/>
  <c r="K37" s="1"/>
  <c r="J37"/>
  <c r="I38"/>
  <c r="K38" s="1"/>
  <c r="J38"/>
  <c r="I39"/>
  <c r="K39" s="1"/>
  <c r="J39"/>
  <c r="I40"/>
  <c r="K40" s="1"/>
  <c r="J40"/>
  <c r="I41"/>
  <c r="K41" s="1"/>
  <c r="J41"/>
  <c r="I42"/>
  <c r="K42" s="1"/>
  <c r="J42"/>
  <c r="I43"/>
  <c r="K43" s="1"/>
  <c r="J43"/>
  <c r="I44"/>
  <c r="K44" s="1"/>
  <c r="J44"/>
  <c r="I45"/>
  <c r="K45" s="1"/>
  <c r="J45"/>
  <c r="I46"/>
  <c r="K46" s="1"/>
  <c r="J46"/>
  <c r="I47"/>
  <c r="K47" s="1"/>
  <c r="J47"/>
  <c r="I48"/>
  <c r="K48" s="1"/>
  <c r="J48"/>
  <c r="I49"/>
  <c r="K49" s="1"/>
  <c r="J49"/>
  <c r="I50"/>
  <c r="K50" s="1"/>
  <c r="J50"/>
  <c r="I51"/>
  <c r="K51" s="1"/>
  <c r="J51"/>
  <c r="I52"/>
  <c r="K52" s="1"/>
  <c r="J52"/>
  <c r="J3"/>
  <c r="I3"/>
  <c r="K3" s="1"/>
  <c r="G53"/>
  <c r="G54" s="1"/>
  <c r="F53"/>
  <c r="F54" s="1"/>
  <c r="E53"/>
  <c r="E54" s="1"/>
  <c r="D53"/>
  <c r="D54" s="1"/>
  <c r="C53"/>
  <c r="C54" s="1"/>
  <c r="H53"/>
  <c r="H54" s="1"/>
  <c r="K33" l="1"/>
  <c r="K31"/>
  <c r="K29"/>
  <c r="K25"/>
  <c r="K24"/>
  <c r="I54"/>
  <c r="K54" s="1"/>
  <c r="AJ52" i="20"/>
  <c r="J54" i="19"/>
  <c r="J53"/>
  <c r="I53"/>
  <c r="Z52" i="17"/>
  <c r="AA52"/>
  <c r="AB52"/>
  <c r="AC52"/>
  <c r="AD52"/>
  <c r="AE52"/>
  <c r="AF52"/>
  <c r="AG52"/>
  <c r="AH52"/>
  <c r="Z53"/>
  <c r="AA53"/>
  <c r="AB53"/>
  <c r="AC53"/>
  <c r="AD53"/>
  <c r="AE53"/>
  <c r="AF53"/>
  <c r="AG53"/>
  <c r="AH53"/>
  <c r="P52"/>
  <c r="Q52"/>
  <c r="R52"/>
  <c r="S52"/>
  <c r="T52"/>
  <c r="U52"/>
  <c r="V52"/>
  <c r="W52"/>
  <c r="X52"/>
  <c r="Y52"/>
  <c r="P53"/>
  <c r="Q53"/>
  <c r="R53"/>
  <c r="S53"/>
  <c r="T53"/>
  <c r="U53"/>
  <c r="V53"/>
  <c r="W53"/>
  <c r="X53"/>
  <c r="Y53"/>
  <c r="H52"/>
  <c r="I52"/>
  <c r="J52"/>
  <c r="K52"/>
  <c r="L52"/>
  <c r="M52"/>
  <c r="N52"/>
  <c r="O52"/>
  <c r="H53"/>
  <c r="I53"/>
  <c r="J53"/>
  <c r="K53"/>
  <c r="L53"/>
  <c r="M53"/>
  <c r="N53"/>
  <c r="O53"/>
  <c r="P7" i="6"/>
  <c r="P18" s="1"/>
  <c r="K53" i="19" l="1"/>
  <c r="AI2" i="17"/>
  <c r="E52"/>
  <c r="F52"/>
  <c r="G52"/>
  <c r="G53" s="1"/>
  <c r="E53"/>
  <c r="F53"/>
  <c r="AM2" l="1"/>
  <c r="D52"/>
  <c r="D53" s="1"/>
  <c r="C52"/>
  <c r="C53" s="1"/>
  <c r="AI51"/>
  <c r="AJ51" s="1"/>
  <c r="AI50"/>
  <c r="AJ50" s="1"/>
  <c r="AI49"/>
  <c r="AI48"/>
  <c r="AM48" s="1"/>
  <c r="AI47"/>
  <c r="AI46"/>
  <c r="AI45"/>
  <c r="AI44"/>
  <c r="AI43"/>
  <c r="AM43" s="1"/>
  <c r="AI42"/>
  <c r="AM42" s="1"/>
  <c r="AI41"/>
  <c r="AI40"/>
  <c r="AM40" s="1"/>
  <c r="AI39"/>
  <c r="AM39" s="1"/>
  <c r="AI38"/>
  <c r="AM38" s="1"/>
  <c r="AI37"/>
  <c r="AI36"/>
  <c r="AM36" s="1"/>
  <c r="AI35"/>
  <c r="AM35" s="1"/>
  <c r="AI34"/>
  <c r="AI33"/>
  <c r="AI32"/>
  <c r="AM32" s="1"/>
  <c r="AI31"/>
  <c r="AM31" s="1"/>
  <c r="AI30"/>
  <c r="AM30" s="1"/>
  <c r="AI29"/>
  <c r="AI28"/>
  <c r="AM28" s="1"/>
  <c r="AI27"/>
  <c r="AM27" s="1"/>
  <c r="AI26"/>
  <c r="AM26" s="1"/>
  <c r="AI25"/>
  <c r="AI24"/>
  <c r="AM24" s="1"/>
  <c r="AI23"/>
  <c r="AJ23" s="1"/>
  <c r="AI22"/>
  <c r="AM22" s="1"/>
  <c r="AI21"/>
  <c r="AI20"/>
  <c r="AM20" s="1"/>
  <c r="AI19"/>
  <c r="AI18"/>
  <c r="AI17"/>
  <c r="AI16"/>
  <c r="AM16" s="1"/>
  <c r="AI15"/>
  <c r="AI14"/>
  <c r="AM14" s="1"/>
  <c r="AI13"/>
  <c r="AI12"/>
  <c r="AM12" s="1"/>
  <c r="AI11"/>
  <c r="AI10"/>
  <c r="AM10" s="1"/>
  <c r="AI9"/>
  <c r="AJ9" s="1"/>
  <c r="AI8"/>
  <c r="AI7"/>
  <c r="AI6"/>
  <c r="AM6" s="1"/>
  <c r="AI5"/>
  <c r="AI4"/>
  <c r="AI3"/>
  <c r="AI52" s="1"/>
  <c r="AI53" s="1"/>
  <c r="U52" i="15"/>
  <c r="V52"/>
  <c r="W52"/>
  <c r="X52"/>
  <c r="Y52"/>
  <c r="Z52"/>
  <c r="Z53" s="1"/>
  <c r="AA52"/>
  <c r="AA53" s="1"/>
  <c r="AB52"/>
  <c r="AC52"/>
  <c r="AD52"/>
  <c r="AD53" s="1"/>
  <c r="AE52"/>
  <c r="AF52"/>
  <c r="AG52"/>
  <c r="U53"/>
  <c r="V53"/>
  <c r="W53"/>
  <c r="X53"/>
  <c r="Y53"/>
  <c r="AB53"/>
  <c r="AC53"/>
  <c r="AE53"/>
  <c r="AF53"/>
  <c r="AG53"/>
  <c r="T52"/>
  <c r="T53" s="1"/>
  <c r="L52"/>
  <c r="M52"/>
  <c r="N52"/>
  <c r="N53" s="1"/>
  <c r="O52"/>
  <c r="O53" s="1"/>
  <c r="P52"/>
  <c r="Q52"/>
  <c r="Q53" s="1"/>
  <c r="R52"/>
  <c r="R53" s="1"/>
  <c r="S52"/>
  <c r="S53" s="1"/>
  <c r="L53"/>
  <c r="M53"/>
  <c r="P53"/>
  <c r="H52"/>
  <c r="I52"/>
  <c r="J52"/>
  <c r="K52"/>
  <c r="H53"/>
  <c r="I53"/>
  <c r="J53"/>
  <c r="K53"/>
  <c r="E52"/>
  <c r="E53" s="1"/>
  <c r="F52"/>
  <c r="F53" s="1"/>
  <c r="G52"/>
  <c r="G53" s="1"/>
  <c r="AH2"/>
  <c r="AL2" s="1"/>
  <c r="AJ52" i="17" l="1"/>
  <c r="AJ8"/>
  <c r="AM8"/>
  <c r="AJ3"/>
  <c r="AM3"/>
  <c r="AJ7"/>
  <c r="AM7"/>
  <c r="AJ11"/>
  <c r="AM11"/>
  <c r="AJ15"/>
  <c r="AM15"/>
  <c r="AJ19"/>
  <c r="AM19"/>
  <c r="AJ47"/>
  <c r="AM47"/>
  <c r="AM51"/>
  <c r="AJ4"/>
  <c r="AM4"/>
  <c r="AJ5"/>
  <c r="AM5"/>
  <c r="AJ13"/>
  <c r="AM13"/>
  <c r="AJ17"/>
  <c r="AM17"/>
  <c r="AJ21"/>
  <c r="AM21"/>
  <c r="AJ25"/>
  <c r="AM25"/>
  <c r="AJ29"/>
  <c r="AM29"/>
  <c r="AJ33"/>
  <c r="AM33"/>
  <c r="AJ37"/>
  <c r="AM37"/>
  <c r="AJ41"/>
  <c r="AM41"/>
  <c r="AJ45"/>
  <c r="AM45"/>
  <c r="AJ49"/>
  <c r="AM49"/>
  <c r="AJ44"/>
  <c r="AM44"/>
  <c r="AJ35"/>
  <c r="AJ48"/>
  <c r="AJ39"/>
  <c r="AJ27"/>
  <c r="AJ43"/>
  <c r="AJ31"/>
  <c r="AJ12"/>
  <c r="AJ16"/>
  <c r="AJ18"/>
  <c r="AJ22"/>
  <c r="AJ26"/>
  <c r="AJ30"/>
  <c r="AJ34"/>
  <c r="AJ38"/>
  <c r="AJ42"/>
  <c r="AJ2"/>
  <c r="AJ6"/>
  <c r="AJ10"/>
  <c r="AJ14"/>
  <c r="AJ20"/>
  <c r="AJ24"/>
  <c r="AJ28"/>
  <c r="AJ32"/>
  <c r="AJ36"/>
  <c r="AJ40"/>
  <c r="AJ46"/>
  <c r="D52" i="15"/>
  <c r="D53" s="1"/>
  <c r="C52"/>
  <c r="C53" s="1"/>
  <c r="AH51"/>
  <c r="AL51" s="1"/>
  <c r="AH50"/>
  <c r="AH49"/>
  <c r="AL49" s="1"/>
  <c r="AH48"/>
  <c r="AL48" s="1"/>
  <c r="AH47"/>
  <c r="AL47" s="1"/>
  <c r="AH46"/>
  <c r="AH45"/>
  <c r="AL45" s="1"/>
  <c r="AH44"/>
  <c r="AL44" s="1"/>
  <c r="AH43"/>
  <c r="AL43" s="1"/>
  <c r="AH42"/>
  <c r="AH41"/>
  <c r="AL41" s="1"/>
  <c r="AH40"/>
  <c r="AL40" s="1"/>
  <c r="AH39"/>
  <c r="AH38"/>
  <c r="AL38" s="1"/>
  <c r="AH37"/>
  <c r="AL37" s="1"/>
  <c r="AH36"/>
  <c r="AH35"/>
  <c r="AL35" s="1"/>
  <c r="AH34"/>
  <c r="AL34" s="1"/>
  <c r="AH33"/>
  <c r="AH32"/>
  <c r="AL32" s="1"/>
  <c r="AH31"/>
  <c r="AL31" s="1"/>
  <c r="AH30"/>
  <c r="AL30" s="1"/>
  <c r="AH29"/>
  <c r="AL29" s="1"/>
  <c r="AH28"/>
  <c r="AL28" s="1"/>
  <c r="AH27"/>
  <c r="AL27" s="1"/>
  <c r="AH26"/>
  <c r="AL26" s="1"/>
  <c r="AH25"/>
  <c r="AL25" s="1"/>
  <c r="AH24"/>
  <c r="AL24" s="1"/>
  <c r="AH23"/>
  <c r="AL23" s="1"/>
  <c r="AH22"/>
  <c r="AL22" s="1"/>
  <c r="AH21"/>
  <c r="AH20"/>
  <c r="AL20" s="1"/>
  <c r="AH19"/>
  <c r="AL19" s="1"/>
  <c r="AH18"/>
  <c r="AL18" s="1"/>
  <c r="AH17"/>
  <c r="AH16"/>
  <c r="AL16" s="1"/>
  <c r="AH15"/>
  <c r="AL15" s="1"/>
  <c r="AH14"/>
  <c r="AL14" s="1"/>
  <c r="AH13"/>
  <c r="AH12"/>
  <c r="AL12" s="1"/>
  <c r="AH11"/>
  <c r="AH10"/>
  <c r="AL10" s="1"/>
  <c r="AH9"/>
  <c r="AH8"/>
  <c r="AL8" s="1"/>
  <c r="AH7"/>
  <c r="AL7" s="1"/>
  <c r="AH6"/>
  <c r="AL6" s="1"/>
  <c r="AH5"/>
  <c r="AL5" s="1"/>
  <c r="AH4"/>
  <c r="AL4" s="1"/>
  <c r="AH3"/>
  <c r="AL3" s="1"/>
  <c r="AG52" i="13"/>
  <c r="AG53" s="1"/>
  <c r="AH52"/>
  <c r="AH53" s="1"/>
  <c r="AF52"/>
  <c r="AF53" s="1"/>
  <c r="AI3"/>
  <c r="AM3" s="1"/>
  <c r="AI4"/>
  <c r="AM4" s="1"/>
  <c r="AI5"/>
  <c r="AM5" s="1"/>
  <c r="AI6"/>
  <c r="AM6" s="1"/>
  <c r="AI7"/>
  <c r="AM7" s="1"/>
  <c r="AI8"/>
  <c r="AM8" s="1"/>
  <c r="AI9"/>
  <c r="AM9" s="1"/>
  <c r="AI10"/>
  <c r="AM10" s="1"/>
  <c r="AI11"/>
  <c r="AM11" s="1"/>
  <c r="AI12"/>
  <c r="AM12" s="1"/>
  <c r="AI13"/>
  <c r="AM13" s="1"/>
  <c r="AI14"/>
  <c r="AM14" s="1"/>
  <c r="AI15"/>
  <c r="AI16"/>
  <c r="AM16" s="1"/>
  <c r="AI17"/>
  <c r="AI18"/>
  <c r="AM18" s="1"/>
  <c r="AI19"/>
  <c r="AM19" s="1"/>
  <c r="AI20"/>
  <c r="AM20" s="1"/>
  <c r="AI21"/>
  <c r="AM21" s="1"/>
  <c r="AI22"/>
  <c r="AM22" s="1"/>
  <c r="AI23"/>
  <c r="AM23" s="1"/>
  <c r="AI24"/>
  <c r="AM24" s="1"/>
  <c r="AI25"/>
  <c r="AM25" s="1"/>
  <c r="AI26"/>
  <c r="AM26" s="1"/>
  <c r="AI27"/>
  <c r="AM27" s="1"/>
  <c r="AI28"/>
  <c r="AM28" s="1"/>
  <c r="AI29"/>
  <c r="AM29" s="1"/>
  <c r="AI30"/>
  <c r="AM30" s="1"/>
  <c r="AI31"/>
  <c r="AM31" s="1"/>
  <c r="AI32"/>
  <c r="AM32" s="1"/>
  <c r="AI33"/>
  <c r="AM33" s="1"/>
  <c r="AI34"/>
  <c r="AM34" s="1"/>
  <c r="AI35"/>
  <c r="AM35" s="1"/>
  <c r="AI36"/>
  <c r="AM36" s="1"/>
  <c r="AI37"/>
  <c r="AM37" s="1"/>
  <c r="AI38"/>
  <c r="AM38" s="1"/>
  <c r="AI39"/>
  <c r="AM39" s="1"/>
  <c r="AI40"/>
  <c r="AM40" s="1"/>
  <c r="AI41"/>
  <c r="AM41" s="1"/>
  <c r="AI42"/>
  <c r="AM42" s="1"/>
  <c r="AI43"/>
  <c r="AM43" s="1"/>
  <c r="AI44"/>
  <c r="AI45"/>
  <c r="AI46"/>
  <c r="AM46" s="1"/>
  <c r="AI47"/>
  <c r="AM47" s="1"/>
  <c r="AI48"/>
  <c r="AM48" s="1"/>
  <c r="AI49"/>
  <c r="AM49" s="1"/>
  <c r="AI50"/>
  <c r="AM50" s="1"/>
  <c r="AI51"/>
  <c r="AM51" s="1"/>
  <c r="AI2"/>
  <c r="AM2" s="1"/>
  <c r="AA52"/>
  <c r="AB52"/>
  <c r="AC52"/>
  <c r="AD52"/>
  <c r="AD53" s="1"/>
  <c r="AE52"/>
  <c r="AE53" s="1"/>
  <c r="AA53"/>
  <c r="AB53"/>
  <c r="AC53"/>
  <c r="O52"/>
  <c r="O53" s="1"/>
  <c r="N52"/>
  <c r="N53" s="1"/>
  <c r="L52"/>
  <c r="L53" s="1"/>
  <c r="M52"/>
  <c r="M53" s="1"/>
  <c r="I52"/>
  <c r="I53" s="1"/>
  <c r="J52"/>
  <c r="J53" s="1"/>
  <c r="K52"/>
  <c r="K53" s="1"/>
  <c r="H52"/>
  <c r="H53" s="1"/>
  <c r="G52"/>
  <c r="G53" s="1"/>
  <c r="D52"/>
  <c r="D53" s="1"/>
  <c r="E52"/>
  <c r="F52"/>
  <c r="F53" s="1"/>
  <c r="E53"/>
  <c r="S7" i="6"/>
  <c r="R7"/>
  <c r="R18" s="1"/>
  <c r="Q7"/>
  <c r="Q18" s="1"/>
  <c r="V52" i="13"/>
  <c r="V53" s="1"/>
  <c r="W52"/>
  <c r="W53" s="1"/>
  <c r="R52"/>
  <c r="R53" s="1"/>
  <c r="S52"/>
  <c r="T52"/>
  <c r="T53" s="1"/>
  <c r="U52"/>
  <c r="S53"/>
  <c r="U53"/>
  <c r="P52"/>
  <c r="P53" s="1"/>
  <c r="Q52"/>
  <c r="Q53" s="1"/>
  <c r="AI9" i="15" l="1"/>
  <c r="AL9"/>
  <c r="AI13"/>
  <c r="AL13"/>
  <c r="AI17"/>
  <c r="AL17"/>
  <c r="AI21"/>
  <c r="AL21"/>
  <c r="AI33"/>
  <c r="AL33"/>
  <c r="AI36"/>
  <c r="AL36"/>
  <c r="AI52" i="13"/>
  <c r="AI53" s="1"/>
  <c r="AI11" i="15"/>
  <c r="AL11"/>
  <c r="AI39"/>
  <c r="AL39"/>
  <c r="AI42"/>
  <c r="AL42"/>
  <c r="AI46"/>
  <c r="AL46"/>
  <c r="AI50"/>
  <c r="AL50"/>
  <c r="S18" i="6"/>
  <c r="T18" s="1"/>
  <c r="T7"/>
  <c r="AJ53" i="17"/>
  <c r="AI34" i="15"/>
  <c r="AH52"/>
  <c r="AH53" s="1"/>
  <c r="AI5"/>
  <c r="AI45"/>
  <c r="AI4"/>
  <c r="AI8"/>
  <c r="AI12"/>
  <c r="AI16"/>
  <c r="AI20"/>
  <c r="AI24"/>
  <c r="AI28"/>
  <c r="AI32"/>
  <c r="AI40"/>
  <c r="AI44"/>
  <c r="AI48"/>
  <c r="AI29"/>
  <c r="AI37"/>
  <c r="AI41"/>
  <c r="AI3"/>
  <c r="AI7"/>
  <c r="AI15"/>
  <c r="AI19"/>
  <c r="AI23"/>
  <c r="AI27"/>
  <c r="AI31"/>
  <c r="AI35"/>
  <c r="AI43"/>
  <c r="AI47"/>
  <c r="AI51"/>
  <c r="AI25"/>
  <c r="AI49"/>
  <c r="AI6"/>
  <c r="AI10"/>
  <c r="AI14"/>
  <c r="AI18"/>
  <c r="AI22"/>
  <c r="AI26"/>
  <c r="AI30"/>
  <c r="AI38"/>
  <c r="AI52"/>
  <c r="AI2"/>
  <c r="Z52" i="13"/>
  <c r="Z53" s="1"/>
  <c r="Y52"/>
  <c r="Y53" s="1"/>
  <c r="X52"/>
  <c r="X53" s="1"/>
  <c r="C52"/>
  <c r="C53" s="1"/>
  <c r="J53" i="12"/>
  <c r="J54" s="1"/>
  <c r="I53"/>
  <c r="I54" s="1"/>
  <c r="H53"/>
  <c r="H54" s="1"/>
  <c r="G53"/>
  <c r="G54" s="1"/>
  <c r="F53"/>
  <c r="F54" s="1"/>
  <c r="E53"/>
  <c r="E54" s="1"/>
  <c r="D53"/>
  <c r="D54" s="1"/>
  <c r="C53"/>
  <c r="C54" s="1"/>
  <c r="L52"/>
  <c r="K52"/>
  <c r="L51"/>
  <c r="K51"/>
  <c r="L50"/>
  <c r="K50"/>
  <c r="L49"/>
  <c r="K49"/>
  <c r="L48"/>
  <c r="M48" s="1"/>
  <c r="K48"/>
  <c r="L47"/>
  <c r="K47"/>
  <c r="L46"/>
  <c r="M46" s="1"/>
  <c r="K46"/>
  <c r="L45"/>
  <c r="K45"/>
  <c r="L44"/>
  <c r="M44" s="1"/>
  <c r="K44"/>
  <c r="L43"/>
  <c r="K43"/>
  <c r="L42"/>
  <c r="M42" s="1"/>
  <c r="K42"/>
  <c r="L41"/>
  <c r="M41" s="1"/>
  <c r="K41"/>
  <c r="L40"/>
  <c r="M40" s="1"/>
  <c r="K40"/>
  <c r="L39"/>
  <c r="M39" s="1"/>
  <c r="K39"/>
  <c r="L38"/>
  <c r="M38" s="1"/>
  <c r="K38"/>
  <c r="L37"/>
  <c r="K37"/>
  <c r="L36"/>
  <c r="M36" s="1"/>
  <c r="K36"/>
  <c r="L35"/>
  <c r="M35" s="1"/>
  <c r="K35"/>
  <c r="L34"/>
  <c r="M34" s="1"/>
  <c r="K34"/>
  <c r="L33"/>
  <c r="M33" s="1"/>
  <c r="K33"/>
  <c r="L32"/>
  <c r="M32" s="1"/>
  <c r="K32"/>
  <c r="L31"/>
  <c r="M31" s="1"/>
  <c r="K31"/>
  <c r="L30"/>
  <c r="M30" s="1"/>
  <c r="K30"/>
  <c r="L29"/>
  <c r="M29" s="1"/>
  <c r="K29"/>
  <c r="L28"/>
  <c r="M28" s="1"/>
  <c r="K28"/>
  <c r="L27"/>
  <c r="M27" s="1"/>
  <c r="K27"/>
  <c r="L26"/>
  <c r="M26" s="1"/>
  <c r="K26"/>
  <c r="L25"/>
  <c r="M25" s="1"/>
  <c r="K25"/>
  <c r="R16"/>
  <c r="S16" s="1"/>
  <c r="Q16"/>
  <c r="L24"/>
  <c r="M24" s="1"/>
  <c r="K24"/>
  <c r="S15"/>
  <c r="L23"/>
  <c r="K23"/>
  <c r="S14"/>
  <c r="L22"/>
  <c r="M22" s="1"/>
  <c r="K22"/>
  <c r="S13"/>
  <c r="L21"/>
  <c r="K21"/>
  <c r="S12"/>
  <c r="L20"/>
  <c r="K20"/>
  <c r="L19"/>
  <c r="M19" s="1"/>
  <c r="K19"/>
  <c r="L18"/>
  <c r="M18" s="1"/>
  <c r="K18"/>
  <c r="L17"/>
  <c r="K17"/>
  <c r="L16"/>
  <c r="M16" s="1"/>
  <c r="K16"/>
  <c r="L15"/>
  <c r="M15" s="1"/>
  <c r="K15"/>
  <c r="L14"/>
  <c r="K14"/>
  <c r="M14" s="1"/>
  <c r="L13"/>
  <c r="K13"/>
  <c r="L12"/>
  <c r="K12"/>
  <c r="L11"/>
  <c r="M11" s="1"/>
  <c r="K11"/>
  <c r="L10"/>
  <c r="K10"/>
  <c r="L9"/>
  <c r="M9" s="1"/>
  <c r="K9"/>
  <c r="L8"/>
  <c r="K8"/>
  <c r="U7"/>
  <c r="V7" s="1"/>
  <c r="T7"/>
  <c r="S7"/>
  <c r="R7"/>
  <c r="L7"/>
  <c r="M7" s="1"/>
  <c r="K7"/>
  <c r="V6"/>
  <c r="L6"/>
  <c r="K6"/>
  <c r="V5"/>
  <c r="L5"/>
  <c r="K5"/>
  <c r="V4"/>
  <c r="L4"/>
  <c r="K4"/>
  <c r="V3"/>
  <c r="L3"/>
  <c r="M3" s="1"/>
  <c r="K3"/>
  <c r="K53" s="1"/>
  <c r="K54" s="1"/>
  <c r="AE52" i="10"/>
  <c r="AE53" s="1"/>
  <c r="AF52"/>
  <c r="AF53" s="1"/>
  <c r="AG52"/>
  <c r="AG53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2"/>
  <c r="AH52" s="1"/>
  <c r="AH53" s="1"/>
  <c r="AC52"/>
  <c r="AC53" s="1"/>
  <c r="AD52"/>
  <c r="AD53" s="1"/>
  <c r="AA52"/>
  <c r="AA53" s="1"/>
  <c r="AB52"/>
  <c r="AB53" s="1"/>
  <c r="Y52"/>
  <c r="Y53" s="1"/>
  <c r="Z52"/>
  <c r="Z53" s="1"/>
  <c r="X52"/>
  <c r="X53" s="1"/>
  <c r="M5" i="12" l="1"/>
  <c r="M8"/>
  <c r="M17"/>
  <c r="M23"/>
  <c r="M6"/>
  <c r="M13"/>
  <c r="M20"/>
  <c r="M43"/>
  <c r="M45"/>
  <c r="M47"/>
  <c r="M49"/>
  <c r="M51"/>
  <c r="M21"/>
  <c r="M4"/>
  <c r="M10"/>
  <c r="M12"/>
  <c r="M50"/>
  <c r="M52"/>
  <c r="AI53" i="15"/>
  <c r="AJ52" i="13"/>
  <c r="AJ6"/>
  <c r="AJ10"/>
  <c r="AJ14"/>
  <c r="AJ18"/>
  <c r="AJ22"/>
  <c r="AJ26"/>
  <c r="AJ30"/>
  <c r="AJ34"/>
  <c r="AJ38"/>
  <c r="AJ42"/>
  <c r="AJ46"/>
  <c r="AJ50"/>
  <c r="AJ5"/>
  <c r="AJ9"/>
  <c r="AJ13"/>
  <c r="AJ17"/>
  <c r="AJ21"/>
  <c r="AJ25"/>
  <c r="AJ29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3"/>
  <c r="AJ7"/>
  <c r="AJ11"/>
  <c r="AJ15"/>
  <c r="AJ19"/>
  <c r="AJ23"/>
  <c r="AJ27"/>
  <c r="AJ31"/>
  <c r="AJ35"/>
  <c r="AJ39"/>
  <c r="AJ43"/>
  <c r="AJ47"/>
  <c r="AJ51"/>
  <c r="M37" i="12"/>
  <c r="AJ2" i="13"/>
  <c r="L53" i="12"/>
  <c r="V52" i="10"/>
  <c r="V53" s="1"/>
  <c r="W52"/>
  <c r="W53" s="1"/>
  <c r="AJ53" i="13" l="1"/>
  <c r="M53" i="12"/>
  <c r="L54"/>
  <c r="M54" s="1"/>
  <c r="S52" i="10"/>
  <c r="S53" s="1"/>
  <c r="T52"/>
  <c r="T53" s="1"/>
  <c r="U52"/>
  <c r="U53" s="1"/>
  <c r="N52"/>
  <c r="N53" s="1"/>
  <c r="O52"/>
  <c r="O53" s="1"/>
  <c r="P52"/>
  <c r="P53" s="1"/>
  <c r="Q52"/>
  <c r="Q53" s="1"/>
  <c r="R52"/>
  <c r="R53" s="1"/>
  <c r="K52"/>
  <c r="K53" s="1"/>
  <c r="L52"/>
  <c r="L53" s="1"/>
  <c r="M52"/>
  <c r="M53" s="1"/>
  <c r="H52"/>
  <c r="H53" s="1"/>
  <c r="I52"/>
  <c r="I53" s="1"/>
  <c r="J52"/>
  <c r="J53" s="1"/>
  <c r="E52"/>
  <c r="E53" s="1"/>
  <c r="F52"/>
  <c r="F53" s="1"/>
  <c r="G52"/>
  <c r="G53" s="1"/>
  <c r="D52"/>
  <c r="D53" s="1"/>
  <c r="S52" i="7" l="1"/>
  <c r="T52"/>
  <c r="U52"/>
  <c r="V52"/>
  <c r="W52"/>
  <c r="X52"/>
  <c r="Y52"/>
  <c r="Z52"/>
  <c r="AA52"/>
  <c r="AB52"/>
  <c r="AC52"/>
  <c r="AD52"/>
  <c r="AE52"/>
  <c r="AF52"/>
  <c r="AG52"/>
  <c r="AG53" s="1"/>
  <c r="AH52"/>
  <c r="S53"/>
  <c r="T53"/>
  <c r="U53"/>
  <c r="V53"/>
  <c r="W53"/>
  <c r="X53"/>
  <c r="Y53"/>
  <c r="Z53"/>
  <c r="AA53"/>
  <c r="AB53"/>
  <c r="AC53"/>
  <c r="AD53"/>
  <c r="AE53"/>
  <c r="AF53"/>
  <c r="AH53"/>
  <c r="E52"/>
  <c r="F52"/>
  <c r="G52"/>
  <c r="H52"/>
  <c r="I52"/>
  <c r="J52"/>
  <c r="J53" s="1"/>
  <c r="K52"/>
  <c r="L52"/>
  <c r="M52"/>
  <c r="N52"/>
  <c r="O52"/>
  <c r="O53" s="1"/>
  <c r="P52"/>
  <c r="Q52"/>
  <c r="R52"/>
  <c r="R53" s="1"/>
  <c r="E53"/>
  <c r="F53"/>
  <c r="G53"/>
  <c r="H53"/>
  <c r="I53"/>
  <c r="K53"/>
  <c r="L53"/>
  <c r="M53"/>
  <c r="N53"/>
  <c r="P53"/>
  <c r="Q53"/>
  <c r="D53"/>
  <c r="D52"/>
  <c r="C52" i="10"/>
  <c r="C53" s="1"/>
  <c r="AI23" l="1"/>
  <c r="AI5"/>
  <c r="AI4"/>
  <c r="AI8"/>
  <c r="AI10"/>
  <c r="AI12"/>
  <c r="AI16"/>
  <c r="AI24"/>
  <c r="AI26"/>
  <c r="AI28"/>
  <c r="AI30"/>
  <c r="AI32"/>
  <c r="AI34"/>
  <c r="AI36"/>
  <c r="AI38"/>
  <c r="AI40"/>
  <c r="AI42"/>
  <c r="AI48"/>
  <c r="AI3"/>
  <c r="AI7"/>
  <c r="AI9"/>
  <c r="AI11"/>
  <c r="AI13"/>
  <c r="AI15"/>
  <c r="AI17"/>
  <c r="AI19"/>
  <c r="AI21"/>
  <c r="AI25"/>
  <c r="AI27"/>
  <c r="AI29"/>
  <c r="AI45"/>
  <c r="AI47"/>
  <c r="AI49"/>
  <c r="AI51"/>
  <c r="AI20"/>
  <c r="AI44"/>
  <c r="AI52"/>
  <c r="AI6"/>
  <c r="AI31"/>
  <c r="AI35"/>
  <c r="AI39"/>
  <c r="AI43"/>
  <c r="AI14"/>
  <c r="AI18"/>
  <c r="AI22"/>
  <c r="AI46"/>
  <c r="AI50"/>
  <c r="AI33"/>
  <c r="AI37"/>
  <c r="AI41"/>
  <c r="AI2"/>
  <c r="AI2" i="7"/>
  <c r="AM2" l="1"/>
  <c r="AO2"/>
  <c r="AI53" i="10"/>
  <c r="C52" i="7" l="1"/>
  <c r="C53" s="1"/>
  <c r="AI51"/>
  <c r="AI50"/>
  <c r="AI49"/>
  <c r="AI48"/>
  <c r="AI47"/>
  <c r="AI46"/>
  <c r="AI45"/>
  <c r="AI44"/>
  <c r="AO44" s="1"/>
  <c r="AI43"/>
  <c r="AI42"/>
  <c r="AI41"/>
  <c r="AI40"/>
  <c r="AI39"/>
  <c r="AI38"/>
  <c r="AI37"/>
  <c r="AI36"/>
  <c r="AI35"/>
  <c r="AI34"/>
  <c r="AI33"/>
  <c r="AI32"/>
  <c r="AI31"/>
  <c r="AI30"/>
  <c r="AO30" s="1"/>
  <c r="AI29"/>
  <c r="AI28"/>
  <c r="AI27"/>
  <c r="AO27" s="1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X52" i="5"/>
  <c r="Y52"/>
  <c r="Z52"/>
  <c r="AA52"/>
  <c r="AB52"/>
  <c r="AC52"/>
  <c r="AD52"/>
  <c r="AE52"/>
  <c r="AF52"/>
  <c r="AG52"/>
  <c r="AH52"/>
  <c r="X53"/>
  <c r="Y53"/>
  <c r="Z53"/>
  <c r="AA53"/>
  <c r="AB53"/>
  <c r="AC53"/>
  <c r="AD53"/>
  <c r="AE53"/>
  <c r="AF53"/>
  <c r="AG53"/>
  <c r="AH53"/>
  <c r="AI3"/>
  <c r="AJ3" s="1"/>
  <c r="AI4"/>
  <c r="AJ4" s="1"/>
  <c r="AI5"/>
  <c r="AJ5" s="1"/>
  <c r="AI6"/>
  <c r="AJ6" s="1"/>
  <c r="AI7"/>
  <c r="AJ7" s="1"/>
  <c r="AI8"/>
  <c r="AJ8" s="1"/>
  <c r="AI9"/>
  <c r="AJ9" s="1"/>
  <c r="AI10"/>
  <c r="AJ10" s="1"/>
  <c r="AI11"/>
  <c r="AJ11" s="1"/>
  <c r="AI12"/>
  <c r="AJ12" s="1"/>
  <c r="AI13"/>
  <c r="AJ13" s="1"/>
  <c r="AI14"/>
  <c r="AJ14" s="1"/>
  <c r="AI15"/>
  <c r="AJ15" s="1"/>
  <c r="AI16"/>
  <c r="AJ16" s="1"/>
  <c r="AI17"/>
  <c r="AJ17" s="1"/>
  <c r="AI18"/>
  <c r="AJ18" s="1"/>
  <c r="AI19"/>
  <c r="AJ19" s="1"/>
  <c r="AI20"/>
  <c r="AJ20" s="1"/>
  <c r="AI21"/>
  <c r="AJ21" s="1"/>
  <c r="AI22"/>
  <c r="AJ22" s="1"/>
  <c r="AI23"/>
  <c r="AJ23" s="1"/>
  <c r="AI24"/>
  <c r="AJ24" s="1"/>
  <c r="AI25"/>
  <c r="AJ25" s="1"/>
  <c r="AI26"/>
  <c r="AJ26" s="1"/>
  <c r="AI27"/>
  <c r="AJ27" s="1"/>
  <c r="AI28"/>
  <c r="AJ28" s="1"/>
  <c r="AI29"/>
  <c r="AJ29" s="1"/>
  <c r="AI30"/>
  <c r="AJ30" s="1"/>
  <c r="AI31"/>
  <c r="AJ31" s="1"/>
  <c r="AI32"/>
  <c r="AJ32" s="1"/>
  <c r="AI33"/>
  <c r="AJ33" s="1"/>
  <c r="AI34"/>
  <c r="AJ34" s="1"/>
  <c r="AI35"/>
  <c r="AJ35" s="1"/>
  <c r="AI36"/>
  <c r="AJ36" s="1"/>
  <c r="AI37"/>
  <c r="AJ37" s="1"/>
  <c r="AI38"/>
  <c r="AJ38" s="1"/>
  <c r="AI39"/>
  <c r="AJ39" s="1"/>
  <c r="AI40"/>
  <c r="AJ40" s="1"/>
  <c r="AI41"/>
  <c r="AJ41" s="1"/>
  <c r="AI42"/>
  <c r="AJ42" s="1"/>
  <c r="AI43"/>
  <c r="AJ43" s="1"/>
  <c r="AI44"/>
  <c r="AJ44" s="1"/>
  <c r="AI45"/>
  <c r="AJ45" s="1"/>
  <c r="AI46"/>
  <c r="AJ46" s="1"/>
  <c r="AI47"/>
  <c r="AJ47" s="1"/>
  <c r="AI48"/>
  <c r="AJ48" s="1"/>
  <c r="AI49"/>
  <c r="AJ49" s="1"/>
  <c r="AI50"/>
  <c r="AJ50" s="1"/>
  <c r="AI51"/>
  <c r="AJ51" s="1"/>
  <c r="AI2"/>
  <c r="AI52" s="1"/>
  <c r="W52"/>
  <c r="W53" s="1"/>
  <c r="R52"/>
  <c r="S52"/>
  <c r="S53" s="1"/>
  <c r="T52"/>
  <c r="T53" s="1"/>
  <c r="U52"/>
  <c r="U53" s="1"/>
  <c r="V52"/>
  <c r="V53" s="1"/>
  <c r="R53"/>
  <c r="F52"/>
  <c r="G52"/>
  <c r="H52"/>
  <c r="I52"/>
  <c r="J52"/>
  <c r="K52"/>
  <c r="L52"/>
  <c r="L53" s="1"/>
  <c r="M52"/>
  <c r="N52"/>
  <c r="N53" s="1"/>
  <c r="O52"/>
  <c r="O53" s="1"/>
  <c r="P52"/>
  <c r="P53" s="1"/>
  <c r="Q52"/>
  <c r="F53"/>
  <c r="G53"/>
  <c r="H53"/>
  <c r="I53"/>
  <c r="J53"/>
  <c r="K53"/>
  <c r="M53"/>
  <c r="Q53"/>
  <c r="O25" i="6"/>
  <c r="AI53" i="5" l="1"/>
  <c r="AM4" i="7"/>
  <c r="AO4"/>
  <c r="AM8"/>
  <c r="AO8"/>
  <c r="AM12"/>
  <c r="AO12"/>
  <c r="AM16"/>
  <c r="AO16"/>
  <c r="AM20"/>
  <c r="AO20"/>
  <c r="AM24"/>
  <c r="AO24"/>
  <c r="AM28"/>
  <c r="AO28"/>
  <c r="AM32"/>
  <c r="AO32"/>
  <c r="AM36"/>
  <c r="AO36"/>
  <c r="AM40"/>
  <c r="AO40"/>
  <c r="AM48"/>
  <c r="AO48"/>
  <c r="AM3"/>
  <c r="AO3"/>
  <c r="AM7"/>
  <c r="AO7"/>
  <c r="AM11"/>
  <c r="AO11"/>
  <c r="AM15"/>
  <c r="AO15"/>
  <c r="AM19"/>
  <c r="AO19"/>
  <c r="AJ23"/>
  <c r="AO23"/>
  <c r="AM31"/>
  <c r="AO31"/>
  <c r="AM35"/>
  <c r="AO35"/>
  <c r="AM39"/>
  <c r="AO39"/>
  <c r="AM43"/>
  <c r="AO43"/>
  <c r="AM47"/>
  <c r="AO47"/>
  <c r="AJ2" i="5"/>
  <c r="AM6" i="7"/>
  <c r="AO6"/>
  <c r="AM10"/>
  <c r="AO10"/>
  <c r="AM14"/>
  <c r="AO14"/>
  <c r="AM18"/>
  <c r="AO18"/>
  <c r="AM22"/>
  <c r="AO22"/>
  <c r="AM26"/>
  <c r="AO26"/>
  <c r="AM34"/>
  <c r="AO34"/>
  <c r="AM38"/>
  <c r="AO38"/>
  <c r="AM42"/>
  <c r="AO42"/>
  <c r="AM46"/>
  <c r="AO46"/>
  <c r="AM50"/>
  <c r="AO50"/>
  <c r="AM5"/>
  <c r="AO5"/>
  <c r="AM9"/>
  <c r="AO9"/>
  <c r="AM13"/>
  <c r="AO13"/>
  <c r="AM17"/>
  <c r="AO17"/>
  <c r="AM21"/>
  <c r="AO21"/>
  <c r="AM25"/>
  <c r="AO25"/>
  <c r="AM29"/>
  <c r="AO29"/>
  <c r="AM33"/>
  <c r="AO33"/>
  <c r="AM37"/>
  <c r="AO37"/>
  <c r="AM41"/>
  <c r="AO41"/>
  <c r="AM45"/>
  <c r="AO45"/>
  <c r="AM49"/>
  <c r="AO49"/>
  <c r="AM51"/>
  <c r="AI52"/>
  <c r="AI53" s="1"/>
  <c r="AJ53" s="1"/>
  <c r="AO51"/>
  <c r="AJ5"/>
  <c r="AJ13"/>
  <c r="AJ17"/>
  <c r="AJ21"/>
  <c r="AJ25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15"/>
  <c r="AJ31"/>
  <c r="AJ7"/>
  <c r="AJ11"/>
  <c r="AJ19"/>
  <c r="AJ27"/>
  <c r="AJ35"/>
  <c r="AJ39"/>
  <c r="AJ43"/>
  <c r="AJ47"/>
  <c r="AJ51"/>
  <c r="AJ6"/>
  <c r="AJ10"/>
  <c r="AJ14"/>
  <c r="AJ18"/>
  <c r="AJ22"/>
  <c r="AJ26"/>
  <c r="AJ30"/>
  <c r="AJ34"/>
  <c r="AJ38"/>
  <c r="AJ42"/>
  <c r="AJ46"/>
  <c r="AJ50"/>
  <c r="AJ9"/>
  <c r="AJ29"/>
  <c r="AJ3"/>
  <c r="AJ2"/>
  <c r="AJ52" l="1"/>
  <c r="D52" i="5"/>
  <c r="D53" s="1"/>
  <c r="E52"/>
  <c r="E53" s="1"/>
  <c r="S32" i="6" l="1"/>
  <c r="R32"/>
  <c r="T31"/>
  <c r="T30"/>
  <c r="T29"/>
  <c r="T28"/>
  <c r="T32" l="1"/>
  <c r="D52" i="4" l="1"/>
  <c r="E52"/>
  <c r="E53" s="1"/>
  <c r="F52"/>
  <c r="G52"/>
  <c r="G53" s="1"/>
  <c r="H52"/>
  <c r="I52"/>
  <c r="I53" s="1"/>
  <c r="J52"/>
  <c r="K52"/>
  <c r="K53" s="1"/>
  <c r="L52"/>
  <c r="M52"/>
  <c r="M53" s="1"/>
  <c r="N52"/>
  <c r="O52"/>
  <c r="O53" s="1"/>
  <c r="P52"/>
  <c r="Q52"/>
  <c r="Q53" s="1"/>
  <c r="R52"/>
  <c r="S52"/>
  <c r="S53" s="1"/>
  <c r="T52"/>
  <c r="U52"/>
  <c r="U53" s="1"/>
  <c r="V52"/>
  <c r="W52"/>
  <c r="W53" s="1"/>
  <c r="X52"/>
  <c r="Y52"/>
  <c r="Y53" s="1"/>
  <c r="Z52"/>
  <c r="AA52"/>
  <c r="AA53" s="1"/>
  <c r="AB52"/>
  <c r="AC52"/>
  <c r="AC53" s="1"/>
  <c r="AD52"/>
  <c r="AE52"/>
  <c r="AE53" s="1"/>
  <c r="AF52"/>
  <c r="AG52"/>
  <c r="AG53" s="1"/>
  <c r="D53"/>
  <c r="F53"/>
  <c r="H53"/>
  <c r="J53"/>
  <c r="L53"/>
  <c r="N53"/>
  <c r="P53"/>
  <c r="R53"/>
  <c r="T53"/>
  <c r="V53"/>
  <c r="X53"/>
  <c r="Z53"/>
  <c r="AB53"/>
  <c r="AD53"/>
  <c r="AF53"/>
  <c r="C52"/>
  <c r="AH3"/>
  <c r="AV3" s="1"/>
  <c r="AH4"/>
  <c r="AV4" s="1"/>
  <c r="AH5"/>
  <c r="AV5" s="1"/>
  <c r="AH6"/>
  <c r="AV6" s="1"/>
  <c r="AH7"/>
  <c r="AV7" s="1"/>
  <c r="AH8"/>
  <c r="AV8" s="1"/>
  <c r="AH9"/>
  <c r="AV9" s="1"/>
  <c r="AH10"/>
  <c r="AV10" s="1"/>
  <c r="AH11"/>
  <c r="AV11" s="1"/>
  <c r="AH12"/>
  <c r="AV12" s="1"/>
  <c r="AH13"/>
  <c r="AV13" s="1"/>
  <c r="AH14"/>
  <c r="AV14" s="1"/>
  <c r="AH15"/>
  <c r="AV15" s="1"/>
  <c r="AH16"/>
  <c r="AV16" s="1"/>
  <c r="AH17"/>
  <c r="AV17" s="1"/>
  <c r="AH18"/>
  <c r="AV18" s="1"/>
  <c r="AH19"/>
  <c r="AV19" s="1"/>
  <c r="AH20"/>
  <c r="AV20" s="1"/>
  <c r="AH21"/>
  <c r="AV21" s="1"/>
  <c r="AH22"/>
  <c r="AV22" s="1"/>
  <c r="AH23"/>
  <c r="AV23" s="1"/>
  <c r="AH24"/>
  <c r="AV24" s="1"/>
  <c r="AH25"/>
  <c r="AV25" s="1"/>
  <c r="AH26"/>
  <c r="AV26" s="1"/>
  <c r="AH27"/>
  <c r="AV27" s="1"/>
  <c r="AH28"/>
  <c r="AV28" s="1"/>
  <c r="AH29"/>
  <c r="AV29" s="1"/>
  <c r="AH30"/>
  <c r="AV30" s="1"/>
  <c r="AH31"/>
  <c r="AV31" s="1"/>
  <c r="AH32"/>
  <c r="AV32" s="1"/>
  <c r="AH33"/>
  <c r="AV33" s="1"/>
  <c r="AH34"/>
  <c r="AV34" s="1"/>
  <c r="AH35"/>
  <c r="AV35" s="1"/>
  <c r="AH36"/>
  <c r="AV36" s="1"/>
  <c r="AH37"/>
  <c r="AV37" s="1"/>
  <c r="AH38"/>
  <c r="AV38" s="1"/>
  <c r="AH39"/>
  <c r="AV39" s="1"/>
  <c r="AH40"/>
  <c r="AV40" s="1"/>
  <c r="AH41"/>
  <c r="AV41" s="1"/>
  <c r="AH42"/>
  <c r="AV42" s="1"/>
  <c r="AH43"/>
  <c r="AV43" s="1"/>
  <c r="AH44"/>
  <c r="AV44" s="1"/>
  <c r="AH45"/>
  <c r="AV45" s="1"/>
  <c r="AH46"/>
  <c r="AV46" s="1"/>
  <c r="AH47"/>
  <c r="AV47" s="1"/>
  <c r="AH48"/>
  <c r="AV48" s="1"/>
  <c r="AH49"/>
  <c r="AV49" s="1"/>
  <c r="AH50"/>
  <c r="AV50" s="1"/>
  <c r="AH51"/>
  <c r="AV51" s="1"/>
  <c r="AH2"/>
  <c r="AV2" s="1"/>
  <c r="C52" i="5"/>
  <c r="AI3" i="4"/>
  <c r="AI5"/>
  <c r="AI7"/>
  <c r="AI9"/>
  <c r="AI11"/>
  <c r="AI13"/>
  <c r="AI15"/>
  <c r="AI17"/>
  <c r="AI19"/>
  <c r="AI21"/>
  <c r="AI23"/>
  <c r="AI25"/>
  <c r="AI27"/>
  <c r="AI29"/>
  <c r="AI31"/>
  <c r="AI33"/>
  <c r="AI35"/>
  <c r="AI37"/>
  <c r="AI39"/>
  <c r="AI41"/>
  <c r="AI43"/>
  <c r="AI45"/>
  <c r="AI47"/>
  <c r="AI49"/>
  <c r="AI51"/>
  <c r="AQ2"/>
  <c r="C53" i="5" l="1"/>
  <c r="AJ53" s="1"/>
  <c r="AJ52"/>
  <c r="AI2" i="4"/>
  <c r="AI48"/>
  <c r="AI44"/>
  <c r="AI40"/>
  <c r="AI36"/>
  <c r="AI32"/>
  <c r="AI28"/>
  <c r="AI24"/>
  <c r="AI20"/>
  <c r="AI16"/>
  <c r="AI12"/>
  <c r="AI8"/>
  <c r="AI4"/>
  <c r="AI50"/>
  <c r="AI46"/>
  <c r="AI42"/>
  <c r="AI38"/>
  <c r="AI34"/>
  <c r="AI30"/>
  <c r="AI26"/>
  <c r="AI22"/>
  <c r="AI18"/>
  <c r="AI14"/>
  <c r="AI10"/>
  <c r="AI6"/>
  <c r="AH52"/>
  <c r="AH53" s="1"/>
  <c r="AP28"/>
  <c r="AP29"/>
  <c r="AP30"/>
  <c r="AP27"/>
  <c r="AO31"/>
  <c r="AN31"/>
  <c r="AI52" l="1"/>
  <c r="AP31"/>
  <c r="C53" l="1"/>
  <c r="AI53" s="1"/>
</calcChain>
</file>

<file path=xl/sharedStrings.xml><?xml version="1.0" encoding="utf-8"?>
<sst xmlns="http://schemas.openxmlformats.org/spreadsheetml/2006/main" count="3219" uniqueCount="175">
  <si>
    <t>A Konduru</t>
  </si>
  <si>
    <t>Agiripalle</t>
  </si>
  <si>
    <t>Avanigada</t>
  </si>
  <si>
    <t>Bantumilli</t>
  </si>
  <si>
    <t>Bapulapad</t>
  </si>
  <si>
    <t>Challapalle</t>
  </si>
  <si>
    <t>Chandarlapadu</t>
  </si>
  <si>
    <t>Chatrai</t>
  </si>
  <si>
    <t>G Konduru</t>
  </si>
  <si>
    <t>Gampalagudem</t>
  </si>
  <si>
    <t>Gannavaram</t>
  </si>
  <si>
    <t>Ghantasala</t>
  </si>
  <si>
    <t>Gudivada</t>
  </si>
  <si>
    <t>Gudlavalleru</t>
  </si>
  <si>
    <t>Gudur</t>
  </si>
  <si>
    <t>Ibrahimpatnam</t>
  </si>
  <si>
    <t>Jaggayyapeta</t>
  </si>
  <si>
    <t>Kaikalur</t>
  </si>
  <si>
    <t>Kalidindi</t>
  </si>
  <si>
    <t>Kanchikacherla</t>
  </si>
  <si>
    <t>Kannipadu</t>
  </si>
  <si>
    <t>Koduru</t>
  </si>
  <si>
    <t>Kruthivennu</t>
  </si>
  <si>
    <t>Machilipatnam</t>
  </si>
  <si>
    <t>Mandavalli</t>
  </si>
  <si>
    <t>Mopidevi</t>
  </si>
  <si>
    <t>Movva</t>
  </si>
  <si>
    <t>Mudinapalle</t>
  </si>
  <si>
    <t>Musunuru</t>
  </si>
  <si>
    <t>Mylaram</t>
  </si>
  <si>
    <t>Nagayalanka</t>
  </si>
  <si>
    <t>Nandigama</t>
  </si>
  <si>
    <t>Nandivada</t>
  </si>
  <si>
    <t>Nuzvid</t>
  </si>
  <si>
    <t>Pamarru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</si>
  <si>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</si>
  <si>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</si>
  <si>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</si>
  <si>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</si>
  <si>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</si>
  <si>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</si>
  <si>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</si>
  <si>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</si>
  <si>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</si>
  <si>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</si>
  <si>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Veerulapadu</t>
  </si>
  <si>
    <t>Vijayawada Rural</t>
  </si>
  <si>
    <t>Vijayawada Urban</t>
  </si>
  <si>
    <t>Vissannapet</t>
  </si>
  <si>
    <t>Vuyyuru</t>
  </si>
  <si>
    <t>Month Normal</t>
  </si>
  <si>
    <t>Mandal</t>
  </si>
  <si>
    <t>Total</t>
  </si>
  <si>
    <t>District Total</t>
  </si>
  <si>
    <t>Average</t>
  </si>
  <si>
    <t>Status</t>
  </si>
  <si>
    <t>Excess</t>
  </si>
  <si>
    <t>Normal</t>
  </si>
  <si>
    <t xml:space="preserve">Deviation (%) </t>
  </si>
  <si>
    <t>Month</t>
  </si>
  <si>
    <t>Normal for month</t>
  </si>
  <si>
    <t>Actual</t>
  </si>
  <si>
    <t xml:space="preserve">Mandals </t>
  </si>
  <si>
    <t>Last 7 days rainfall</t>
  </si>
  <si>
    <t>Date</t>
  </si>
  <si>
    <t>June,2016</t>
  </si>
  <si>
    <t>Dev %</t>
  </si>
  <si>
    <t>in mm</t>
  </si>
  <si>
    <t>Sowth west monsoon</t>
  </si>
  <si>
    <t>North East Monsoon</t>
  </si>
  <si>
    <t>Winter Season</t>
  </si>
  <si>
    <t>Hot Weather period</t>
  </si>
  <si>
    <t>2015-16</t>
  </si>
  <si>
    <t>Deficit</t>
  </si>
  <si>
    <t>Sl. No.</t>
  </si>
  <si>
    <t>Vijayawada U</t>
  </si>
  <si>
    <t>Vijayawada R</t>
  </si>
  <si>
    <t>Scanty</t>
  </si>
  <si>
    <t>Highest</t>
  </si>
  <si>
    <t>Lowest</t>
  </si>
  <si>
    <t>24.06.16</t>
  </si>
  <si>
    <t>25.06.16</t>
  </si>
  <si>
    <t>27.06.16</t>
  </si>
  <si>
    <t>26.06.16</t>
  </si>
  <si>
    <t>Kanchika Cherla</t>
  </si>
  <si>
    <t>28.06.16</t>
  </si>
  <si>
    <t>29.06.16</t>
  </si>
  <si>
    <t>30.06.16</t>
  </si>
  <si>
    <t>Normal as on date</t>
  </si>
  <si>
    <t>July,2016</t>
  </si>
  <si>
    <t>1.7.16</t>
  </si>
  <si>
    <t>1.6.16</t>
  </si>
  <si>
    <t>Cumulative</t>
  </si>
  <si>
    <t>ABSTRACT</t>
  </si>
  <si>
    <t>Actual corr year 2015</t>
  </si>
  <si>
    <t>Actual during 2016</t>
  </si>
  <si>
    <t>deficit</t>
  </si>
  <si>
    <t>Deficient</t>
  </si>
  <si>
    <t>1.8.16</t>
  </si>
  <si>
    <t>Aug,2016</t>
  </si>
  <si>
    <t>August,2016</t>
  </si>
  <si>
    <t>Monsoon</t>
  </si>
  <si>
    <t>Sowth west</t>
  </si>
  <si>
    <t>Winter</t>
  </si>
  <si>
    <t>Rainfall in Krishna District</t>
  </si>
  <si>
    <t>Category</t>
  </si>
  <si>
    <t>Mandals covered</t>
  </si>
  <si>
    <t>&gt;10mm</t>
  </si>
  <si>
    <t>5mm to 10mm</t>
  </si>
  <si>
    <t>2.5mm to 5mm</t>
  </si>
  <si>
    <t>Sept,2016</t>
  </si>
  <si>
    <t>1.9.16</t>
  </si>
  <si>
    <t>North East</t>
  </si>
  <si>
    <t xml:space="preserve">Hot Weather </t>
  </si>
  <si>
    <t xml:space="preserve">Devn (%) </t>
  </si>
  <si>
    <t>September,2016</t>
  </si>
  <si>
    <t>26.09.2016</t>
  </si>
  <si>
    <t>(3) Kalidindi, Nandivada, Unguturu</t>
  </si>
  <si>
    <t>(3) Ibrahimpatnam, Penuganchiprolu, Vijayawada U</t>
  </si>
  <si>
    <t>(20) Akonduru, Agiripalli, Bapulapadu, Chandarlapadu, Chatrai, Gkonduru, Gampalagudem, Jaggaiahpeta, Kanchikacherla, Musunuru, Mylavaram, Nandigama, Nuzvid, Reddygudem, Tiruvuru, Vatsavai, Veerullapadu, Vijayawada R, Vissannapeta</t>
  </si>
  <si>
    <t>27.09.2016</t>
  </si>
  <si>
    <t>(5) Chandarlapadu, Gampalagudem, Gudivada, Thotlavalluru, Veerullapadu</t>
  </si>
  <si>
    <t>(6) Avanigadda, Nandigama, Nandivada, Pedaparupudi, Vatsavai, Vuyyuru</t>
  </si>
  <si>
    <t>(2) Jaggaiahpeta, Penuganchiprolu</t>
  </si>
  <si>
    <t>28.09.2016</t>
  </si>
  <si>
    <t>(8) Akonduru, Chatrai, Kalidindi, Kanchikacherla, Nagayalanka, Reddygudem, Tiruvuru, Vissannapeta</t>
  </si>
  <si>
    <t>(7) Chandarlapadu, Gkonduru, Nandigama, Penuganchiprolu, Thotlavalluru, Vatsavai, Veerullapadu</t>
  </si>
  <si>
    <t>(8) Gampalagudem, Gudivada, Jaggaiahpeta, Koduru, Mylavaram, Nuzvid, Pedaparupudi</t>
  </si>
  <si>
    <t>South west</t>
  </si>
  <si>
    <t>Oct,2016</t>
  </si>
  <si>
    <t>Nov,2016</t>
  </si>
  <si>
    <t>Dec,2016</t>
  </si>
  <si>
    <t>October,2016</t>
  </si>
  <si>
    <t>1.10.16</t>
  </si>
  <si>
    <t>recon</t>
  </si>
  <si>
    <t>Vissannapeta</t>
  </si>
  <si>
    <t>Southwest Total</t>
  </si>
  <si>
    <t>1.11.16</t>
  </si>
  <si>
    <t xml:space="preserve">December,2016 </t>
  </si>
  <si>
    <t xml:space="preserve">November,2016 </t>
  </si>
  <si>
    <t>scanty</t>
  </si>
  <si>
    <t>Oct</t>
  </si>
  <si>
    <t>Nov</t>
  </si>
  <si>
    <t>dec</t>
  </si>
  <si>
    <t>jan</t>
  </si>
  <si>
    <t>Northwest Total</t>
  </si>
  <si>
    <t>January,2017</t>
  </si>
  <si>
    <t>February,2017</t>
  </si>
  <si>
    <t>Winter Period</t>
  </si>
  <si>
    <t>Norain</t>
  </si>
  <si>
    <t>1.3.17</t>
  </si>
  <si>
    <t>Jan,2017</t>
  </si>
  <si>
    <t>Feb,2017</t>
  </si>
  <si>
    <t>No rain</t>
  </si>
  <si>
    <t xml:space="preserve"> </t>
  </si>
  <si>
    <t>March,2017</t>
  </si>
  <si>
    <t>1.2.17</t>
  </si>
  <si>
    <t>1.1.17</t>
  </si>
  <si>
    <t>Actual during 2016-17</t>
  </si>
  <si>
    <t>April,2017</t>
  </si>
  <si>
    <t>1.5.17</t>
  </si>
  <si>
    <t>May,2017</t>
  </si>
  <si>
    <t>Actual corr year 
2015-16</t>
  </si>
  <si>
    <t>27.05.17</t>
  </si>
  <si>
    <t>26.05.17</t>
  </si>
  <si>
    <t>25.05.17</t>
  </si>
  <si>
    <t>24.05.17</t>
  </si>
  <si>
    <t>23.05.17</t>
  </si>
  <si>
    <t>28.05.17</t>
  </si>
  <si>
    <t>29.05.17</t>
  </si>
  <si>
    <t>Hot weather</t>
  </si>
  <si>
    <t>30.05.17</t>
  </si>
  <si>
    <t>31.05.17</t>
  </si>
  <si>
    <t>North east Total</t>
  </si>
  <si>
    <t>Winter season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</si>
</sst>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9"/>
      <color rgb="FF000000"/>
      <name val="Inherit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Inherit"/>
    </font>
    <font>
      <b/>
      <sz val="11"/>
      <name val="Calibri"/>
      <family val="2"/>
      <scheme val="minor"/>
    </font>
    <font>
      <sz val="7"/>
      <color rgb="FF000000"/>
      <name val="Inherit"/>
    </font>
    <font>
      <sz val="7"/>
      <color rgb="FF000000"/>
      <name val="Verdan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 style="medium">
        <color rgb="FF666666"/>
      </top>
      <bottom style="medium">
        <color rgb="FF333333"/>
      </bottom>
      <diagonal/>
    </border>
    <border>
      <left/>
      <right style="medium">
        <color rgb="FF333333"/>
      </right>
      <top style="medium">
        <color rgb="FF666666"/>
      </top>
      <bottom style="medium">
        <color rgb="FF333333"/>
      </bottom>
      <diagonal/>
    </border>
    <border>
      <left/>
      <right style="medium">
        <color rgb="FF666666"/>
      </right>
      <top style="medium">
        <color rgb="FF666666"/>
      </top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/>
      <bottom style="medium">
        <color rgb="FF333333"/>
      </bottom>
      <diagonal/>
    </border>
    <border>
      <left/>
      <right style="medium">
        <color rgb="FF666666"/>
      </right>
      <top/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/>
      <bottom style="medium">
        <color rgb="FF666666"/>
      </bottom>
      <diagonal/>
    </border>
    <border>
      <left/>
      <right style="medium">
        <color rgb="FF333333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64" fontId="4" fillId="0" borderId="1" xfId="0" applyNumberFormat="1" applyFon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7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vertical="top" wrapText="1"/>
    </xf>
    <xf numFmtId="0" fontId="0" fillId="0" borderId="0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2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righ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164" fontId="0" fillId="0" borderId="1" xfId="0" applyNumberFormat="1" applyBorder="1" applyAlignment="1">
      <alignment horizontal="right" vertical="top" wrapText="1"/>
    </xf>
    <xf numFmtId="0" fontId="0" fillId="0" borderId="0" xfId="0" applyAlignment="1">
      <alignment wrapText="1"/>
    </xf>
    <xf numFmtId="0" fontId="9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0" fontId="4" fillId="0" borderId="1" xfId="0" applyFont="1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5" fillId="0" borderId="1" xfId="0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164" fontId="0" fillId="0" borderId="1" xfId="0" applyNumberForma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164" fontId="12" fillId="0" borderId="1" xfId="0" applyNumberFormat="1" applyFont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11" xfId="0" applyBorder="1" applyAlignment="1">
      <alignment horizontal="right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1" xfId="0" applyFill="1" applyBorder="1" applyAlignment="1">
      <alignment horizontal="right" wrapText="1"/>
    </xf>
    <xf numFmtId="0" fontId="0" fillId="3" borderId="6" xfId="0" applyFill="1" applyBorder="1" applyAlignment="1">
      <alignment horizontal="right" wrapText="1"/>
    </xf>
    <xf numFmtId="164" fontId="0" fillId="3" borderId="1" xfId="0" applyNumberFormat="1" applyFill="1" applyBorder="1" applyAlignment="1">
      <alignment horizontal="right" vertical="top" wrapText="1"/>
    </xf>
    <xf numFmtId="0" fontId="9" fillId="3" borderId="1" xfId="0" applyFont="1" applyFill="1" applyBorder="1" applyAlignment="1">
      <alignment vertical="top" wrapText="1"/>
    </xf>
    <xf numFmtId="0" fontId="0" fillId="3" borderId="0" xfId="0" applyFill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6" xfId="0" applyBorder="1" applyAlignment="1">
      <alignment horizontal="right" vertical="top" wrapText="1"/>
    </xf>
    <xf numFmtId="0" fontId="7" fillId="0" borderId="1" xfId="0" applyFont="1" applyBorder="1" applyAlignment="1">
      <alignment horizontal="center" vertical="top" wrapText="1" shrinkToFit="1"/>
    </xf>
    <xf numFmtId="0" fontId="1" fillId="0" borderId="0" xfId="0" applyFont="1" applyBorder="1" applyAlignment="1">
      <alignment vertical="top" wrapText="1" shrinkToFit="1"/>
    </xf>
    <xf numFmtId="0" fontId="1" fillId="0" borderId="0" xfId="0" applyFont="1" applyBorder="1" applyAlignment="1">
      <alignment horizontal="left" vertical="top" wrapText="1" shrinkToFit="1"/>
    </xf>
    <xf numFmtId="0" fontId="13" fillId="0" borderId="1" xfId="0" applyFont="1" applyBorder="1" applyAlignment="1">
      <alignment horizontal="left" vertical="top" wrapText="1"/>
    </xf>
    <xf numFmtId="164" fontId="4" fillId="0" borderId="0" xfId="0" applyNumberFormat="1" applyFont="1" applyBorder="1" applyAlignment="1">
      <alignment vertical="top" wrapText="1"/>
    </xf>
    <xf numFmtId="17" fontId="4" fillId="0" borderId="1" xfId="0" applyNumberFormat="1" applyFon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6" xfId="0" applyFill="1" applyBorder="1" applyAlignment="1">
      <alignment horizontal="right" wrapText="1"/>
    </xf>
    <xf numFmtId="0" fontId="0" fillId="4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right" wrapText="1"/>
    </xf>
    <xf numFmtId="164" fontId="0" fillId="4" borderId="1" xfId="0" applyNumberFormat="1" applyFill="1" applyBorder="1" applyAlignment="1">
      <alignment horizontal="right" vertical="top" wrapText="1"/>
    </xf>
    <xf numFmtId="0" fontId="9" fillId="4" borderId="1" xfId="0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9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vertical="top" wrapText="1"/>
    </xf>
    <xf numFmtId="164" fontId="4" fillId="4" borderId="1" xfId="0" applyNumberFormat="1" applyFon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2" fontId="4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 shrinkToFit="1"/>
    </xf>
    <xf numFmtId="164" fontId="7" fillId="4" borderId="1" xfId="0" applyNumberFormat="1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left" vertical="top" wrapText="1" shrinkToFit="1"/>
    </xf>
    <xf numFmtId="0" fontId="1" fillId="4" borderId="0" xfId="0" applyFont="1" applyFill="1" applyBorder="1" applyAlignment="1">
      <alignment vertical="top" wrapText="1"/>
    </xf>
    <xf numFmtId="0" fontId="13" fillId="4" borderId="1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 vertical="top" wrapText="1"/>
    </xf>
    <xf numFmtId="0" fontId="12" fillId="4" borderId="1" xfId="0" applyFont="1" applyFill="1" applyBorder="1" applyAlignment="1">
      <alignment vertical="top" wrapText="1"/>
    </xf>
    <xf numFmtId="164" fontId="12" fillId="4" borderId="1" xfId="0" applyNumberFormat="1" applyFont="1" applyFill="1" applyBorder="1" applyAlignment="1">
      <alignment vertical="top" wrapText="1"/>
    </xf>
    <xf numFmtId="0" fontId="12" fillId="4" borderId="0" xfId="0" applyFont="1" applyFill="1" applyAlignment="1">
      <alignment vertical="top" wrapText="1"/>
    </xf>
    <xf numFmtId="0" fontId="0" fillId="4" borderId="4" xfId="0" applyFill="1" applyBorder="1" applyAlignment="1">
      <alignment horizontal="right" vertical="top" wrapText="1"/>
    </xf>
    <xf numFmtId="0" fontId="0" fillId="4" borderId="4" xfId="0" applyFill="1" applyBorder="1" applyAlignment="1">
      <alignment vertical="top" wrapText="1"/>
    </xf>
    <xf numFmtId="0" fontId="0" fillId="4" borderId="4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9" fillId="0" borderId="0" xfId="0" applyNumberFormat="1" applyFont="1" applyAlignment="1">
      <alignment wrapText="1"/>
    </xf>
    <xf numFmtId="0" fontId="0" fillId="0" borderId="12" xfId="0" applyBorder="1" applyAlignment="1">
      <alignment horizontal="right" wrapText="1"/>
    </xf>
    <xf numFmtId="0" fontId="0" fillId="4" borderId="0" xfId="0" applyFill="1" applyBorder="1" applyAlignment="1">
      <alignment horizontal="left" vertical="top" wrapText="1"/>
    </xf>
    <xf numFmtId="164" fontId="9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0" fillId="4" borderId="1" xfId="0" applyFont="1" applyFill="1" applyBorder="1" applyAlignment="1">
      <alignment vertical="top" wrapText="1"/>
    </xf>
    <xf numFmtId="164" fontId="0" fillId="0" borderId="0" xfId="0" applyNumberFormat="1"/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wrapText="1"/>
    </xf>
    <xf numFmtId="0" fontId="12" fillId="4" borderId="0" xfId="0" applyFont="1" applyFill="1" applyBorder="1" applyAlignment="1">
      <alignment horizontal="center" vertical="top" wrapText="1"/>
    </xf>
    <xf numFmtId="0" fontId="12" fillId="0" borderId="0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15" fillId="0" borderId="13" xfId="0" applyFont="1" applyBorder="1" applyAlignment="1">
      <alignment horizontal="left" wrapText="1"/>
    </xf>
    <xf numFmtId="0" fontId="15" fillId="0" borderId="14" xfId="0" applyFont="1" applyBorder="1" applyAlignment="1">
      <alignment horizontal="center" wrapText="1"/>
    </xf>
    <xf numFmtId="0" fontId="15" fillId="0" borderId="15" xfId="0" applyFont="1" applyBorder="1" applyAlignment="1">
      <alignment horizontal="left" wrapText="1"/>
    </xf>
    <xf numFmtId="0" fontId="15" fillId="0" borderId="16" xfId="0" applyFont="1" applyBorder="1" applyAlignment="1">
      <alignment horizontal="right" wrapText="1"/>
    </xf>
    <xf numFmtId="0" fontId="15" fillId="0" borderId="17" xfId="0" applyFont="1" applyBorder="1" applyAlignment="1">
      <alignment horizontal="center" wrapText="1"/>
    </xf>
    <xf numFmtId="0" fontId="15" fillId="0" borderId="18" xfId="0" applyFont="1" applyBorder="1" applyAlignment="1">
      <alignment horizontal="right" wrapText="1"/>
    </xf>
    <xf numFmtId="0" fontId="15" fillId="0" borderId="19" xfId="0" applyFont="1" applyBorder="1" applyAlignment="1">
      <alignment horizontal="center" wrapText="1"/>
    </xf>
    <xf numFmtId="0" fontId="15" fillId="0" borderId="20" xfId="0" applyFont="1" applyBorder="1" applyAlignment="1">
      <alignment horizontal="left" wrapText="1"/>
    </xf>
    <xf numFmtId="0" fontId="15" fillId="0" borderId="21" xfId="0" applyFont="1" applyBorder="1" applyAlignment="1">
      <alignment horizontal="right" wrapText="1"/>
    </xf>
    <xf numFmtId="0" fontId="0" fillId="4" borderId="1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16" fillId="2" borderId="14" xfId="0" applyFont="1" applyFill="1" applyBorder="1" applyAlignment="1">
      <alignment horizontal="justify" wrapText="1"/>
    </xf>
    <xf numFmtId="0" fontId="16" fillId="2" borderId="22" xfId="0" applyFont="1" applyFill="1" applyBorder="1" applyAlignment="1">
      <alignment horizontal="justify" wrapText="1"/>
    </xf>
    <xf numFmtId="0" fontId="16" fillId="2" borderId="23" xfId="0" applyFont="1" applyFill="1" applyBorder="1" applyAlignment="1">
      <alignment horizontal="justify" wrapText="1"/>
    </xf>
    <xf numFmtId="0" fontId="16" fillId="2" borderId="24" xfId="0" applyFont="1" applyFill="1" applyBorder="1" applyAlignment="1">
      <alignment horizontal="justify" wrapText="1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0" fillId="0" borderId="7" xfId="0" applyFont="1" applyBorder="1" applyAlignment="1">
      <alignment horizontal="left" vertical="top" wrapText="1"/>
    </xf>
    <xf numFmtId="164" fontId="0" fillId="0" borderId="1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right" wrapText="1"/>
    </xf>
    <xf numFmtId="0" fontId="0" fillId="0" borderId="1" xfId="0" applyFont="1" applyBorder="1" applyAlignment="1">
      <alignment horizontal="right" vertical="top" wrapText="1"/>
    </xf>
    <xf numFmtId="0" fontId="0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right" wrapText="1"/>
    </xf>
    <xf numFmtId="0" fontId="9" fillId="0" borderId="0" xfId="0" applyFont="1" applyAlignment="1">
      <alignment horizontal="center" wrapText="1"/>
    </xf>
    <xf numFmtId="0" fontId="6" fillId="4" borderId="1" xfId="0" applyFont="1" applyFill="1" applyBorder="1" applyAlignment="1">
      <alignment horizontal="center" vertical="top" wrapText="1"/>
    </xf>
    <xf numFmtId="0" fontId="12" fillId="0" borderId="8" xfId="0" applyFont="1" applyBorder="1" applyAlignment="1">
      <alignment wrapText="1"/>
    </xf>
    <xf numFmtId="0" fontId="10" fillId="4" borderId="0" xfId="0" applyFont="1" applyFill="1" applyBorder="1" applyAlignment="1">
      <alignment horizontal="center" vertical="top" wrapText="1"/>
    </xf>
    <xf numFmtId="17" fontId="4" fillId="4" borderId="1" xfId="0" applyNumberFormat="1" applyFont="1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12" fillId="4" borderId="0" xfId="0" applyFont="1" applyFill="1" applyBorder="1" applyAlignment="1">
      <alignment vertical="top" wrapText="1"/>
    </xf>
    <xf numFmtId="164" fontId="9" fillId="4" borderId="0" xfId="0" applyNumberFormat="1" applyFont="1" applyFill="1" applyAlignment="1">
      <alignment wrapText="1"/>
    </xf>
    <xf numFmtId="164" fontId="12" fillId="4" borderId="0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vertical="top" wrapText="1"/>
    </xf>
    <xf numFmtId="0" fontId="17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 shrinkToFit="1"/>
    </xf>
    <xf numFmtId="0" fontId="1" fillId="4" borderId="1" xfId="0" applyFont="1" applyFill="1" applyBorder="1" applyAlignment="1">
      <alignment horizontal="center" vertical="top" wrapText="1"/>
    </xf>
    <xf numFmtId="164" fontId="1" fillId="4" borderId="1" xfId="0" applyNumberFormat="1" applyFon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 wrapText="1"/>
    </xf>
    <xf numFmtId="0" fontId="12" fillId="4" borderId="8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17" fontId="4" fillId="4" borderId="1" xfId="0" applyNumberFormat="1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right" vertical="top" wrapText="1"/>
    </xf>
    <xf numFmtId="0" fontId="10" fillId="4" borderId="1" xfId="0" applyFont="1" applyFill="1" applyBorder="1" applyAlignment="1">
      <alignment horizontal="right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17" fontId="4" fillId="0" borderId="1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12" fillId="4" borderId="1" xfId="0" applyFont="1" applyFill="1" applyBorder="1" applyAlignment="1">
      <alignment horizontal="center" vertical="top" wrapText="1"/>
    </xf>
    <xf numFmtId="17" fontId="4" fillId="0" borderId="0" xfId="0" applyNumberFormat="1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7" fontId="4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tabSelected="1" view="pageBreakPreview" zoomScaleSheetLayoutView="100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U15" sqref="U15:U17"/>
    </sheetView>
  </sheetViews>
  <sheetFormatPr defaultColWidth="9.140625" defaultRowHeight="15"/>
  <cols>
    <col min="1" max="1" width="3.85546875" style="107" customWidth="1"/>
    <col min="2" max="2" width="13.140625" style="99" customWidth="1"/>
    <col min="3" max="11" width="6.5703125" style="99" customWidth="1"/>
    <col min="12" max="12" width="8.28515625" style="99" customWidth="1"/>
    <col min="13" max="13" width="6.140625" style="99" customWidth="1"/>
    <col min="14" max="14" width="8" style="124" customWidth="1"/>
    <col min="15" max="15" width="6" style="124" customWidth="1"/>
    <col min="16" max="16" width="12.5703125" style="99" customWidth="1"/>
    <col min="17" max="17" width="10.85546875" style="99" customWidth="1"/>
    <col min="18" max="18" width="8.7109375" style="99" customWidth="1"/>
    <col min="19" max="19" width="12.85546875" style="99" customWidth="1"/>
    <col min="20" max="21" width="8.5703125" style="99" customWidth="1"/>
    <col min="22" max="22" width="10.42578125" style="99" customWidth="1"/>
    <col min="23" max="23" width="9.140625" style="99" customWidth="1"/>
    <col min="24" max="24" width="14.5703125" style="99" customWidth="1"/>
    <col min="25" max="16384" width="9.140625" style="99"/>
  </cols>
  <sheetData>
    <row r="1" spans="1:24" ht="28.5" customHeight="1">
      <c r="A1" s="195" t="s">
        <v>74</v>
      </c>
      <c r="B1" s="195" t="s">
        <v>51</v>
      </c>
      <c r="C1" s="195" t="s">
        <v>128</v>
      </c>
      <c r="D1" s="195"/>
      <c r="E1" s="195" t="s">
        <v>112</v>
      </c>
      <c r="F1" s="195"/>
      <c r="G1" s="195" t="s">
        <v>103</v>
      </c>
      <c r="H1" s="195"/>
      <c r="I1" s="195" t="s">
        <v>170</v>
      </c>
      <c r="J1" s="195"/>
      <c r="K1" s="195" t="s">
        <v>52</v>
      </c>
      <c r="L1" s="195"/>
      <c r="M1" s="195" t="s">
        <v>114</v>
      </c>
      <c r="N1" s="197" t="s">
        <v>55</v>
      </c>
      <c r="O1" s="140"/>
      <c r="P1" s="198" t="s">
        <v>93</v>
      </c>
      <c r="Q1" s="198"/>
      <c r="R1" s="111"/>
      <c r="S1" s="111"/>
      <c r="T1" s="111"/>
      <c r="U1" s="111"/>
      <c r="V1" s="111"/>
      <c r="W1" s="111"/>
    </row>
    <row r="2" spans="1:24" s="107" customFormat="1" ht="36">
      <c r="A2" s="195"/>
      <c r="B2" s="195"/>
      <c r="C2" s="190" t="s">
        <v>57</v>
      </c>
      <c r="D2" s="190" t="s">
        <v>61</v>
      </c>
      <c r="E2" s="190" t="s">
        <v>57</v>
      </c>
      <c r="F2" s="190" t="s">
        <v>61</v>
      </c>
      <c r="G2" s="190" t="s">
        <v>57</v>
      </c>
      <c r="H2" s="190" t="s">
        <v>61</v>
      </c>
      <c r="I2" s="190" t="s">
        <v>57</v>
      </c>
      <c r="J2" s="190" t="s">
        <v>61</v>
      </c>
      <c r="K2" s="190" t="s">
        <v>57</v>
      </c>
      <c r="L2" s="190" t="s">
        <v>61</v>
      </c>
      <c r="M2" s="195"/>
      <c r="N2" s="197"/>
      <c r="O2" s="140"/>
      <c r="P2" s="199" t="s">
        <v>59</v>
      </c>
      <c r="Q2" s="199"/>
      <c r="R2" s="106" t="s">
        <v>60</v>
      </c>
      <c r="S2" s="106" t="s">
        <v>88</v>
      </c>
      <c r="T2" s="174" t="s">
        <v>162</v>
      </c>
      <c r="U2" s="174" t="s">
        <v>158</v>
      </c>
      <c r="V2" s="189" t="s">
        <v>66</v>
      </c>
      <c r="W2" s="189" t="s">
        <v>55</v>
      </c>
    </row>
    <row r="3" spans="1:24">
      <c r="A3" s="189">
        <v>1</v>
      </c>
      <c r="B3" s="95" t="s">
        <v>0</v>
      </c>
      <c r="C3" s="104">
        <v>820.6</v>
      </c>
      <c r="D3" s="104">
        <v>711.50000000000011</v>
      </c>
      <c r="E3" s="42">
        <v>193</v>
      </c>
      <c r="F3" s="97">
        <v>84.399999999999892</v>
      </c>
      <c r="G3" s="104">
        <v>12</v>
      </c>
      <c r="H3" s="97">
        <v>0.1</v>
      </c>
      <c r="I3" s="42">
        <v>71.300000000000097</v>
      </c>
      <c r="J3" s="97">
        <v>26.000000000000043</v>
      </c>
      <c r="K3" s="94">
        <f>C3+E3+G3+I3</f>
        <v>1096.9000000000001</v>
      </c>
      <c r="L3" s="110">
        <f>D3+F3+H3+J3</f>
        <v>822</v>
      </c>
      <c r="M3" s="100">
        <f>L3/K3*100-100</f>
        <v>-25.061537058984413</v>
      </c>
      <c r="N3" s="175" t="s">
        <v>97</v>
      </c>
      <c r="O3" s="141"/>
      <c r="P3" s="196" t="s">
        <v>65</v>
      </c>
      <c r="Q3" s="196"/>
      <c r="R3" s="108">
        <v>97.8</v>
      </c>
      <c r="S3" s="108">
        <v>97.8</v>
      </c>
      <c r="T3" s="109">
        <v>240.2</v>
      </c>
      <c r="U3" s="109">
        <v>270.7</v>
      </c>
      <c r="V3" s="110">
        <f t="shared" ref="V3:V17" si="0">U3/S3*100-100</f>
        <v>176.78936605316972</v>
      </c>
      <c r="W3" s="94" t="s">
        <v>56</v>
      </c>
      <c r="X3" s="130"/>
    </row>
    <row r="4" spans="1:24">
      <c r="A4" s="189">
        <v>2</v>
      </c>
      <c r="B4" s="95" t="s">
        <v>1</v>
      </c>
      <c r="C4" s="104">
        <v>727.1</v>
      </c>
      <c r="D4" s="104">
        <v>744.2</v>
      </c>
      <c r="E4" s="42">
        <v>225.6</v>
      </c>
      <c r="F4" s="97">
        <v>96.9</v>
      </c>
      <c r="G4" s="104">
        <v>14.3</v>
      </c>
      <c r="H4" s="97">
        <v>0.1</v>
      </c>
      <c r="I4" s="42">
        <v>78.899999999999977</v>
      </c>
      <c r="J4" s="97">
        <v>23.999999999999929</v>
      </c>
      <c r="K4" s="94">
        <f t="shared" ref="K4:K54" si="1">C4+E4+G4+I4</f>
        <v>1045.9000000000001</v>
      </c>
      <c r="L4" s="110">
        <f t="shared" ref="L4:L54" si="2">D4+F4+H4+J4</f>
        <v>865.19999999999993</v>
      </c>
      <c r="M4" s="100">
        <f t="shared" ref="M4:M54" si="3">L4/K4*100-100</f>
        <v>-17.276986327564785</v>
      </c>
      <c r="N4" s="175" t="s">
        <v>57</v>
      </c>
      <c r="O4" s="141"/>
      <c r="P4" s="196" t="s">
        <v>89</v>
      </c>
      <c r="Q4" s="196"/>
      <c r="R4" s="94">
        <v>210.6</v>
      </c>
      <c r="S4" s="94">
        <v>210.6</v>
      </c>
      <c r="T4" s="94">
        <v>96.3</v>
      </c>
      <c r="U4" s="110">
        <v>96.3</v>
      </c>
      <c r="V4" s="110">
        <f t="shared" si="0"/>
        <v>-54.273504273504273</v>
      </c>
      <c r="W4" s="94" t="s">
        <v>73</v>
      </c>
      <c r="X4" s="130"/>
    </row>
    <row r="5" spans="1:24">
      <c r="A5" s="189">
        <v>3</v>
      </c>
      <c r="B5" s="95" t="s">
        <v>2</v>
      </c>
      <c r="C5" s="104">
        <v>654.40000000000009</v>
      </c>
      <c r="D5" s="104">
        <v>783.3</v>
      </c>
      <c r="E5" s="42">
        <v>478.90000000000003</v>
      </c>
      <c r="F5" s="97">
        <v>198.10000000000002</v>
      </c>
      <c r="G5" s="104">
        <v>15.700000000000001</v>
      </c>
      <c r="H5" s="97">
        <v>0</v>
      </c>
      <c r="I5" s="42">
        <v>80.199999999999861</v>
      </c>
      <c r="J5" s="97">
        <v>21.4</v>
      </c>
      <c r="K5" s="94">
        <f t="shared" si="1"/>
        <v>1229.2</v>
      </c>
      <c r="L5" s="110">
        <f t="shared" si="2"/>
        <v>1002.8</v>
      </c>
      <c r="M5" s="100">
        <f t="shared" si="3"/>
        <v>-18.418483566547351</v>
      </c>
      <c r="N5" s="175" t="s">
        <v>57</v>
      </c>
      <c r="O5" s="141"/>
      <c r="P5" s="200" t="s">
        <v>100</v>
      </c>
      <c r="Q5" s="200"/>
      <c r="R5" s="94">
        <v>212.8</v>
      </c>
      <c r="S5" s="94">
        <v>212.8</v>
      </c>
      <c r="T5" s="94">
        <v>176</v>
      </c>
      <c r="U5" s="94">
        <v>143</v>
      </c>
      <c r="V5" s="110">
        <f t="shared" si="0"/>
        <v>-32.800751879699249</v>
      </c>
      <c r="W5" s="94" t="s">
        <v>73</v>
      </c>
      <c r="X5" s="130"/>
    </row>
    <row r="6" spans="1:24">
      <c r="A6" s="189">
        <v>4</v>
      </c>
      <c r="B6" s="95" t="s">
        <v>3</v>
      </c>
      <c r="C6" s="104">
        <v>686.9</v>
      </c>
      <c r="D6" s="104">
        <v>920.10000000000014</v>
      </c>
      <c r="E6" s="42">
        <v>280.2</v>
      </c>
      <c r="F6" s="97">
        <v>40.599999999999973</v>
      </c>
      <c r="G6" s="104">
        <v>18.899999999999999</v>
      </c>
      <c r="H6" s="97">
        <v>0.1</v>
      </c>
      <c r="I6" s="42">
        <v>69.700000000000074</v>
      </c>
      <c r="J6" s="97">
        <v>4.0999999999997954</v>
      </c>
      <c r="K6" s="94">
        <f t="shared" si="1"/>
        <v>1055.7</v>
      </c>
      <c r="L6" s="110">
        <f t="shared" si="2"/>
        <v>964.9</v>
      </c>
      <c r="M6" s="100">
        <f t="shared" si="3"/>
        <v>-8.6009282940229212</v>
      </c>
      <c r="N6" s="175" t="s">
        <v>57</v>
      </c>
      <c r="O6" s="141"/>
      <c r="P6" s="200" t="s">
        <v>115</v>
      </c>
      <c r="Q6" s="200"/>
      <c r="R6" s="94">
        <v>163.9</v>
      </c>
      <c r="S6" s="108">
        <v>163.9</v>
      </c>
      <c r="T6" s="109">
        <v>130.6</v>
      </c>
      <c r="U6" s="109">
        <v>158.9</v>
      </c>
      <c r="V6" s="110">
        <f t="shared" si="0"/>
        <v>-3.0506406345332522</v>
      </c>
      <c r="W6" s="94" t="s">
        <v>57</v>
      </c>
      <c r="X6" s="130"/>
    </row>
    <row r="7" spans="1:24">
      <c r="A7" s="189">
        <v>5</v>
      </c>
      <c r="B7" s="95" t="s">
        <v>4</v>
      </c>
      <c r="C7" s="104">
        <v>741.2</v>
      </c>
      <c r="D7" s="104">
        <v>477.9</v>
      </c>
      <c r="E7" s="42">
        <v>189.4</v>
      </c>
      <c r="F7" s="97">
        <v>97.899999999999892</v>
      </c>
      <c r="G7" s="104">
        <v>17.7</v>
      </c>
      <c r="H7" s="97">
        <v>0</v>
      </c>
      <c r="I7" s="42">
        <v>92.999999999999886</v>
      </c>
      <c r="J7" s="97">
        <v>24.300000000000114</v>
      </c>
      <c r="K7" s="94">
        <f t="shared" si="1"/>
        <v>1041.3</v>
      </c>
      <c r="L7" s="110">
        <f t="shared" si="2"/>
        <v>600.09999999999991</v>
      </c>
      <c r="M7" s="100">
        <f t="shared" si="3"/>
        <v>-42.370114280226645</v>
      </c>
      <c r="N7" s="175" t="s">
        <v>97</v>
      </c>
      <c r="O7" s="141"/>
      <c r="P7" s="201" t="s">
        <v>136</v>
      </c>
      <c r="Q7" s="201"/>
      <c r="R7" s="136">
        <f>SUM(R3:R6)</f>
        <v>685.1</v>
      </c>
      <c r="S7" s="136">
        <f t="shared" ref="S7:U7" si="4">SUM(S3:S6)</f>
        <v>685.1</v>
      </c>
      <c r="T7" s="136">
        <f t="shared" si="4"/>
        <v>643.1</v>
      </c>
      <c r="U7" s="136">
        <f t="shared" si="4"/>
        <v>668.9</v>
      </c>
      <c r="V7" s="110">
        <f t="shared" si="0"/>
        <v>-2.3646183038972453</v>
      </c>
      <c r="W7" s="136" t="s">
        <v>57</v>
      </c>
      <c r="X7" s="130"/>
    </row>
    <row r="8" spans="1:24" ht="15" customHeight="1">
      <c r="A8" s="189">
        <v>6</v>
      </c>
      <c r="B8" s="95" t="s">
        <v>5</v>
      </c>
      <c r="C8" s="104">
        <v>680.9</v>
      </c>
      <c r="D8" s="104">
        <v>578.20000000000005</v>
      </c>
      <c r="E8" s="42">
        <v>353.40000000000003</v>
      </c>
      <c r="F8" s="97">
        <v>128.80000000000001</v>
      </c>
      <c r="G8" s="104">
        <v>35.700000000000003</v>
      </c>
      <c r="H8" s="97">
        <v>0</v>
      </c>
      <c r="I8" s="42">
        <v>94.399999999999949</v>
      </c>
      <c r="J8" s="97">
        <v>16.5</v>
      </c>
      <c r="K8" s="94">
        <f t="shared" si="1"/>
        <v>1164.3999999999999</v>
      </c>
      <c r="L8" s="110">
        <f t="shared" si="2"/>
        <v>723.5</v>
      </c>
      <c r="M8" s="100">
        <f t="shared" si="3"/>
        <v>-37.864994847131562</v>
      </c>
      <c r="N8" s="175" t="s">
        <v>97</v>
      </c>
      <c r="O8" s="141"/>
      <c r="P8" s="196" t="s">
        <v>132</v>
      </c>
      <c r="Q8" s="196"/>
      <c r="R8" s="94">
        <v>162.69999999999999</v>
      </c>
      <c r="S8" s="94">
        <v>162.69999999999999</v>
      </c>
      <c r="T8" s="94">
        <v>80.400000000000006</v>
      </c>
      <c r="U8" s="110">
        <v>77.400000000000006</v>
      </c>
      <c r="V8" s="110">
        <f t="shared" si="0"/>
        <v>-52.427781192378603</v>
      </c>
      <c r="W8" s="94" t="s">
        <v>73</v>
      </c>
      <c r="X8" s="130"/>
    </row>
    <row r="9" spans="1:24" ht="15" customHeight="1">
      <c r="A9" s="189">
        <v>7</v>
      </c>
      <c r="B9" s="95" t="s">
        <v>6</v>
      </c>
      <c r="C9" s="104">
        <v>680.2</v>
      </c>
      <c r="D9" s="104">
        <v>838.4</v>
      </c>
      <c r="E9" s="42">
        <v>190.4</v>
      </c>
      <c r="F9" s="97">
        <v>62.200000000000031</v>
      </c>
      <c r="G9" s="104">
        <v>20.200000000000003</v>
      </c>
      <c r="H9" s="97">
        <v>0.2</v>
      </c>
      <c r="I9" s="42">
        <v>67.399999999999892</v>
      </c>
      <c r="J9" s="97">
        <v>32.59999999999993</v>
      </c>
      <c r="K9" s="94">
        <f t="shared" si="1"/>
        <v>958.19999999999993</v>
      </c>
      <c r="L9" s="110">
        <f t="shared" si="2"/>
        <v>933.4</v>
      </c>
      <c r="M9" s="100">
        <f t="shared" si="3"/>
        <v>-2.5881861824253747</v>
      </c>
      <c r="N9" s="175" t="s">
        <v>57</v>
      </c>
      <c r="O9" s="141"/>
      <c r="P9" s="200" t="s">
        <v>139</v>
      </c>
      <c r="Q9" s="200"/>
      <c r="R9" s="94">
        <v>70.7</v>
      </c>
      <c r="S9" s="94">
        <v>70.7</v>
      </c>
      <c r="T9" s="94">
        <v>82.6</v>
      </c>
      <c r="U9" s="94">
        <v>8.3000000000000007</v>
      </c>
      <c r="V9" s="110">
        <f t="shared" si="0"/>
        <v>-88.260254596888259</v>
      </c>
      <c r="W9" s="94" t="s">
        <v>77</v>
      </c>
      <c r="X9" s="130"/>
    </row>
    <row r="10" spans="1:24">
      <c r="A10" s="189">
        <v>8</v>
      </c>
      <c r="B10" s="95" t="s">
        <v>7</v>
      </c>
      <c r="C10" s="104">
        <v>776.59999999999991</v>
      </c>
      <c r="D10" s="104">
        <v>768</v>
      </c>
      <c r="E10" s="42">
        <v>178.9</v>
      </c>
      <c r="F10" s="97">
        <v>141.49999999999991</v>
      </c>
      <c r="G10" s="104">
        <v>14.8</v>
      </c>
      <c r="H10" s="97">
        <v>0</v>
      </c>
      <c r="I10" s="42">
        <v>111.30000000000014</v>
      </c>
      <c r="J10" s="97">
        <v>43.800000000000139</v>
      </c>
      <c r="K10" s="94">
        <f t="shared" si="1"/>
        <v>1081.5999999999999</v>
      </c>
      <c r="L10" s="110">
        <f t="shared" si="2"/>
        <v>953.30000000000007</v>
      </c>
      <c r="M10" s="100">
        <f t="shared" si="3"/>
        <v>-11.862056213017738</v>
      </c>
      <c r="N10" s="175" t="s">
        <v>57</v>
      </c>
      <c r="O10" s="141"/>
      <c r="P10" s="200" t="s">
        <v>138</v>
      </c>
      <c r="Q10" s="200"/>
      <c r="R10" s="110">
        <v>16</v>
      </c>
      <c r="S10" s="110">
        <v>16</v>
      </c>
      <c r="T10" s="94">
        <v>0.5</v>
      </c>
      <c r="U10" s="94">
        <v>7.7</v>
      </c>
      <c r="V10" s="110">
        <f t="shared" si="0"/>
        <v>-51.875</v>
      </c>
      <c r="W10" s="94" t="s">
        <v>73</v>
      </c>
      <c r="X10" s="130"/>
    </row>
    <row r="11" spans="1:24">
      <c r="A11" s="189">
        <v>9</v>
      </c>
      <c r="B11" s="95" t="s">
        <v>8</v>
      </c>
      <c r="C11" s="104">
        <v>775.8</v>
      </c>
      <c r="D11" s="104">
        <v>556.69999999999993</v>
      </c>
      <c r="E11" s="42">
        <v>202.5</v>
      </c>
      <c r="F11" s="97">
        <v>79.000000000000085</v>
      </c>
      <c r="G11" s="104">
        <v>12.2</v>
      </c>
      <c r="H11" s="97">
        <v>0.1</v>
      </c>
      <c r="I11" s="42">
        <v>98.100000000000023</v>
      </c>
      <c r="J11" s="97">
        <v>62.799999999999976</v>
      </c>
      <c r="K11" s="94">
        <f t="shared" si="1"/>
        <v>1088.5999999999999</v>
      </c>
      <c r="L11" s="110">
        <f t="shared" si="2"/>
        <v>698.6</v>
      </c>
      <c r="M11" s="100">
        <f t="shared" si="3"/>
        <v>-35.825831343009355</v>
      </c>
      <c r="N11" s="175" t="s">
        <v>97</v>
      </c>
      <c r="O11" s="141"/>
      <c r="P11" s="202" t="s">
        <v>173</v>
      </c>
      <c r="Q11" s="202"/>
      <c r="R11" s="136">
        <f>SUM(R8:R10)</f>
        <v>249.39999999999998</v>
      </c>
      <c r="S11" s="136">
        <f t="shared" ref="S11:U11" si="5">SUM(S8:S10)</f>
        <v>249.39999999999998</v>
      </c>
      <c r="T11" s="136">
        <f t="shared" si="5"/>
        <v>163.5</v>
      </c>
      <c r="U11" s="136">
        <f t="shared" si="5"/>
        <v>93.4</v>
      </c>
      <c r="V11" s="110">
        <f t="shared" si="0"/>
        <v>-62.55012028869286</v>
      </c>
      <c r="W11" s="136" t="s">
        <v>77</v>
      </c>
      <c r="X11" s="130"/>
    </row>
    <row r="12" spans="1:24" ht="15" customHeight="1">
      <c r="A12" s="189">
        <v>10</v>
      </c>
      <c r="B12" s="95" t="s">
        <v>9</v>
      </c>
      <c r="C12" s="104">
        <v>840.9</v>
      </c>
      <c r="D12" s="104">
        <v>722.39999999999986</v>
      </c>
      <c r="E12" s="42">
        <v>177.49999999999997</v>
      </c>
      <c r="F12" s="97">
        <v>90.200000000000131</v>
      </c>
      <c r="G12" s="104">
        <v>9.6999999999999993</v>
      </c>
      <c r="H12" s="97">
        <v>0</v>
      </c>
      <c r="I12" s="42">
        <v>92.300000000000182</v>
      </c>
      <c r="J12" s="97">
        <v>46.099999999999959</v>
      </c>
      <c r="K12" s="94">
        <f t="shared" si="1"/>
        <v>1120.4000000000001</v>
      </c>
      <c r="L12" s="110">
        <f t="shared" si="2"/>
        <v>858.69999999999993</v>
      </c>
      <c r="M12" s="100">
        <f t="shared" si="3"/>
        <v>-23.357729382363459</v>
      </c>
      <c r="N12" s="175" t="s">
        <v>97</v>
      </c>
      <c r="O12" s="141"/>
      <c r="P12" s="196" t="s">
        <v>146</v>
      </c>
      <c r="Q12" s="196"/>
      <c r="R12" s="94">
        <v>8.4</v>
      </c>
      <c r="S12" s="94">
        <v>8.4</v>
      </c>
      <c r="T12" s="94">
        <v>1.3</v>
      </c>
      <c r="U12" s="94">
        <v>0</v>
      </c>
      <c r="V12" s="110">
        <f t="shared" si="0"/>
        <v>-100</v>
      </c>
      <c r="W12" s="94" t="s">
        <v>149</v>
      </c>
      <c r="X12" s="130"/>
    </row>
    <row r="13" spans="1:24">
      <c r="A13" s="189">
        <v>11</v>
      </c>
      <c r="B13" s="95" t="s">
        <v>10</v>
      </c>
      <c r="C13" s="104">
        <v>609.5</v>
      </c>
      <c r="D13" s="104">
        <v>724.2</v>
      </c>
      <c r="E13" s="42">
        <v>198.3</v>
      </c>
      <c r="F13" s="97">
        <v>87.7</v>
      </c>
      <c r="G13" s="104">
        <v>16</v>
      </c>
      <c r="H13" s="97">
        <v>0.1</v>
      </c>
      <c r="I13" s="42">
        <v>82.100000000000023</v>
      </c>
      <c r="J13" s="97">
        <v>10.099999999999863</v>
      </c>
      <c r="K13" s="94">
        <f t="shared" si="1"/>
        <v>905.9</v>
      </c>
      <c r="L13" s="110">
        <f t="shared" si="2"/>
        <v>822.1</v>
      </c>
      <c r="M13" s="100">
        <f t="shared" si="3"/>
        <v>-9.2504691467049298</v>
      </c>
      <c r="N13" s="175" t="s">
        <v>57</v>
      </c>
      <c r="O13" s="141"/>
      <c r="P13" s="200" t="s">
        <v>147</v>
      </c>
      <c r="Q13" s="200"/>
      <c r="R13" s="94">
        <v>7.4</v>
      </c>
      <c r="S13" s="94">
        <v>7.4</v>
      </c>
      <c r="T13" s="94">
        <v>0.1</v>
      </c>
      <c r="U13" s="94">
        <v>0</v>
      </c>
      <c r="V13" s="110">
        <f t="shared" si="0"/>
        <v>-100</v>
      </c>
      <c r="W13" s="94" t="s">
        <v>149</v>
      </c>
      <c r="X13" s="130"/>
    </row>
    <row r="14" spans="1:24">
      <c r="A14" s="189">
        <v>12</v>
      </c>
      <c r="B14" s="95" t="s">
        <v>11</v>
      </c>
      <c r="C14" s="104">
        <v>591.5</v>
      </c>
      <c r="D14" s="104">
        <v>479.6</v>
      </c>
      <c r="E14" s="42">
        <v>272.2</v>
      </c>
      <c r="F14" s="97">
        <v>145.80000000000001</v>
      </c>
      <c r="G14" s="104">
        <v>23.700000000000003</v>
      </c>
      <c r="H14" s="97">
        <v>0.1</v>
      </c>
      <c r="I14" s="42">
        <v>85.899999999999949</v>
      </c>
      <c r="J14" s="97">
        <v>18.69999999999991</v>
      </c>
      <c r="K14" s="94">
        <f t="shared" si="1"/>
        <v>973.30000000000007</v>
      </c>
      <c r="L14" s="110">
        <f t="shared" si="2"/>
        <v>644.20000000000005</v>
      </c>
      <c r="M14" s="100">
        <f t="shared" si="3"/>
        <v>-33.812801808281108</v>
      </c>
      <c r="N14" s="175" t="s">
        <v>97</v>
      </c>
      <c r="O14" s="141"/>
      <c r="P14" s="202" t="s">
        <v>174</v>
      </c>
      <c r="Q14" s="202"/>
      <c r="R14" s="136">
        <f>SUM(R12:R13)</f>
        <v>15.8</v>
      </c>
      <c r="S14" s="136">
        <f t="shared" ref="S14:U14" si="6">SUM(S12:S13)</f>
        <v>15.8</v>
      </c>
      <c r="T14" s="136">
        <f t="shared" si="6"/>
        <v>1.4000000000000001</v>
      </c>
      <c r="U14" s="136">
        <f t="shared" si="6"/>
        <v>0</v>
      </c>
      <c r="V14" s="110">
        <f t="shared" si="0"/>
        <v>-100</v>
      </c>
      <c r="W14" s="136" t="s">
        <v>149</v>
      </c>
      <c r="X14" s="130"/>
    </row>
    <row r="15" spans="1:24" ht="15" customHeight="1">
      <c r="A15" s="189">
        <v>13</v>
      </c>
      <c r="B15" s="95" t="s">
        <v>12</v>
      </c>
      <c r="C15" s="104">
        <v>694.59999999999991</v>
      </c>
      <c r="D15" s="104">
        <v>759.2</v>
      </c>
      <c r="E15" s="42">
        <v>267.60000000000002</v>
      </c>
      <c r="F15" s="97">
        <v>83.899999999999977</v>
      </c>
      <c r="G15" s="104">
        <v>13.7</v>
      </c>
      <c r="H15" s="97">
        <v>0</v>
      </c>
      <c r="I15" s="42">
        <v>81.100000000000051</v>
      </c>
      <c r="J15" s="97">
        <v>79.799999999999983</v>
      </c>
      <c r="K15" s="94">
        <f t="shared" si="1"/>
        <v>1057</v>
      </c>
      <c r="L15" s="110">
        <f t="shared" si="2"/>
        <v>922.9</v>
      </c>
      <c r="M15" s="100">
        <f t="shared" si="3"/>
        <v>-12.686849574266787</v>
      </c>
      <c r="N15" s="175" t="s">
        <v>57</v>
      </c>
      <c r="O15" s="141"/>
      <c r="P15" s="204" t="s">
        <v>155</v>
      </c>
      <c r="Q15" s="204"/>
      <c r="R15" s="94">
        <v>10.7</v>
      </c>
      <c r="S15" s="94">
        <v>10.7</v>
      </c>
      <c r="T15" s="94">
        <v>0.4</v>
      </c>
      <c r="U15" s="94">
        <v>6.9</v>
      </c>
      <c r="V15" s="110">
        <f t="shared" si="0"/>
        <v>-35.514018691588774</v>
      </c>
      <c r="W15" s="94" t="s">
        <v>73</v>
      </c>
      <c r="X15" s="130"/>
    </row>
    <row r="16" spans="1:24">
      <c r="A16" s="189">
        <v>14</v>
      </c>
      <c r="B16" s="95" t="s">
        <v>13</v>
      </c>
      <c r="C16" s="104">
        <v>682.7</v>
      </c>
      <c r="D16" s="104">
        <v>822.5</v>
      </c>
      <c r="E16" s="42">
        <v>266</v>
      </c>
      <c r="F16" s="97">
        <v>52.600000000000023</v>
      </c>
      <c r="G16" s="104">
        <v>13.5</v>
      </c>
      <c r="H16" s="97">
        <v>0</v>
      </c>
      <c r="I16" s="42">
        <v>75.899999999999935</v>
      </c>
      <c r="J16" s="97">
        <v>6.3</v>
      </c>
      <c r="K16" s="94">
        <f t="shared" si="1"/>
        <v>1038.0999999999999</v>
      </c>
      <c r="L16" s="110">
        <f t="shared" si="2"/>
        <v>881.4</v>
      </c>
      <c r="M16" s="100">
        <f t="shared" si="3"/>
        <v>-15.09488488584914</v>
      </c>
      <c r="N16" s="175" t="s">
        <v>57</v>
      </c>
      <c r="O16" s="141"/>
      <c r="P16" s="204" t="s">
        <v>159</v>
      </c>
      <c r="Q16" s="204"/>
      <c r="R16" s="94">
        <v>14.5</v>
      </c>
      <c r="S16" s="94">
        <v>14.5</v>
      </c>
      <c r="T16" s="94">
        <v>0.1</v>
      </c>
      <c r="U16" s="94">
        <v>1.1000000000000001</v>
      </c>
      <c r="V16" s="110">
        <f t="shared" si="0"/>
        <v>-92.41379310344827</v>
      </c>
      <c r="W16" s="94" t="s">
        <v>77</v>
      </c>
      <c r="X16" s="130"/>
    </row>
    <row r="17" spans="1:24" ht="15" customHeight="1">
      <c r="A17" s="189">
        <v>15</v>
      </c>
      <c r="B17" s="95" t="s">
        <v>14</v>
      </c>
      <c r="C17" s="104">
        <v>643.4</v>
      </c>
      <c r="D17" s="104">
        <v>643.19999999999993</v>
      </c>
      <c r="E17" s="42">
        <v>370.6</v>
      </c>
      <c r="F17" s="97">
        <v>79.200000000000088</v>
      </c>
      <c r="G17" s="104">
        <v>20.399999999999999</v>
      </c>
      <c r="H17" s="97">
        <v>0.2</v>
      </c>
      <c r="I17" s="42">
        <v>74.299999999999812</v>
      </c>
      <c r="J17" s="97">
        <v>27.899999999999977</v>
      </c>
      <c r="K17" s="94">
        <f t="shared" si="1"/>
        <v>1108.6999999999998</v>
      </c>
      <c r="L17" s="110">
        <f t="shared" si="2"/>
        <v>750.5</v>
      </c>
      <c r="M17" s="100">
        <f t="shared" si="3"/>
        <v>-32.308108595652556</v>
      </c>
      <c r="N17" s="175" t="s">
        <v>97</v>
      </c>
      <c r="O17" s="141"/>
      <c r="P17" s="205" t="s">
        <v>161</v>
      </c>
      <c r="Q17" s="206"/>
      <c r="R17" s="94">
        <v>58</v>
      </c>
      <c r="S17" s="94">
        <v>58</v>
      </c>
      <c r="T17" s="94">
        <v>96.9</v>
      </c>
      <c r="U17" s="94">
        <v>24.4</v>
      </c>
      <c r="V17" s="110">
        <f t="shared" si="0"/>
        <v>-57.931034482758626</v>
      </c>
      <c r="W17" s="94" t="s">
        <v>73</v>
      </c>
      <c r="X17" s="130"/>
    </row>
    <row r="18" spans="1:24" ht="12.75" customHeight="1">
      <c r="A18" s="189">
        <v>16</v>
      </c>
      <c r="B18" s="95" t="s">
        <v>15</v>
      </c>
      <c r="C18" s="104">
        <v>742.7</v>
      </c>
      <c r="D18" s="104">
        <v>425.30000000000007</v>
      </c>
      <c r="E18" s="42">
        <v>221.1</v>
      </c>
      <c r="F18" s="97">
        <v>31.69999999999991</v>
      </c>
      <c r="G18" s="104">
        <v>14.3</v>
      </c>
      <c r="H18" s="97">
        <v>0</v>
      </c>
      <c r="I18" s="42">
        <v>98.500000000000028</v>
      </c>
      <c r="J18" s="97">
        <v>48.499999999999979</v>
      </c>
      <c r="K18" s="94">
        <f t="shared" si="1"/>
        <v>1076.6000000000001</v>
      </c>
      <c r="L18" s="110">
        <f t="shared" si="2"/>
        <v>505.5</v>
      </c>
      <c r="M18" s="100">
        <f t="shared" si="3"/>
        <v>-53.04662827419655</v>
      </c>
      <c r="N18" s="175" t="s">
        <v>97</v>
      </c>
      <c r="O18" s="141"/>
      <c r="P18" s="202" t="s">
        <v>92</v>
      </c>
      <c r="Q18" s="202"/>
      <c r="R18" s="136">
        <f>R7+R11+R14+R15+R16+R17</f>
        <v>1033.5</v>
      </c>
      <c r="S18" s="136">
        <f t="shared" ref="S18:U18" si="7">S7+S11+S14+S15+S16+S17</f>
        <v>1033.5</v>
      </c>
      <c r="T18" s="136">
        <f t="shared" si="7"/>
        <v>905.4</v>
      </c>
      <c r="U18" s="136">
        <f t="shared" si="7"/>
        <v>794.69999999999993</v>
      </c>
      <c r="V18" s="110">
        <f>U18/S18*100-100</f>
        <v>-23.105950653120459</v>
      </c>
      <c r="W18" s="94" t="s">
        <v>73</v>
      </c>
      <c r="X18" s="130"/>
    </row>
    <row r="19" spans="1:24" ht="15" customHeight="1">
      <c r="A19" s="189">
        <v>17</v>
      </c>
      <c r="B19" s="95" t="s">
        <v>16</v>
      </c>
      <c r="C19" s="104">
        <v>683.3</v>
      </c>
      <c r="D19" s="104">
        <v>704</v>
      </c>
      <c r="E19" s="42">
        <v>154.1</v>
      </c>
      <c r="F19" s="97">
        <v>61.600000000000051</v>
      </c>
      <c r="G19" s="104">
        <v>11.9</v>
      </c>
      <c r="H19" s="97">
        <v>0</v>
      </c>
      <c r="I19" s="42">
        <v>54.80000000000009</v>
      </c>
      <c r="J19" s="97">
        <v>19.600000000000023</v>
      </c>
      <c r="K19" s="94">
        <f t="shared" si="1"/>
        <v>904.1</v>
      </c>
      <c r="L19" s="110">
        <f t="shared" si="2"/>
        <v>785.2</v>
      </c>
      <c r="M19" s="100">
        <f t="shared" si="3"/>
        <v>-13.15120008848578</v>
      </c>
      <c r="N19" s="175" t="s">
        <v>57</v>
      </c>
      <c r="O19" s="141"/>
      <c r="P19" s="111"/>
      <c r="Q19" s="111"/>
      <c r="R19" s="111"/>
      <c r="S19" s="111"/>
      <c r="T19" s="111"/>
      <c r="U19" s="111"/>
      <c r="V19" s="111"/>
      <c r="W19" s="111"/>
      <c r="X19" s="130"/>
    </row>
    <row r="20" spans="1:24" ht="15" customHeight="1">
      <c r="A20" s="189">
        <v>18</v>
      </c>
      <c r="B20" s="95" t="s">
        <v>17</v>
      </c>
      <c r="C20" s="104">
        <v>569.9</v>
      </c>
      <c r="D20" s="104">
        <v>729.4</v>
      </c>
      <c r="E20" s="42">
        <v>182.5</v>
      </c>
      <c r="F20" s="97">
        <v>53.199999999999974</v>
      </c>
      <c r="G20" s="104">
        <v>15.5</v>
      </c>
      <c r="H20" s="97">
        <v>0</v>
      </c>
      <c r="I20" s="42">
        <v>64.400000000000006</v>
      </c>
      <c r="J20" s="97">
        <v>27.60000000000009</v>
      </c>
      <c r="K20" s="94">
        <f t="shared" si="1"/>
        <v>832.3</v>
      </c>
      <c r="L20" s="110">
        <f t="shared" si="2"/>
        <v>810.2</v>
      </c>
      <c r="M20" s="100">
        <f t="shared" si="3"/>
        <v>-2.6552925627778308</v>
      </c>
      <c r="N20" s="175" t="s">
        <v>57</v>
      </c>
      <c r="O20" s="141"/>
      <c r="P20" s="188" t="s">
        <v>55</v>
      </c>
      <c r="Q20" s="188" t="s">
        <v>62</v>
      </c>
      <c r="R20" s="111"/>
      <c r="S20" s="109" t="s">
        <v>78</v>
      </c>
      <c r="T20" s="94">
        <v>1016</v>
      </c>
      <c r="U20" s="195" t="s">
        <v>135</v>
      </c>
      <c r="V20" s="195"/>
      <c r="W20" s="111"/>
      <c r="X20" s="130"/>
    </row>
    <row r="21" spans="1:24">
      <c r="A21" s="189">
        <v>19</v>
      </c>
      <c r="B21" s="95" t="s">
        <v>18</v>
      </c>
      <c r="C21" s="104">
        <v>650.29999999999995</v>
      </c>
      <c r="D21" s="104">
        <v>865.9</v>
      </c>
      <c r="E21" s="42">
        <v>235.29999999999998</v>
      </c>
      <c r="F21" s="97">
        <v>38.40000000000002</v>
      </c>
      <c r="G21" s="104">
        <v>18</v>
      </c>
      <c r="H21" s="97">
        <v>0</v>
      </c>
      <c r="I21" s="42">
        <v>87.400000000000091</v>
      </c>
      <c r="J21" s="97">
        <v>8.8000000000000007</v>
      </c>
      <c r="K21" s="94">
        <f t="shared" si="1"/>
        <v>991</v>
      </c>
      <c r="L21" s="110">
        <f t="shared" si="2"/>
        <v>913.09999999999991</v>
      </c>
      <c r="M21" s="100">
        <f t="shared" si="3"/>
        <v>-7.8607467204843715</v>
      </c>
      <c r="N21" s="175" t="s">
        <v>57</v>
      </c>
      <c r="O21" s="141"/>
      <c r="P21" s="188" t="s">
        <v>56</v>
      </c>
      <c r="Q21" s="188">
        <v>0</v>
      </c>
      <c r="R21" s="111"/>
      <c r="S21" s="94" t="s">
        <v>79</v>
      </c>
      <c r="T21" s="109">
        <v>505.7</v>
      </c>
      <c r="U21" s="195" t="s">
        <v>15</v>
      </c>
      <c r="V21" s="195"/>
      <c r="W21" s="111"/>
      <c r="X21" s="130"/>
    </row>
    <row r="22" spans="1:24" ht="15" customHeight="1">
      <c r="A22" s="189">
        <v>20</v>
      </c>
      <c r="B22" s="95" t="s">
        <v>19</v>
      </c>
      <c r="C22" s="104">
        <v>728.1</v>
      </c>
      <c r="D22" s="104">
        <v>809.5</v>
      </c>
      <c r="E22" s="42">
        <v>188.4</v>
      </c>
      <c r="F22" s="97">
        <v>35.100000000000051</v>
      </c>
      <c r="G22" s="104">
        <v>20.900000000000002</v>
      </c>
      <c r="H22" s="97">
        <v>0</v>
      </c>
      <c r="I22" s="42">
        <v>62.2</v>
      </c>
      <c r="J22" s="97">
        <v>40.899999999999977</v>
      </c>
      <c r="K22" s="94">
        <f t="shared" si="1"/>
        <v>999.6</v>
      </c>
      <c r="L22" s="110">
        <f t="shared" si="2"/>
        <v>885.5</v>
      </c>
      <c r="M22" s="100">
        <f t="shared" si="3"/>
        <v>-11.414565826330531</v>
      </c>
      <c r="N22" s="175" t="s">
        <v>57</v>
      </c>
      <c r="O22" s="141"/>
      <c r="P22" s="188" t="s">
        <v>57</v>
      </c>
      <c r="Q22" s="188">
        <v>25</v>
      </c>
      <c r="R22" s="111"/>
      <c r="S22" s="111"/>
      <c r="T22" s="111"/>
      <c r="U22" s="111"/>
      <c r="V22" s="111"/>
      <c r="W22" s="111"/>
      <c r="X22" s="130"/>
    </row>
    <row r="23" spans="1:24">
      <c r="A23" s="189">
        <v>21</v>
      </c>
      <c r="B23" s="95" t="s">
        <v>20</v>
      </c>
      <c r="C23" s="104">
        <v>704.7</v>
      </c>
      <c r="D23" s="104">
        <v>522.29999999999995</v>
      </c>
      <c r="E23" s="42">
        <v>272</v>
      </c>
      <c r="F23" s="97">
        <v>73.699999999999974</v>
      </c>
      <c r="G23" s="104">
        <v>14.6</v>
      </c>
      <c r="H23" s="97">
        <v>0.1</v>
      </c>
      <c r="I23" s="42">
        <v>95.599999999999966</v>
      </c>
      <c r="J23" s="97">
        <v>15.500000000000091</v>
      </c>
      <c r="K23" s="94">
        <f t="shared" si="1"/>
        <v>1086.9000000000001</v>
      </c>
      <c r="L23" s="110">
        <f t="shared" si="2"/>
        <v>611.6</v>
      </c>
      <c r="M23" s="100">
        <f t="shared" si="3"/>
        <v>-43.729873953445583</v>
      </c>
      <c r="N23" s="175" t="s">
        <v>97</v>
      </c>
      <c r="O23" s="141"/>
      <c r="P23" s="189" t="s">
        <v>73</v>
      </c>
      <c r="Q23" s="189">
        <v>25</v>
      </c>
      <c r="R23" s="113"/>
      <c r="S23" s="111"/>
      <c r="T23" s="111"/>
      <c r="U23" s="111"/>
      <c r="V23" s="111"/>
      <c r="W23" s="111"/>
      <c r="X23" s="130"/>
    </row>
    <row r="24" spans="1:24">
      <c r="A24" s="189">
        <v>22</v>
      </c>
      <c r="B24" s="95" t="s">
        <v>21</v>
      </c>
      <c r="C24" s="104">
        <v>462.5</v>
      </c>
      <c r="D24" s="104">
        <v>588.70000000000005</v>
      </c>
      <c r="E24" s="42">
        <v>376</v>
      </c>
      <c r="F24" s="97">
        <v>147.30000000000001</v>
      </c>
      <c r="G24" s="104">
        <v>14.3</v>
      </c>
      <c r="H24" s="97">
        <v>0</v>
      </c>
      <c r="I24" s="42">
        <v>64.3</v>
      </c>
      <c r="J24" s="97">
        <v>66.5</v>
      </c>
      <c r="K24" s="94">
        <f t="shared" si="1"/>
        <v>917.09999999999991</v>
      </c>
      <c r="L24" s="110">
        <f t="shared" si="2"/>
        <v>802.5</v>
      </c>
      <c r="M24" s="100">
        <f t="shared" si="3"/>
        <v>-12.495911023879614</v>
      </c>
      <c r="N24" s="175" t="s">
        <v>57</v>
      </c>
      <c r="O24" s="141"/>
      <c r="P24" s="189" t="s">
        <v>77</v>
      </c>
      <c r="Q24" s="189">
        <v>0</v>
      </c>
      <c r="R24" s="111"/>
      <c r="S24" s="111"/>
      <c r="T24" s="111"/>
      <c r="U24" s="111"/>
      <c r="V24" s="111"/>
      <c r="W24" s="111"/>
      <c r="X24" s="130"/>
    </row>
    <row r="25" spans="1:24">
      <c r="A25" s="189">
        <v>23</v>
      </c>
      <c r="B25" s="95" t="s">
        <v>22</v>
      </c>
      <c r="C25" s="104">
        <v>657.1</v>
      </c>
      <c r="D25" s="104">
        <v>494.9</v>
      </c>
      <c r="E25" s="42">
        <v>306.70000000000005</v>
      </c>
      <c r="F25" s="97">
        <v>39.500000000000028</v>
      </c>
      <c r="G25" s="104">
        <v>17</v>
      </c>
      <c r="H25" s="97">
        <v>0</v>
      </c>
      <c r="I25" s="42">
        <v>75.799999999999926</v>
      </c>
      <c r="J25" s="97">
        <v>3.6</v>
      </c>
      <c r="K25" s="94">
        <f t="shared" si="1"/>
        <v>1056.5999999999999</v>
      </c>
      <c r="L25" s="110">
        <f t="shared" si="2"/>
        <v>538</v>
      </c>
      <c r="M25" s="100">
        <f t="shared" si="3"/>
        <v>-49.081961007003592</v>
      </c>
      <c r="N25" s="175" t="s">
        <v>97</v>
      </c>
      <c r="O25" s="141"/>
      <c r="P25" s="188" t="s">
        <v>52</v>
      </c>
      <c r="Q25" s="188">
        <f>SUM(Q21:Q24)</f>
        <v>50</v>
      </c>
      <c r="R25" s="111"/>
      <c r="S25" s="111"/>
      <c r="T25" s="111"/>
      <c r="U25" s="111"/>
      <c r="V25" s="111"/>
      <c r="W25" s="111"/>
      <c r="X25" s="130"/>
    </row>
    <row r="26" spans="1:24">
      <c r="A26" s="189">
        <v>24</v>
      </c>
      <c r="B26" s="95" t="s">
        <v>23</v>
      </c>
      <c r="C26" s="104">
        <v>654.29999999999995</v>
      </c>
      <c r="D26" s="104">
        <v>646.6</v>
      </c>
      <c r="E26" s="42">
        <v>380.5</v>
      </c>
      <c r="F26" s="97">
        <v>96.699999999999932</v>
      </c>
      <c r="G26" s="104">
        <v>22</v>
      </c>
      <c r="H26" s="97">
        <v>0.3</v>
      </c>
      <c r="I26" s="42">
        <v>68.600000000000009</v>
      </c>
      <c r="J26" s="97">
        <v>37.100000000000065</v>
      </c>
      <c r="K26" s="94">
        <f t="shared" si="1"/>
        <v>1125.3999999999999</v>
      </c>
      <c r="L26" s="110">
        <f t="shared" si="2"/>
        <v>780.69999999999993</v>
      </c>
      <c r="M26" s="100">
        <f t="shared" si="3"/>
        <v>-30.629109649902247</v>
      </c>
      <c r="N26" s="175" t="s">
        <v>97</v>
      </c>
      <c r="O26" s="141"/>
      <c r="P26" s="111"/>
      <c r="Q26" s="111"/>
      <c r="R26" s="111"/>
      <c r="S26" s="111" t="s">
        <v>72</v>
      </c>
      <c r="T26" s="111"/>
      <c r="U26" s="111"/>
      <c r="V26" s="111"/>
      <c r="W26" s="111"/>
      <c r="X26" s="130"/>
    </row>
    <row r="27" spans="1:24">
      <c r="A27" s="189">
        <v>25</v>
      </c>
      <c r="B27" s="95" t="s">
        <v>24</v>
      </c>
      <c r="C27" s="104">
        <v>757.2</v>
      </c>
      <c r="D27" s="104">
        <v>776.80000000000007</v>
      </c>
      <c r="E27" s="42">
        <v>230.5</v>
      </c>
      <c r="F27" s="97">
        <v>43.90000000000002</v>
      </c>
      <c r="G27" s="104">
        <v>10.600000000000001</v>
      </c>
      <c r="H27" s="97">
        <v>0</v>
      </c>
      <c r="I27" s="42">
        <v>97.69999999999996</v>
      </c>
      <c r="J27" s="97">
        <v>75.199999999999989</v>
      </c>
      <c r="K27" s="94">
        <f t="shared" si="1"/>
        <v>1096</v>
      </c>
      <c r="L27" s="110">
        <f t="shared" si="2"/>
        <v>895.90000000000009</v>
      </c>
      <c r="M27" s="100">
        <f t="shared" si="3"/>
        <v>-18.257299270072977</v>
      </c>
      <c r="N27" s="175" t="s">
        <v>57</v>
      </c>
      <c r="O27" s="141"/>
      <c r="P27" s="203" t="s">
        <v>63</v>
      </c>
      <c r="Q27" s="203"/>
      <c r="R27" s="111"/>
      <c r="S27" s="108" t="s">
        <v>101</v>
      </c>
      <c r="T27" s="106" t="s">
        <v>57</v>
      </c>
      <c r="U27" s="106" t="s">
        <v>61</v>
      </c>
      <c r="V27" s="106" t="s">
        <v>66</v>
      </c>
      <c r="W27" s="106" t="s">
        <v>55</v>
      </c>
      <c r="X27" s="130"/>
    </row>
    <row r="28" spans="1:24">
      <c r="A28" s="189">
        <v>26</v>
      </c>
      <c r="B28" s="95" t="s">
        <v>25</v>
      </c>
      <c r="C28" s="104">
        <v>625.6</v>
      </c>
      <c r="D28" s="104">
        <v>517.30000000000007</v>
      </c>
      <c r="E28" s="42">
        <v>454.20000000000005</v>
      </c>
      <c r="F28" s="97">
        <v>176.79999999999993</v>
      </c>
      <c r="G28" s="104">
        <v>13.8</v>
      </c>
      <c r="H28" s="97">
        <v>0.1</v>
      </c>
      <c r="I28" s="42">
        <v>71.899999999999864</v>
      </c>
      <c r="J28" s="97">
        <v>8.2999999999999314</v>
      </c>
      <c r="K28" s="94">
        <f t="shared" si="1"/>
        <v>1165.5</v>
      </c>
      <c r="L28" s="110">
        <f t="shared" si="2"/>
        <v>702.5</v>
      </c>
      <c r="M28" s="100">
        <f t="shared" si="3"/>
        <v>-39.725439725439728</v>
      </c>
      <c r="N28" s="175" t="s">
        <v>97</v>
      </c>
      <c r="O28" s="141"/>
      <c r="P28" s="114" t="s">
        <v>64</v>
      </c>
      <c r="Q28" s="189" t="s">
        <v>67</v>
      </c>
      <c r="R28" s="111"/>
      <c r="S28" s="177" t="s">
        <v>102</v>
      </c>
      <c r="T28" s="108">
        <v>685.1</v>
      </c>
      <c r="U28" s="109">
        <v>643.29999999999995</v>
      </c>
      <c r="V28" s="109">
        <f>U28/T28*100-100</f>
        <v>-6.1012990804262301</v>
      </c>
      <c r="W28" s="115" t="s">
        <v>57</v>
      </c>
      <c r="X28" s="130"/>
    </row>
    <row r="29" spans="1:24">
      <c r="A29" s="189">
        <v>27</v>
      </c>
      <c r="B29" s="95" t="s">
        <v>26</v>
      </c>
      <c r="C29" s="104">
        <v>608.1</v>
      </c>
      <c r="D29" s="104">
        <v>603.79999999999995</v>
      </c>
      <c r="E29" s="96">
        <v>274.8</v>
      </c>
      <c r="F29" s="97">
        <v>199.2</v>
      </c>
      <c r="G29" s="104">
        <v>20.6</v>
      </c>
      <c r="H29" s="97">
        <v>0.30000000000000004</v>
      </c>
      <c r="I29" s="42">
        <v>98.299999999999841</v>
      </c>
      <c r="J29" s="97">
        <v>102.2</v>
      </c>
      <c r="K29" s="94">
        <f t="shared" si="1"/>
        <v>1001.8</v>
      </c>
      <c r="L29" s="110">
        <f t="shared" si="2"/>
        <v>905.5</v>
      </c>
      <c r="M29" s="100">
        <f t="shared" si="3"/>
        <v>-9.6126971451387533</v>
      </c>
      <c r="N29" s="175" t="s">
        <v>57</v>
      </c>
      <c r="O29" s="141"/>
      <c r="P29" s="189" t="s">
        <v>165</v>
      </c>
      <c r="Q29" s="117">
        <v>2E-3</v>
      </c>
      <c r="R29" s="111"/>
      <c r="S29" s="108" t="s">
        <v>112</v>
      </c>
      <c r="T29" s="108">
        <v>249.4</v>
      </c>
      <c r="U29" s="109">
        <v>163.9</v>
      </c>
      <c r="V29" s="109">
        <f t="shared" ref="V29:V32" si="8">U29/T29*100-100</f>
        <v>-34.282277465918199</v>
      </c>
      <c r="W29" s="115" t="s">
        <v>73</v>
      </c>
      <c r="X29" s="130"/>
    </row>
    <row r="30" spans="1:24">
      <c r="A30" s="189">
        <v>28</v>
      </c>
      <c r="B30" s="95" t="s">
        <v>27</v>
      </c>
      <c r="C30" s="104">
        <v>550.20000000000005</v>
      </c>
      <c r="D30" s="104">
        <v>676.4</v>
      </c>
      <c r="E30" s="42">
        <v>194.3</v>
      </c>
      <c r="F30" s="97">
        <v>49.200000000000088</v>
      </c>
      <c r="G30" s="104">
        <v>15.5</v>
      </c>
      <c r="H30" s="97">
        <v>0</v>
      </c>
      <c r="I30" s="42">
        <v>62.599999999999994</v>
      </c>
      <c r="J30" s="97">
        <v>12.999999999999977</v>
      </c>
      <c r="K30" s="94">
        <f t="shared" si="1"/>
        <v>822.6</v>
      </c>
      <c r="L30" s="110">
        <f t="shared" si="2"/>
        <v>738.6</v>
      </c>
      <c r="M30" s="100">
        <f t="shared" si="3"/>
        <v>-10.211524434719195</v>
      </c>
      <c r="N30" s="175" t="s">
        <v>57</v>
      </c>
      <c r="O30" s="141"/>
      <c r="P30" s="116" t="s">
        <v>164</v>
      </c>
      <c r="Q30" s="117">
        <v>0</v>
      </c>
      <c r="R30" s="111"/>
      <c r="S30" s="108" t="s">
        <v>103</v>
      </c>
      <c r="T30" s="108">
        <v>15.8</v>
      </c>
      <c r="U30" s="108">
        <v>1.4</v>
      </c>
      <c r="V30" s="109">
        <f t="shared" si="8"/>
        <v>-91.139240506329116</v>
      </c>
      <c r="W30" s="115" t="s">
        <v>73</v>
      </c>
      <c r="X30" s="130"/>
    </row>
    <row r="31" spans="1:24">
      <c r="A31" s="189">
        <v>29</v>
      </c>
      <c r="B31" s="95" t="s">
        <v>28</v>
      </c>
      <c r="C31" s="104">
        <v>714.5</v>
      </c>
      <c r="D31" s="104">
        <v>695.9</v>
      </c>
      <c r="E31" s="42">
        <v>201.10000000000002</v>
      </c>
      <c r="F31" s="97">
        <v>69.800000000000068</v>
      </c>
      <c r="G31" s="104">
        <v>13.100000000000001</v>
      </c>
      <c r="H31" s="97">
        <v>0</v>
      </c>
      <c r="I31" s="42">
        <v>109.19999999999996</v>
      </c>
      <c r="J31" s="97">
        <v>41.69999999999996</v>
      </c>
      <c r="K31" s="94">
        <f t="shared" si="1"/>
        <v>1037.9000000000001</v>
      </c>
      <c r="L31" s="110">
        <f t="shared" si="2"/>
        <v>807.4</v>
      </c>
      <c r="M31" s="100">
        <f t="shared" si="3"/>
        <v>-22.208305231717901</v>
      </c>
      <c r="N31" s="175" t="s">
        <v>97</v>
      </c>
      <c r="O31" s="141"/>
      <c r="P31" s="189" t="s">
        <v>163</v>
      </c>
      <c r="Q31" s="117">
        <v>12.952000000000004</v>
      </c>
      <c r="R31" s="111"/>
      <c r="S31" s="108" t="s">
        <v>113</v>
      </c>
      <c r="T31" s="94">
        <v>83.2</v>
      </c>
      <c r="U31" s="94">
        <v>97.4</v>
      </c>
      <c r="V31" s="109">
        <f t="shared" si="8"/>
        <v>17.067307692307693</v>
      </c>
      <c r="W31" s="115" t="s">
        <v>57</v>
      </c>
      <c r="X31" s="130"/>
    </row>
    <row r="32" spans="1:24">
      <c r="A32" s="189">
        <v>30</v>
      </c>
      <c r="B32" s="95" t="s">
        <v>29</v>
      </c>
      <c r="C32" s="104">
        <v>749.3</v>
      </c>
      <c r="D32" s="104">
        <v>683</v>
      </c>
      <c r="E32" s="42">
        <v>185.1</v>
      </c>
      <c r="F32" s="97">
        <v>208.89999999999995</v>
      </c>
      <c r="G32" s="104">
        <v>22</v>
      </c>
      <c r="H32" s="97">
        <v>0</v>
      </c>
      <c r="I32" s="42">
        <v>104.20000000000002</v>
      </c>
      <c r="J32" s="97">
        <v>12.900000000000068</v>
      </c>
      <c r="K32" s="94">
        <f t="shared" si="1"/>
        <v>1060.5999999999999</v>
      </c>
      <c r="L32" s="110">
        <f t="shared" si="2"/>
        <v>904.80000000000007</v>
      </c>
      <c r="M32" s="100">
        <f t="shared" si="3"/>
        <v>-14.689798227418422</v>
      </c>
      <c r="N32" s="175" t="s">
        <v>57</v>
      </c>
      <c r="O32" s="141"/>
      <c r="P32" s="191" t="s">
        <v>168</v>
      </c>
      <c r="Q32" s="193">
        <v>0.25799999999999995</v>
      </c>
      <c r="R32" s="176"/>
      <c r="S32" s="108" t="s">
        <v>52</v>
      </c>
      <c r="T32" s="108">
        <f>SUM(T28:T31)</f>
        <v>1033.5</v>
      </c>
      <c r="U32" s="109">
        <f>SUM(U28:U31)</f>
        <v>905.99999999999989</v>
      </c>
      <c r="V32" s="109">
        <f t="shared" si="8"/>
        <v>-12.3367198838897</v>
      </c>
      <c r="W32" s="115" t="s">
        <v>57</v>
      </c>
      <c r="X32" s="130"/>
    </row>
    <row r="33" spans="1:24">
      <c r="A33" s="189">
        <v>31</v>
      </c>
      <c r="B33" s="95" t="s">
        <v>30</v>
      </c>
      <c r="C33" s="104">
        <v>579</v>
      </c>
      <c r="D33" s="104">
        <v>773.3</v>
      </c>
      <c r="E33" s="42">
        <v>437.7</v>
      </c>
      <c r="F33" s="97">
        <v>148.00000000000006</v>
      </c>
      <c r="G33" s="104">
        <v>17</v>
      </c>
      <c r="H33" s="97">
        <v>0.1</v>
      </c>
      <c r="I33" s="42">
        <v>83.200000000000045</v>
      </c>
      <c r="J33" s="97">
        <v>22.200000000000045</v>
      </c>
      <c r="K33" s="94">
        <f t="shared" si="1"/>
        <v>1116.9000000000001</v>
      </c>
      <c r="L33" s="110">
        <f t="shared" si="2"/>
        <v>943.6</v>
      </c>
      <c r="M33" s="100">
        <f t="shared" si="3"/>
        <v>-15.51616080222044</v>
      </c>
      <c r="N33" s="175" t="s">
        <v>57</v>
      </c>
      <c r="O33" s="141"/>
      <c r="P33" s="189" t="s">
        <v>169</v>
      </c>
      <c r="Q33" s="117">
        <v>0.17</v>
      </c>
      <c r="R33" s="111"/>
      <c r="S33" s="111"/>
      <c r="T33" s="111"/>
      <c r="U33" s="111"/>
      <c r="V33" s="111"/>
      <c r="W33" s="111"/>
      <c r="X33" s="130"/>
    </row>
    <row r="34" spans="1:24">
      <c r="A34" s="189">
        <v>32</v>
      </c>
      <c r="B34" s="95" t="s">
        <v>31</v>
      </c>
      <c r="C34" s="104">
        <v>698.8</v>
      </c>
      <c r="D34" s="104">
        <v>717.1</v>
      </c>
      <c r="E34" s="42">
        <v>183.7</v>
      </c>
      <c r="F34" s="97">
        <v>55</v>
      </c>
      <c r="G34" s="104">
        <v>23</v>
      </c>
      <c r="H34" s="97">
        <v>0</v>
      </c>
      <c r="I34" s="42">
        <v>55.899999999999949</v>
      </c>
      <c r="J34" s="97">
        <v>28.7</v>
      </c>
      <c r="K34" s="94">
        <f t="shared" si="1"/>
        <v>961.4</v>
      </c>
      <c r="L34" s="110">
        <f t="shared" si="2"/>
        <v>800.80000000000007</v>
      </c>
      <c r="M34" s="100">
        <f t="shared" si="3"/>
        <v>-16.70480549199084</v>
      </c>
      <c r="N34" s="175" t="s">
        <v>57</v>
      </c>
      <c r="O34" s="141"/>
      <c r="P34" s="189" t="s">
        <v>171</v>
      </c>
      <c r="Q34" s="194">
        <v>6.0000000000000001E-3</v>
      </c>
      <c r="R34" s="111"/>
      <c r="S34" s="132"/>
      <c r="T34" s="132"/>
      <c r="U34" s="111"/>
      <c r="V34" s="132"/>
      <c r="W34" s="132"/>
      <c r="X34" s="130"/>
    </row>
    <row r="35" spans="1:24">
      <c r="A35" s="189">
        <v>33</v>
      </c>
      <c r="B35" s="95" t="s">
        <v>32</v>
      </c>
      <c r="C35" s="104">
        <v>746.60000000000014</v>
      </c>
      <c r="D35" s="104">
        <v>585.79999999999995</v>
      </c>
      <c r="E35" s="42">
        <v>283.10000000000002</v>
      </c>
      <c r="F35" s="97">
        <v>57.200000000000102</v>
      </c>
      <c r="G35" s="104">
        <v>13.7</v>
      </c>
      <c r="H35" s="97">
        <v>0</v>
      </c>
      <c r="I35" s="42">
        <v>79.799999999999642</v>
      </c>
      <c r="J35" s="97">
        <v>48</v>
      </c>
      <c r="K35" s="94">
        <f t="shared" si="1"/>
        <v>1123.2</v>
      </c>
      <c r="L35" s="110">
        <f t="shared" si="2"/>
        <v>691</v>
      </c>
      <c r="M35" s="100">
        <f t="shared" si="3"/>
        <v>-38.479344729344731</v>
      </c>
      <c r="N35" s="175" t="s">
        <v>97</v>
      </c>
      <c r="O35" s="141"/>
      <c r="P35" s="189" t="s">
        <v>172</v>
      </c>
      <c r="Q35" s="194">
        <v>0</v>
      </c>
      <c r="R35" s="111"/>
      <c r="S35" s="118"/>
      <c r="T35" s="119"/>
      <c r="U35" s="111"/>
      <c r="V35" s="118"/>
      <c r="W35" s="111"/>
      <c r="X35" s="130"/>
    </row>
    <row r="36" spans="1:24">
      <c r="A36" s="189">
        <v>34</v>
      </c>
      <c r="B36" s="95" t="s">
        <v>33</v>
      </c>
      <c r="C36" s="104">
        <v>699.80000000000007</v>
      </c>
      <c r="D36" s="104">
        <v>622.9</v>
      </c>
      <c r="E36" s="42">
        <v>173.8</v>
      </c>
      <c r="F36" s="97">
        <v>85.200000000000017</v>
      </c>
      <c r="G36" s="104">
        <v>14</v>
      </c>
      <c r="H36" s="97">
        <v>0.1</v>
      </c>
      <c r="I36" s="42">
        <v>86.799999999999912</v>
      </c>
      <c r="J36" s="97">
        <v>34.199999999999953</v>
      </c>
      <c r="K36" s="94">
        <f t="shared" si="1"/>
        <v>974.40000000000009</v>
      </c>
      <c r="L36" s="110">
        <f t="shared" si="2"/>
        <v>742.4</v>
      </c>
      <c r="M36" s="100">
        <f t="shared" si="3"/>
        <v>-23.80952380952381</v>
      </c>
      <c r="N36" s="175" t="s">
        <v>97</v>
      </c>
      <c r="O36" s="141"/>
      <c r="P36" s="118"/>
      <c r="Q36" s="119"/>
      <c r="R36" s="111"/>
      <c r="S36" s="118"/>
      <c r="T36" s="119"/>
      <c r="U36" s="111"/>
      <c r="V36" s="118"/>
      <c r="W36" s="111"/>
      <c r="X36" s="130"/>
    </row>
    <row r="37" spans="1:24">
      <c r="A37" s="189">
        <v>35</v>
      </c>
      <c r="B37" s="95" t="s">
        <v>34</v>
      </c>
      <c r="C37" s="104">
        <v>589.40000000000009</v>
      </c>
      <c r="D37" s="104">
        <v>710.5</v>
      </c>
      <c r="E37" s="42">
        <v>252.79999999999998</v>
      </c>
      <c r="F37" s="97">
        <v>56.500000000000043</v>
      </c>
      <c r="G37" s="104">
        <v>14.2</v>
      </c>
      <c r="H37" s="97">
        <v>0.1</v>
      </c>
      <c r="I37" s="42">
        <v>87.099999999999937</v>
      </c>
      <c r="J37" s="97">
        <v>57.299999999999976</v>
      </c>
      <c r="K37" s="94">
        <f t="shared" si="1"/>
        <v>943.5</v>
      </c>
      <c r="L37" s="110">
        <f t="shared" si="2"/>
        <v>824.4</v>
      </c>
      <c r="M37" s="100">
        <f t="shared" si="3"/>
        <v>-12.623211446740854</v>
      </c>
      <c r="N37" s="139" t="s">
        <v>57</v>
      </c>
      <c r="O37" s="141"/>
      <c r="P37" s="119"/>
      <c r="Q37" s="119"/>
      <c r="S37" s="118"/>
      <c r="T37" s="119"/>
      <c r="W37" s="111"/>
      <c r="X37" s="130"/>
    </row>
    <row r="38" spans="1:24">
      <c r="A38" s="189">
        <v>36</v>
      </c>
      <c r="B38" s="120" t="s">
        <v>35</v>
      </c>
      <c r="C38" s="104">
        <v>653.9</v>
      </c>
      <c r="D38" s="104">
        <v>539.1</v>
      </c>
      <c r="E38" s="42">
        <v>273</v>
      </c>
      <c r="F38" s="97">
        <v>125.89999999999993</v>
      </c>
      <c r="G38" s="104">
        <v>12.5</v>
      </c>
      <c r="H38" s="97">
        <v>0</v>
      </c>
      <c r="I38" s="42">
        <v>90.700000000000074</v>
      </c>
      <c r="J38" s="97">
        <v>15.6</v>
      </c>
      <c r="K38" s="94">
        <f t="shared" si="1"/>
        <v>1030.1000000000001</v>
      </c>
      <c r="L38" s="110">
        <f t="shared" si="2"/>
        <v>680.6</v>
      </c>
      <c r="M38" s="100">
        <f t="shared" si="3"/>
        <v>-33.928744782060008</v>
      </c>
      <c r="N38" s="139" t="s">
        <v>97</v>
      </c>
      <c r="O38" s="141"/>
      <c r="P38" s="119"/>
      <c r="Q38" s="119"/>
      <c r="S38" s="118"/>
      <c r="T38" s="119"/>
      <c r="W38" s="111"/>
      <c r="X38" s="130"/>
    </row>
    <row r="39" spans="1:24">
      <c r="A39" s="189">
        <v>37</v>
      </c>
      <c r="B39" s="95" t="s">
        <v>36</v>
      </c>
      <c r="C39" s="104">
        <v>651.80000000000007</v>
      </c>
      <c r="D39" s="104">
        <v>606.6</v>
      </c>
      <c r="E39" s="42">
        <v>345.3</v>
      </c>
      <c r="F39" s="97">
        <v>67.399999999999906</v>
      </c>
      <c r="G39" s="104">
        <v>22.3</v>
      </c>
      <c r="H39" s="97">
        <v>0.1</v>
      </c>
      <c r="I39" s="42">
        <v>65.099999999999866</v>
      </c>
      <c r="J39" s="97">
        <v>10.500000000000046</v>
      </c>
      <c r="K39" s="94">
        <f t="shared" si="1"/>
        <v>1084.5</v>
      </c>
      <c r="L39" s="110">
        <f t="shared" si="2"/>
        <v>684.59999999999991</v>
      </c>
      <c r="M39" s="100">
        <f t="shared" si="3"/>
        <v>-36.874135546334728</v>
      </c>
      <c r="N39" s="139" t="s">
        <v>97</v>
      </c>
      <c r="O39" s="141"/>
      <c r="P39" s="119"/>
      <c r="Q39" s="119"/>
      <c r="S39" s="118"/>
      <c r="T39" s="119"/>
      <c r="W39" s="111"/>
      <c r="X39" s="130"/>
    </row>
    <row r="40" spans="1:24">
      <c r="A40" s="189">
        <v>38</v>
      </c>
      <c r="B40" s="95" t="s">
        <v>37</v>
      </c>
      <c r="C40" s="104">
        <v>649.79999999999995</v>
      </c>
      <c r="D40" s="104">
        <v>579.29999999999995</v>
      </c>
      <c r="E40" s="42">
        <v>261.3</v>
      </c>
      <c r="F40" s="97">
        <v>75.699999999999989</v>
      </c>
      <c r="G40" s="104">
        <v>15.6</v>
      </c>
      <c r="H40" s="97">
        <v>0</v>
      </c>
      <c r="I40" s="42">
        <v>85.100000000000023</v>
      </c>
      <c r="J40" s="97">
        <v>39.299999999999997</v>
      </c>
      <c r="K40" s="94">
        <f t="shared" si="1"/>
        <v>1011.8</v>
      </c>
      <c r="L40" s="110">
        <f t="shared" si="2"/>
        <v>694.3</v>
      </c>
      <c r="M40" s="100">
        <f t="shared" si="3"/>
        <v>-31.379719312117018</v>
      </c>
      <c r="N40" s="139" t="s">
        <v>97</v>
      </c>
      <c r="O40" s="141"/>
      <c r="P40" s="119"/>
      <c r="Q40" s="119"/>
      <c r="S40" s="118"/>
      <c r="T40" s="119"/>
      <c r="W40" s="111"/>
      <c r="X40" s="130"/>
    </row>
    <row r="41" spans="1:24">
      <c r="A41" s="189">
        <v>39</v>
      </c>
      <c r="B41" s="95" t="s">
        <v>38</v>
      </c>
      <c r="C41" s="104">
        <v>676.8</v>
      </c>
      <c r="D41" s="104">
        <v>685.1</v>
      </c>
      <c r="E41" s="42">
        <v>238.4</v>
      </c>
      <c r="F41" s="97">
        <v>121.00000000000004</v>
      </c>
      <c r="G41" s="104">
        <v>10.7</v>
      </c>
      <c r="H41" s="97">
        <v>0</v>
      </c>
      <c r="I41" s="42">
        <v>88.100000000000051</v>
      </c>
      <c r="J41" s="97">
        <v>45.399999999999935</v>
      </c>
      <c r="K41" s="94">
        <f t="shared" si="1"/>
        <v>1014</v>
      </c>
      <c r="L41" s="110">
        <f t="shared" si="2"/>
        <v>851.5</v>
      </c>
      <c r="M41" s="100">
        <f t="shared" si="3"/>
        <v>-16.025641025641022</v>
      </c>
      <c r="N41" s="139" t="s">
        <v>57</v>
      </c>
      <c r="O41" s="141"/>
      <c r="P41" s="119"/>
      <c r="Q41" s="119"/>
      <c r="R41" s="111"/>
      <c r="S41" s="118"/>
      <c r="T41" s="119"/>
      <c r="U41" s="111"/>
      <c r="V41" s="111"/>
      <c r="W41" s="111"/>
      <c r="X41" s="130"/>
    </row>
    <row r="42" spans="1:24">
      <c r="A42" s="189">
        <v>40</v>
      </c>
      <c r="B42" s="120" t="s">
        <v>39</v>
      </c>
      <c r="C42" s="104">
        <v>706.40000000000009</v>
      </c>
      <c r="D42" s="104">
        <v>701.7</v>
      </c>
      <c r="E42" s="42">
        <v>183.3</v>
      </c>
      <c r="F42" s="97">
        <v>180.79999999999998</v>
      </c>
      <c r="G42" s="104">
        <v>8.5</v>
      </c>
      <c r="H42" s="97">
        <v>0</v>
      </c>
      <c r="I42" s="42">
        <v>82.5</v>
      </c>
      <c r="J42" s="97">
        <v>47.9</v>
      </c>
      <c r="K42" s="94">
        <f t="shared" si="1"/>
        <v>980.7</v>
      </c>
      <c r="L42" s="110">
        <f t="shared" si="2"/>
        <v>930.4</v>
      </c>
      <c r="M42" s="100">
        <f t="shared" si="3"/>
        <v>-5.1289894972978516</v>
      </c>
      <c r="N42" s="139" t="s">
        <v>57</v>
      </c>
      <c r="O42" s="141"/>
      <c r="P42" s="119"/>
      <c r="Q42" s="119"/>
      <c r="R42" s="111"/>
      <c r="S42" s="118"/>
      <c r="T42" s="119"/>
      <c r="U42" s="111"/>
      <c r="V42" s="111"/>
      <c r="W42" s="111"/>
      <c r="X42" s="130"/>
    </row>
    <row r="43" spans="1:24">
      <c r="A43" s="189">
        <v>41</v>
      </c>
      <c r="B43" s="95" t="s">
        <v>40</v>
      </c>
      <c r="C43" s="104">
        <v>692.5</v>
      </c>
      <c r="D43" s="104">
        <v>742.9</v>
      </c>
      <c r="E43" s="42">
        <v>163</v>
      </c>
      <c r="F43" s="97">
        <v>137.1</v>
      </c>
      <c r="G43" s="104">
        <v>16.899999999999999</v>
      </c>
      <c r="H43" s="97">
        <v>0</v>
      </c>
      <c r="I43" s="42">
        <v>128.20000000000005</v>
      </c>
      <c r="J43" s="97">
        <v>17.200000000000045</v>
      </c>
      <c r="K43" s="94">
        <f t="shared" si="1"/>
        <v>1000.6</v>
      </c>
      <c r="L43" s="110">
        <f t="shared" si="2"/>
        <v>897.2</v>
      </c>
      <c r="M43" s="100">
        <f t="shared" si="3"/>
        <v>-10.333799720167903</v>
      </c>
      <c r="N43" s="139" t="s">
        <v>57</v>
      </c>
      <c r="O43" s="141"/>
      <c r="P43" s="119"/>
      <c r="Q43" s="119"/>
      <c r="R43" s="111"/>
      <c r="S43" s="118"/>
      <c r="T43" s="119"/>
      <c r="U43" s="111"/>
      <c r="V43" s="111"/>
      <c r="W43" s="111"/>
      <c r="X43" s="130"/>
    </row>
    <row r="44" spans="1:24">
      <c r="A44" s="189">
        <v>42</v>
      </c>
      <c r="B44" s="95" t="s">
        <v>41</v>
      </c>
      <c r="C44" s="104">
        <v>652</v>
      </c>
      <c r="D44" s="104">
        <v>596</v>
      </c>
      <c r="E44" s="42">
        <v>286.40000000000003</v>
      </c>
      <c r="F44" s="97">
        <v>124.89999999999999</v>
      </c>
      <c r="G44" s="104">
        <v>14.9</v>
      </c>
      <c r="H44" s="97">
        <v>0</v>
      </c>
      <c r="I44" s="42">
        <v>89.79999999999994</v>
      </c>
      <c r="J44" s="97">
        <v>10.499999999999977</v>
      </c>
      <c r="K44" s="94">
        <f t="shared" si="1"/>
        <v>1043.0999999999999</v>
      </c>
      <c r="L44" s="110">
        <f t="shared" si="2"/>
        <v>731.4</v>
      </c>
      <c r="M44" s="100">
        <f t="shared" si="3"/>
        <v>-29.882082254817362</v>
      </c>
      <c r="N44" s="139" t="s">
        <v>97</v>
      </c>
      <c r="O44" s="141"/>
      <c r="P44" s="119"/>
      <c r="Q44" s="119"/>
      <c r="R44" s="111"/>
      <c r="S44" s="118"/>
      <c r="T44" s="119"/>
      <c r="U44" s="111"/>
      <c r="V44" s="111"/>
      <c r="W44" s="111"/>
      <c r="X44" s="130"/>
    </row>
    <row r="45" spans="1:24">
      <c r="A45" s="189">
        <v>43</v>
      </c>
      <c r="B45" s="95" t="s">
        <v>42</v>
      </c>
      <c r="C45" s="104">
        <v>870.40000000000009</v>
      </c>
      <c r="D45" s="104">
        <v>708.69999999999993</v>
      </c>
      <c r="E45" s="42">
        <v>184.9</v>
      </c>
      <c r="F45" s="97">
        <v>63.800000000000004</v>
      </c>
      <c r="G45" s="104">
        <v>16.2</v>
      </c>
      <c r="H45" s="97">
        <v>0.1</v>
      </c>
      <c r="I45" s="42">
        <v>76.399999999999864</v>
      </c>
      <c r="J45" s="97">
        <v>8.1</v>
      </c>
      <c r="K45" s="94">
        <f t="shared" si="1"/>
        <v>1147.9000000000001</v>
      </c>
      <c r="L45" s="110">
        <f t="shared" si="2"/>
        <v>780.69999999999993</v>
      </c>
      <c r="M45" s="100">
        <f t="shared" si="3"/>
        <v>-31.98884920289224</v>
      </c>
      <c r="N45" s="139" t="s">
        <v>97</v>
      </c>
      <c r="O45" s="141"/>
      <c r="P45" s="119"/>
      <c r="Q45" s="119"/>
      <c r="S45" s="118"/>
      <c r="T45" s="119"/>
      <c r="W45" s="111"/>
      <c r="X45" s="130"/>
    </row>
    <row r="46" spans="1:24">
      <c r="A46" s="189">
        <v>44</v>
      </c>
      <c r="B46" s="95" t="s">
        <v>43</v>
      </c>
      <c r="C46" s="104">
        <v>595.29999999999995</v>
      </c>
      <c r="D46" s="104">
        <v>615.59999999999991</v>
      </c>
      <c r="E46" s="42">
        <v>206.8</v>
      </c>
      <c r="F46" s="97">
        <v>38.200000000000038</v>
      </c>
      <c r="G46" s="104">
        <v>15</v>
      </c>
      <c r="H46" s="97">
        <v>0.1</v>
      </c>
      <c r="I46" s="42">
        <v>68.800000000000068</v>
      </c>
      <c r="J46" s="97">
        <v>7.5000000000000453</v>
      </c>
      <c r="K46" s="94">
        <f t="shared" si="1"/>
        <v>885.9</v>
      </c>
      <c r="L46" s="110">
        <f t="shared" si="2"/>
        <v>661.4</v>
      </c>
      <c r="M46" s="100">
        <f t="shared" si="3"/>
        <v>-25.341460661474201</v>
      </c>
      <c r="N46" s="139" t="s">
        <v>97</v>
      </c>
      <c r="O46" s="141"/>
      <c r="P46" s="119"/>
      <c r="Q46" s="119"/>
      <c r="S46" s="118"/>
      <c r="T46" s="119"/>
      <c r="W46" s="111"/>
      <c r="X46" s="130"/>
    </row>
    <row r="47" spans="1:24">
      <c r="A47" s="189">
        <v>45</v>
      </c>
      <c r="B47" s="95" t="s">
        <v>44</v>
      </c>
      <c r="C47" s="104">
        <v>735.5</v>
      </c>
      <c r="D47" s="104">
        <v>553.29999999999995</v>
      </c>
      <c r="E47" s="42">
        <v>173.8</v>
      </c>
      <c r="F47" s="97">
        <v>72.300000000000125</v>
      </c>
      <c r="G47" s="104">
        <v>8.6</v>
      </c>
      <c r="H47" s="97">
        <v>0.1</v>
      </c>
      <c r="I47" s="42">
        <v>73.200000000000031</v>
      </c>
      <c r="J47" s="97">
        <v>56.099999999999824</v>
      </c>
      <c r="K47" s="94">
        <f t="shared" si="1"/>
        <v>991.1</v>
      </c>
      <c r="L47" s="110">
        <f t="shared" si="2"/>
        <v>681.8</v>
      </c>
      <c r="M47" s="100">
        <f t="shared" si="3"/>
        <v>-31.207748965795588</v>
      </c>
      <c r="N47" s="139" t="s">
        <v>97</v>
      </c>
      <c r="O47" s="141"/>
      <c r="P47" s="119"/>
      <c r="Q47" s="119"/>
      <c r="S47" s="119"/>
      <c r="T47" s="119"/>
      <c r="W47" s="111"/>
      <c r="X47" s="130"/>
    </row>
    <row r="48" spans="1:24">
      <c r="A48" s="189">
        <v>46</v>
      </c>
      <c r="B48" s="95" t="s">
        <v>45</v>
      </c>
      <c r="C48" s="104">
        <v>811.3</v>
      </c>
      <c r="D48" s="104">
        <v>648.19999999999993</v>
      </c>
      <c r="E48" s="42">
        <v>221.60000000000002</v>
      </c>
      <c r="F48" s="97">
        <v>65.900000000000006</v>
      </c>
      <c r="G48" s="104">
        <v>10.399999999999999</v>
      </c>
      <c r="H48" s="97">
        <v>0.1</v>
      </c>
      <c r="I48" s="42">
        <v>78.099999999999866</v>
      </c>
      <c r="J48" s="97">
        <v>66.900000000000119</v>
      </c>
      <c r="K48" s="94">
        <f t="shared" si="1"/>
        <v>1121.4000000000001</v>
      </c>
      <c r="L48" s="110">
        <f t="shared" si="2"/>
        <v>781.1</v>
      </c>
      <c r="M48" s="100">
        <f t="shared" si="3"/>
        <v>-30.345996076333165</v>
      </c>
      <c r="N48" s="139" t="s">
        <v>97</v>
      </c>
      <c r="O48" s="141"/>
      <c r="P48" s="119"/>
      <c r="Q48" s="119"/>
      <c r="S48" s="119"/>
      <c r="T48" s="119"/>
      <c r="W48" s="111"/>
      <c r="X48" s="130"/>
    </row>
    <row r="49" spans="1:24">
      <c r="A49" s="189">
        <v>47</v>
      </c>
      <c r="B49" s="95" t="s">
        <v>76</v>
      </c>
      <c r="C49" s="104">
        <v>656.6</v>
      </c>
      <c r="D49" s="104">
        <v>766</v>
      </c>
      <c r="E49" s="42">
        <v>235.29999999999998</v>
      </c>
      <c r="F49" s="97">
        <v>57.099999999999959</v>
      </c>
      <c r="G49" s="104">
        <v>10.3</v>
      </c>
      <c r="H49" s="97">
        <v>0.2</v>
      </c>
      <c r="I49" s="42">
        <v>63.200000000000088</v>
      </c>
      <c r="J49" s="97">
        <v>28.500000000000046</v>
      </c>
      <c r="K49" s="94">
        <f t="shared" si="1"/>
        <v>965.4</v>
      </c>
      <c r="L49" s="110">
        <f t="shared" si="2"/>
        <v>851.8</v>
      </c>
      <c r="M49" s="100">
        <f t="shared" si="3"/>
        <v>-11.767143153097166</v>
      </c>
      <c r="N49" s="139" t="s">
        <v>57</v>
      </c>
      <c r="O49" s="141"/>
      <c r="S49" s="119"/>
      <c r="T49" s="119"/>
      <c r="W49" s="111"/>
      <c r="X49" s="130"/>
    </row>
    <row r="50" spans="1:24">
      <c r="A50" s="189">
        <v>48</v>
      </c>
      <c r="B50" s="95" t="s">
        <v>75</v>
      </c>
      <c r="C50" s="104">
        <v>695.8</v>
      </c>
      <c r="D50" s="104">
        <v>601.5</v>
      </c>
      <c r="E50" s="42">
        <v>217.99999999999997</v>
      </c>
      <c r="F50" s="97">
        <v>52.999999999999986</v>
      </c>
      <c r="G50" s="104">
        <v>12.9</v>
      </c>
      <c r="H50" s="97">
        <v>0</v>
      </c>
      <c r="I50" s="42">
        <v>98.900000000000034</v>
      </c>
      <c r="J50" s="97">
        <v>49.500000000000028</v>
      </c>
      <c r="K50" s="94">
        <f t="shared" si="1"/>
        <v>1025.5999999999999</v>
      </c>
      <c r="L50" s="110">
        <f t="shared" si="2"/>
        <v>704</v>
      </c>
      <c r="M50" s="100">
        <f t="shared" si="3"/>
        <v>-31.357254290171596</v>
      </c>
      <c r="N50" s="139" t="s">
        <v>97</v>
      </c>
      <c r="O50" s="141"/>
      <c r="W50" s="111"/>
      <c r="X50" s="130"/>
    </row>
    <row r="51" spans="1:24">
      <c r="A51" s="189">
        <v>49</v>
      </c>
      <c r="B51" s="95" t="s">
        <v>48</v>
      </c>
      <c r="C51" s="104">
        <v>786.2</v>
      </c>
      <c r="D51" s="104">
        <v>855.40000000000009</v>
      </c>
      <c r="E51" s="42">
        <v>181.2</v>
      </c>
      <c r="F51" s="97">
        <v>138.39999999999975</v>
      </c>
      <c r="G51" s="104">
        <v>12.6</v>
      </c>
      <c r="H51" s="97">
        <v>0</v>
      </c>
      <c r="I51" s="42">
        <v>107.49999999999991</v>
      </c>
      <c r="J51" s="97">
        <v>24.100000000000161</v>
      </c>
      <c r="K51" s="94">
        <f t="shared" si="1"/>
        <v>1087.5</v>
      </c>
      <c r="L51" s="110">
        <f t="shared" si="2"/>
        <v>1017.9</v>
      </c>
      <c r="M51" s="100">
        <f t="shared" si="3"/>
        <v>-6.4000000000000057</v>
      </c>
      <c r="N51" s="139" t="s">
        <v>57</v>
      </c>
      <c r="O51" s="141"/>
      <c r="W51" s="111"/>
      <c r="X51" s="130"/>
    </row>
    <row r="52" spans="1:24">
      <c r="A52" s="189">
        <v>50</v>
      </c>
      <c r="B52" s="95" t="s">
        <v>49</v>
      </c>
      <c r="C52" s="104">
        <v>644.20000000000005</v>
      </c>
      <c r="D52" s="104">
        <v>563.5</v>
      </c>
      <c r="E52" s="42">
        <v>264.5</v>
      </c>
      <c r="F52" s="97">
        <v>149.90000000000009</v>
      </c>
      <c r="G52" s="104">
        <v>15.6</v>
      </c>
      <c r="H52" s="97">
        <v>0.1</v>
      </c>
      <c r="I52" s="42">
        <v>83.199999999999903</v>
      </c>
      <c r="J52" s="97">
        <v>38.399999999999935</v>
      </c>
      <c r="K52" s="94">
        <f t="shared" si="1"/>
        <v>1007.5</v>
      </c>
      <c r="L52" s="110">
        <f t="shared" si="2"/>
        <v>751.90000000000009</v>
      </c>
      <c r="M52" s="100">
        <f t="shared" si="3"/>
        <v>-25.369727047146398</v>
      </c>
      <c r="N52" s="139" t="s">
        <v>97</v>
      </c>
      <c r="O52" s="141"/>
      <c r="P52" s="121"/>
      <c r="Q52" s="121"/>
      <c r="R52" s="111"/>
      <c r="U52" s="111"/>
      <c r="V52" s="111"/>
      <c r="W52" s="111"/>
      <c r="X52" s="130"/>
    </row>
    <row r="53" spans="1:24">
      <c r="A53" s="189"/>
      <c r="B53" s="94" t="s">
        <v>53</v>
      </c>
      <c r="C53" s="178">
        <f>SUM(C3:C52)</f>
        <v>34256.19999999999</v>
      </c>
      <c r="D53" s="178">
        <f t="shared" ref="D53:J53" si="9">SUM(D3:D52)</f>
        <v>33441.699999999997</v>
      </c>
      <c r="E53" s="178">
        <f t="shared" si="9"/>
        <v>12468.999999999995</v>
      </c>
      <c r="F53" s="178">
        <f t="shared" si="9"/>
        <v>4667.1000000000004</v>
      </c>
      <c r="G53" s="178">
        <f t="shared" si="9"/>
        <v>787.50000000000011</v>
      </c>
      <c r="H53" s="178">
        <f t="shared" si="9"/>
        <v>2.9000000000000012</v>
      </c>
      <c r="I53" s="178">
        <f t="shared" si="9"/>
        <v>4142.9999999999991</v>
      </c>
      <c r="J53" s="178">
        <f t="shared" si="9"/>
        <v>1621.6999999999996</v>
      </c>
      <c r="K53" s="94">
        <f t="shared" si="1"/>
        <v>51655.699999999983</v>
      </c>
      <c r="L53" s="110">
        <f t="shared" si="2"/>
        <v>39733.399999999994</v>
      </c>
      <c r="M53" s="100">
        <f>L53/K53*100-100</f>
        <v>-23.080318338537651</v>
      </c>
      <c r="N53" s="122" t="s">
        <v>97</v>
      </c>
      <c r="O53" s="179"/>
      <c r="P53" s="121"/>
      <c r="Q53" s="121"/>
      <c r="R53" s="111"/>
      <c r="S53" s="132"/>
      <c r="T53" s="111"/>
      <c r="U53" s="111"/>
      <c r="V53" s="111"/>
      <c r="W53" s="111"/>
      <c r="X53" s="180"/>
    </row>
    <row r="54" spans="1:24">
      <c r="A54" s="189"/>
      <c r="B54" s="94" t="s">
        <v>54</v>
      </c>
      <c r="C54" s="110">
        <f>C53/50</f>
        <v>685.1239999999998</v>
      </c>
      <c r="D54" s="110">
        <f t="shared" ref="D54:J54" si="10">D53/50</f>
        <v>668.83399999999995</v>
      </c>
      <c r="E54" s="110">
        <f t="shared" si="10"/>
        <v>249.37999999999988</v>
      </c>
      <c r="F54" s="110">
        <f t="shared" si="10"/>
        <v>93.342000000000013</v>
      </c>
      <c r="G54" s="110">
        <f t="shared" si="10"/>
        <v>15.750000000000002</v>
      </c>
      <c r="H54" s="110">
        <f t="shared" si="10"/>
        <v>5.8000000000000024E-2</v>
      </c>
      <c r="I54" s="110">
        <f t="shared" si="10"/>
        <v>82.859999999999985</v>
      </c>
      <c r="J54" s="110">
        <f t="shared" si="10"/>
        <v>32.43399999999999</v>
      </c>
      <c r="K54" s="110">
        <f t="shared" si="1"/>
        <v>1033.1139999999996</v>
      </c>
      <c r="L54" s="110">
        <f t="shared" si="2"/>
        <v>794.66799999999989</v>
      </c>
      <c r="M54" s="100">
        <f t="shared" si="3"/>
        <v>-23.080318338537637</v>
      </c>
      <c r="N54" s="123" t="s">
        <v>97</v>
      </c>
      <c r="O54" s="181"/>
      <c r="P54" s="121"/>
      <c r="Q54" s="121"/>
      <c r="R54" s="111"/>
      <c r="S54" s="132"/>
      <c r="T54" s="111"/>
      <c r="U54" s="111"/>
      <c r="V54" s="111"/>
      <c r="W54" s="111"/>
    </row>
    <row r="55" spans="1:24">
      <c r="P55" s="125"/>
      <c r="Q55" s="125"/>
      <c r="R55" s="126"/>
      <c r="S55" s="127"/>
      <c r="T55" s="126"/>
      <c r="U55" s="111"/>
    </row>
    <row r="59" spans="1:24">
      <c r="A59" s="173"/>
      <c r="B59" s="48"/>
      <c r="C59" s="48"/>
      <c r="D59" s="48"/>
      <c r="E59" s="48"/>
      <c r="F59" s="48"/>
      <c r="G59" s="48"/>
    </row>
  </sheetData>
  <autoFilter ref="A2:X54">
    <filterColumn colId="1"/>
    <filterColumn colId="14"/>
    <filterColumn colId="15" showButton="0"/>
  </autoFilter>
  <mergeCells count="30">
    <mergeCell ref="P27:Q27"/>
    <mergeCell ref="P15:Q15"/>
    <mergeCell ref="P16:Q16"/>
    <mergeCell ref="P17:Q17"/>
    <mergeCell ref="P18:Q18"/>
    <mergeCell ref="U20:V20"/>
    <mergeCell ref="U21:V21"/>
    <mergeCell ref="P9:Q9"/>
    <mergeCell ref="P10:Q10"/>
    <mergeCell ref="P11:Q11"/>
    <mergeCell ref="P12:Q12"/>
    <mergeCell ref="P13:Q13"/>
    <mergeCell ref="P14:Q14"/>
    <mergeCell ref="P8:Q8"/>
    <mergeCell ref="K1:L1"/>
    <mergeCell ref="M1:M2"/>
    <mergeCell ref="N1:N2"/>
    <mergeCell ref="P1:Q1"/>
    <mergeCell ref="P2:Q2"/>
    <mergeCell ref="P3:Q3"/>
    <mergeCell ref="P4:Q4"/>
    <mergeCell ref="P5:Q5"/>
    <mergeCell ref="P6:Q6"/>
    <mergeCell ref="P7:Q7"/>
    <mergeCell ref="I1:J1"/>
    <mergeCell ref="A1:A2"/>
    <mergeCell ref="B1:B2"/>
    <mergeCell ref="C1:D1"/>
    <mergeCell ref="E1:F1"/>
    <mergeCell ref="G1:H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2" manualBreakCount="2">
    <brk id="14" max="53" man="1"/>
    <brk id="23" max="53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M54"/>
  <sheetViews>
    <sheetView view="pageBreakPreview" zoomScaleSheetLayoutView="100" workbookViewId="0">
      <pane xSplit="2" ySplit="1" topLeftCell="C35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23" customWidth="1"/>
    <col min="38" max="38" width="9.140625" style="1"/>
    <col min="39" max="39" width="10.140625" style="1" customWidth="1"/>
    <col min="40" max="16384" width="9.140625" style="1"/>
  </cols>
  <sheetData>
    <row r="1" spans="1:39" s="135" customFormat="1" ht="30">
      <c r="A1" s="134" t="s">
        <v>74</v>
      </c>
      <c r="B1" s="134" t="s">
        <v>51</v>
      </c>
      <c r="C1" s="134" t="s">
        <v>50</v>
      </c>
      <c r="D1" s="138" t="s">
        <v>157</v>
      </c>
      <c r="E1" s="134">
        <v>2</v>
      </c>
      <c r="F1" s="134">
        <v>3</v>
      </c>
      <c r="G1" s="134">
        <v>4</v>
      </c>
      <c r="H1" s="134">
        <v>5</v>
      </c>
      <c r="I1" s="134">
        <v>6</v>
      </c>
      <c r="J1" s="134">
        <v>7</v>
      </c>
      <c r="K1" s="134">
        <v>8</v>
      </c>
      <c r="L1" s="134">
        <v>9</v>
      </c>
      <c r="M1" s="134">
        <v>10</v>
      </c>
      <c r="N1" s="134">
        <v>11</v>
      </c>
      <c r="O1" s="134">
        <v>12</v>
      </c>
      <c r="P1" s="134">
        <v>13</v>
      </c>
      <c r="Q1" s="134">
        <v>14</v>
      </c>
      <c r="R1" s="134">
        <v>15</v>
      </c>
      <c r="S1" s="134">
        <v>16</v>
      </c>
      <c r="T1" s="134">
        <v>17</v>
      </c>
      <c r="U1" s="134">
        <v>18</v>
      </c>
      <c r="V1" s="134">
        <v>19</v>
      </c>
      <c r="W1" s="134">
        <v>20</v>
      </c>
      <c r="X1" s="134">
        <v>21</v>
      </c>
      <c r="Y1" s="134">
        <v>22</v>
      </c>
      <c r="Z1" s="134">
        <v>23</v>
      </c>
      <c r="AA1" s="134">
        <v>24</v>
      </c>
      <c r="AB1" s="134">
        <v>25</v>
      </c>
      <c r="AC1" s="134">
        <v>26</v>
      </c>
      <c r="AD1" s="134">
        <v>27</v>
      </c>
      <c r="AE1" s="134">
        <v>28</v>
      </c>
      <c r="AF1" s="134">
        <v>29</v>
      </c>
      <c r="AG1" s="134">
        <v>30</v>
      </c>
      <c r="AH1" s="134">
        <v>31</v>
      </c>
      <c r="AI1" s="134" t="s">
        <v>52</v>
      </c>
      <c r="AJ1" s="134" t="s">
        <v>58</v>
      </c>
      <c r="AK1" s="64" t="s">
        <v>55</v>
      </c>
    </row>
    <row r="2" spans="1:39" ht="15" customHeight="1">
      <c r="A2" s="3">
        <v>1</v>
      </c>
      <c r="B2" s="2" t="s">
        <v>0</v>
      </c>
      <c r="C2" s="131">
        <v>5.3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>
        <v>0</v>
      </c>
      <c r="AJ2" s="39">
        <f t="shared" ref="AJ2:AJ53" si="0">AI2/C2*100-100</f>
        <v>-100</v>
      </c>
      <c r="AK2" s="25" t="s">
        <v>140</v>
      </c>
      <c r="AL2" s="1">
        <v>0.59999999999990905</v>
      </c>
      <c r="AM2" s="30">
        <f>AL2-AI2</f>
        <v>0.59999999999990905</v>
      </c>
    </row>
    <row r="3" spans="1:39" ht="15" customHeight="1">
      <c r="A3" s="3">
        <v>2</v>
      </c>
      <c r="B3" s="2" t="s">
        <v>1</v>
      </c>
      <c r="C3" s="131">
        <v>9.4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>
        <v>0</v>
      </c>
      <c r="AJ3" s="39">
        <f t="shared" si="0"/>
        <v>-100</v>
      </c>
      <c r="AK3" s="25" t="s">
        <v>96</v>
      </c>
      <c r="AL3" s="1">
        <v>0.5</v>
      </c>
      <c r="AM3" s="30">
        <f t="shared" ref="AM3:AM51" si="1">AL3-AI3</f>
        <v>0.5</v>
      </c>
    </row>
    <row r="4" spans="1:39" ht="15" customHeight="1">
      <c r="A4" s="3">
        <v>3</v>
      </c>
      <c r="B4" s="2" t="s">
        <v>2</v>
      </c>
      <c r="C4" s="131">
        <v>9.8000000000000007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>
        <v>0</v>
      </c>
      <c r="AJ4" s="39">
        <f t="shared" si="0"/>
        <v>-100</v>
      </c>
      <c r="AK4" s="25" t="s">
        <v>96</v>
      </c>
      <c r="AL4" s="1">
        <v>27.800000000000068</v>
      </c>
      <c r="AM4" s="30">
        <f t="shared" si="1"/>
        <v>27.800000000000068</v>
      </c>
    </row>
    <row r="5" spans="1:39">
      <c r="A5" s="3">
        <v>4</v>
      </c>
      <c r="B5" s="2" t="s">
        <v>3</v>
      </c>
      <c r="C5" s="131">
        <v>6.8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>
        <v>0</v>
      </c>
      <c r="AJ5" s="39">
        <f t="shared" si="0"/>
        <v>-100</v>
      </c>
      <c r="AK5" s="25" t="s">
        <v>96</v>
      </c>
      <c r="AL5" s="1">
        <v>9.1999999999999318</v>
      </c>
      <c r="AM5" s="30">
        <f t="shared" si="1"/>
        <v>9.1999999999999318</v>
      </c>
    </row>
    <row r="6" spans="1:39">
      <c r="A6" s="3">
        <v>5</v>
      </c>
      <c r="B6" s="2" t="s">
        <v>4</v>
      </c>
      <c r="C6" s="131">
        <v>10.7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>
        <v>0</v>
      </c>
      <c r="AJ6" s="39">
        <f t="shared" si="0"/>
        <v>-100</v>
      </c>
      <c r="AK6" s="25" t="s">
        <v>96</v>
      </c>
      <c r="AL6" s="1">
        <v>0.49999999999988631</v>
      </c>
      <c r="AM6" s="30">
        <f t="shared" si="1"/>
        <v>0.49999999999988631</v>
      </c>
    </row>
    <row r="7" spans="1:39">
      <c r="A7" s="3">
        <v>6</v>
      </c>
      <c r="B7" s="2" t="s">
        <v>5</v>
      </c>
      <c r="C7" s="131">
        <v>6.2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>
        <v>0</v>
      </c>
      <c r="AJ7" s="39">
        <f t="shared" si="0"/>
        <v>-100</v>
      </c>
      <c r="AK7" s="25" t="s">
        <v>96</v>
      </c>
      <c r="AL7" s="1">
        <v>28.700000000000045</v>
      </c>
      <c r="AM7" s="30">
        <f t="shared" si="1"/>
        <v>28.700000000000045</v>
      </c>
    </row>
    <row r="8" spans="1:39">
      <c r="A8" s="3">
        <v>7</v>
      </c>
      <c r="B8" s="2" t="s">
        <v>6</v>
      </c>
      <c r="C8" s="131">
        <v>15.8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>
        <v>0.2</v>
      </c>
      <c r="AJ8" s="39">
        <f t="shared" si="0"/>
        <v>-98.734177215189874</v>
      </c>
      <c r="AK8" s="25" t="s">
        <v>56</v>
      </c>
      <c r="AL8" s="1">
        <v>5</v>
      </c>
      <c r="AM8" s="30">
        <f t="shared" si="1"/>
        <v>4.8</v>
      </c>
    </row>
    <row r="9" spans="1:39">
      <c r="A9" s="3">
        <v>8</v>
      </c>
      <c r="B9" s="2" t="s">
        <v>7</v>
      </c>
      <c r="C9" s="131">
        <v>6.7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>
        <v>0</v>
      </c>
      <c r="AJ9" s="39">
        <f t="shared" si="0"/>
        <v>-100</v>
      </c>
      <c r="AK9" s="25" t="s">
        <v>56</v>
      </c>
      <c r="AL9" s="1">
        <v>1.1999999999999318</v>
      </c>
      <c r="AM9" s="30">
        <v>0</v>
      </c>
    </row>
    <row r="10" spans="1:39">
      <c r="A10" s="3">
        <v>9</v>
      </c>
      <c r="B10" s="2" t="s">
        <v>8</v>
      </c>
      <c r="C10" s="131">
        <v>9.5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>
        <v>0.1</v>
      </c>
      <c r="AJ10" s="39">
        <f t="shared" si="0"/>
        <v>-98.94736842105263</v>
      </c>
      <c r="AK10" s="25" t="s">
        <v>96</v>
      </c>
      <c r="AL10" s="1">
        <v>0.5</v>
      </c>
      <c r="AM10" s="30">
        <f t="shared" si="1"/>
        <v>0.4</v>
      </c>
    </row>
    <row r="11" spans="1:39">
      <c r="A11" s="3">
        <v>10</v>
      </c>
      <c r="B11" s="2" t="s">
        <v>9</v>
      </c>
      <c r="C11" s="131">
        <v>3.4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>
        <v>0</v>
      </c>
      <c r="AJ11" s="39">
        <f t="shared" si="0"/>
        <v>-100</v>
      </c>
      <c r="AK11" s="25" t="s">
        <v>57</v>
      </c>
      <c r="AL11" s="1">
        <v>0</v>
      </c>
      <c r="AM11" s="30">
        <f t="shared" si="1"/>
        <v>0</v>
      </c>
    </row>
    <row r="12" spans="1:39">
      <c r="A12" s="3">
        <v>11</v>
      </c>
      <c r="B12" s="2" t="s">
        <v>10</v>
      </c>
      <c r="C12" s="131">
        <v>8.1999999999999993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>
        <v>0.1</v>
      </c>
      <c r="AJ12" s="39">
        <f t="shared" si="0"/>
        <v>-98.780487804878049</v>
      </c>
      <c r="AK12" s="25" t="s">
        <v>96</v>
      </c>
      <c r="AL12" s="1">
        <v>3.5</v>
      </c>
      <c r="AM12" s="30">
        <f t="shared" si="1"/>
        <v>3.4</v>
      </c>
    </row>
    <row r="13" spans="1:39">
      <c r="A13" s="3">
        <v>12</v>
      </c>
      <c r="B13" s="2" t="s">
        <v>11</v>
      </c>
      <c r="C13" s="131">
        <v>2.6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>
        <v>0.1</v>
      </c>
      <c r="AJ13" s="39">
        <f t="shared" si="0"/>
        <v>-96.15384615384616</v>
      </c>
      <c r="AK13" s="25" t="s">
        <v>57</v>
      </c>
      <c r="AL13" s="1">
        <v>23.600000000000023</v>
      </c>
      <c r="AM13" s="30">
        <f t="shared" si="1"/>
        <v>23.500000000000021</v>
      </c>
    </row>
    <row r="14" spans="1:39">
      <c r="A14" s="3">
        <v>13</v>
      </c>
      <c r="B14" s="2" t="s">
        <v>12</v>
      </c>
      <c r="C14" s="131">
        <v>5.7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>
        <v>0</v>
      </c>
      <c r="AJ14" s="39">
        <f t="shared" si="0"/>
        <v>-100</v>
      </c>
      <c r="AK14" s="25" t="s">
        <v>57</v>
      </c>
      <c r="AL14" s="1">
        <v>7.5</v>
      </c>
      <c r="AM14" s="30">
        <f t="shared" si="1"/>
        <v>7.5</v>
      </c>
    </row>
    <row r="15" spans="1:39">
      <c r="A15" s="3">
        <v>14</v>
      </c>
      <c r="B15" s="2" t="s">
        <v>13</v>
      </c>
      <c r="C15" s="131">
        <v>5.5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>
        <v>0</v>
      </c>
      <c r="AJ15" s="39">
        <f t="shared" si="0"/>
        <v>-100</v>
      </c>
      <c r="AK15" s="25" t="s">
        <v>57</v>
      </c>
      <c r="AL15" s="1">
        <v>6.2000000000000455</v>
      </c>
      <c r="AM15" s="30">
        <f t="shared" si="1"/>
        <v>6.2000000000000455</v>
      </c>
    </row>
    <row r="16" spans="1:39">
      <c r="A16" s="3">
        <v>15</v>
      </c>
      <c r="B16" s="2" t="s">
        <v>14</v>
      </c>
      <c r="C16" s="131">
        <v>7.9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>
        <v>0.1</v>
      </c>
      <c r="AJ16" s="39">
        <f t="shared" si="0"/>
        <v>-98.734177215189874</v>
      </c>
      <c r="AK16" s="25" t="s">
        <v>56</v>
      </c>
      <c r="AL16" s="1">
        <v>1.1000000000001364</v>
      </c>
      <c r="AM16" s="30">
        <f t="shared" si="1"/>
        <v>1.0000000000001363</v>
      </c>
    </row>
    <row r="17" spans="1:39" ht="15" customHeight="1">
      <c r="A17" s="3">
        <v>16</v>
      </c>
      <c r="B17" s="2" t="s">
        <v>15</v>
      </c>
      <c r="C17" s="131">
        <v>10.8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>
        <v>0</v>
      </c>
      <c r="AJ17" s="39">
        <f t="shared" si="0"/>
        <v>-100</v>
      </c>
      <c r="AK17" s="25" t="s">
        <v>96</v>
      </c>
      <c r="AL17" s="1">
        <v>0.59999999999990905</v>
      </c>
      <c r="AM17" s="30">
        <f t="shared" si="1"/>
        <v>0.59999999999990905</v>
      </c>
    </row>
    <row r="18" spans="1:39" ht="15" customHeight="1">
      <c r="A18" s="3">
        <v>17</v>
      </c>
      <c r="B18" s="2" t="s">
        <v>16</v>
      </c>
      <c r="C18" s="131">
        <v>7.9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>
        <v>0</v>
      </c>
      <c r="AJ18" s="39">
        <f t="shared" si="0"/>
        <v>-100</v>
      </c>
      <c r="AK18" s="25" t="s">
        <v>56</v>
      </c>
      <c r="AL18" s="1">
        <v>0.20000000000004547</v>
      </c>
      <c r="AM18" s="30">
        <v>0</v>
      </c>
    </row>
    <row r="19" spans="1:39">
      <c r="A19" s="3">
        <v>18</v>
      </c>
      <c r="B19" s="2" t="s">
        <v>17</v>
      </c>
      <c r="C19" s="131">
        <v>11.6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>
        <v>0</v>
      </c>
      <c r="AJ19" s="39">
        <f t="shared" si="0"/>
        <v>-100</v>
      </c>
      <c r="AK19" s="25" t="s">
        <v>56</v>
      </c>
      <c r="AL19" s="1">
        <v>1.2999999999999545</v>
      </c>
      <c r="AM19" s="30">
        <f t="shared" si="1"/>
        <v>1.2999999999999545</v>
      </c>
    </row>
    <row r="20" spans="1:39">
      <c r="A20" s="3">
        <v>19</v>
      </c>
      <c r="B20" s="2" t="s">
        <v>18</v>
      </c>
      <c r="C20" s="131">
        <v>7.6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>
        <v>0</v>
      </c>
      <c r="AJ20" s="39">
        <f t="shared" si="0"/>
        <v>-100</v>
      </c>
      <c r="AK20" s="25" t="s">
        <v>56</v>
      </c>
      <c r="AL20" s="1">
        <v>3.9000000000000909</v>
      </c>
      <c r="AM20" s="30">
        <f t="shared" si="1"/>
        <v>3.9000000000000909</v>
      </c>
    </row>
    <row r="21" spans="1:39">
      <c r="A21" s="3">
        <v>20</v>
      </c>
      <c r="B21" s="2" t="s">
        <v>19</v>
      </c>
      <c r="C21" s="131">
        <v>17.3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>
        <v>0</v>
      </c>
      <c r="AJ21" s="39">
        <f t="shared" si="0"/>
        <v>-100</v>
      </c>
      <c r="AK21" s="25" t="s">
        <v>56</v>
      </c>
      <c r="AL21" s="1">
        <v>2.1000000000000227</v>
      </c>
      <c r="AM21" s="30">
        <f t="shared" si="1"/>
        <v>2.1000000000000227</v>
      </c>
    </row>
    <row r="22" spans="1:39">
      <c r="A22" s="3">
        <v>21</v>
      </c>
      <c r="B22" s="2" t="s">
        <v>20</v>
      </c>
      <c r="C22" s="131">
        <v>7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>
        <v>0.1</v>
      </c>
      <c r="AJ22" s="39">
        <f t="shared" si="0"/>
        <v>-98.571428571428569</v>
      </c>
      <c r="AK22" s="25" t="s">
        <v>96</v>
      </c>
      <c r="AL22" s="1">
        <v>6.7999999999999545</v>
      </c>
      <c r="AM22" s="30">
        <f t="shared" si="1"/>
        <v>6.6999999999999549</v>
      </c>
    </row>
    <row r="23" spans="1:39">
      <c r="A23" s="3">
        <v>22</v>
      </c>
      <c r="B23" s="2" t="s">
        <v>21</v>
      </c>
      <c r="C23" s="131">
        <v>7.1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>
        <v>0</v>
      </c>
      <c r="AJ23" s="39">
        <f t="shared" si="0"/>
        <v>-100</v>
      </c>
      <c r="AK23" s="25" t="s">
        <v>96</v>
      </c>
      <c r="AL23" s="1">
        <v>6.2999999999999545</v>
      </c>
      <c r="AM23" s="30">
        <v>0</v>
      </c>
    </row>
    <row r="24" spans="1:39">
      <c r="A24" s="3">
        <v>23</v>
      </c>
      <c r="B24" s="2" t="s">
        <v>22</v>
      </c>
      <c r="C24" s="131">
        <v>5.4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>
        <v>0</v>
      </c>
      <c r="AJ24" s="39">
        <f t="shared" si="0"/>
        <v>-100</v>
      </c>
      <c r="AK24" s="25" t="s">
        <v>96</v>
      </c>
      <c r="AL24" s="1">
        <v>8.7000000000000455</v>
      </c>
      <c r="AM24" s="30">
        <f t="shared" si="1"/>
        <v>8.7000000000000455</v>
      </c>
    </row>
    <row r="25" spans="1:39" ht="15" customHeight="1">
      <c r="A25" s="3">
        <v>24</v>
      </c>
      <c r="B25" s="2" t="s">
        <v>23</v>
      </c>
      <c r="C25" s="131">
        <v>9.6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>
        <v>0.3</v>
      </c>
      <c r="AJ25" s="39">
        <f t="shared" si="0"/>
        <v>-96.875</v>
      </c>
      <c r="AK25" s="25" t="s">
        <v>96</v>
      </c>
      <c r="AL25" s="1">
        <v>23.399999999999977</v>
      </c>
      <c r="AM25" s="30">
        <f t="shared" si="1"/>
        <v>23.099999999999977</v>
      </c>
    </row>
    <row r="26" spans="1:39">
      <c r="A26" s="3">
        <v>25</v>
      </c>
      <c r="B26" s="2" t="s">
        <v>24</v>
      </c>
      <c r="C26" s="131">
        <v>4.4000000000000004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>
        <v>0</v>
      </c>
      <c r="AJ26" s="39">
        <f t="shared" si="0"/>
        <v>-100</v>
      </c>
      <c r="AK26" s="25" t="s">
        <v>96</v>
      </c>
      <c r="AL26" s="1">
        <v>1.2999999999999545</v>
      </c>
      <c r="AM26" s="30">
        <f t="shared" si="1"/>
        <v>1.2999999999999545</v>
      </c>
    </row>
    <row r="27" spans="1:39">
      <c r="A27" s="3">
        <v>26</v>
      </c>
      <c r="B27" s="2" t="s">
        <v>25</v>
      </c>
      <c r="C27" s="131">
        <v>7.9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>
        <v>0.1</v>
      </c>
      <c r="AJ27" s="39">
        <f t="shared" si="0"/>
        <v>-98.734177215189874</v>
      </c>
      <c r="AK27" s="25" t="s">
        <v>96</v>
      </c>
      <c r="AL27" s="1">
        <v>23.399999999999864</v>
      </c>
      <c r="AM27" s="30">
        <f t="shared" si="1"/>
        <v>23.299999999999862</v>
      </c>
    </row>
    <row r="28" spans="1:39" s="99" customFormat="1">
      <c r="A28" s="94">
        <v>27</v>
      </c>
      <c r="B28" s="95" t="s">
        <v>26</v>
      </c>
      <c r="C28" s="131">
        <v>2.1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>
        <v>0.1</v>
      </c>
      <c r="AJ28" s="97">
        <f t="shared" si="0"/>
        <v>-95.238095238095241</v>
      </c>
      <c r="AK28" s="98" t="s">
        <v>57</v>
      </c>
      <c r="AL28" s="99">
        <v>9</v>
      </c>
      <c r="AM28" s="30">
        <f t="shared" si="1"/>
        <v>8.9</v>
      </c>
    </row>
    <row r="29" spans="1:39">
      <c r="A29" s="3">
        <v>28</v>
      </c>
      <c r="B29" s="2" t="s">
        <v>27</v>
      </c>
      <c r="C29" s="131">
        <v>11.6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>
        <v>0</v>
      </c>
      <c r="AJ29" s="39">
        <f t="shared" si="0"/>
        <v>-100</v>
      </c>
      <c r="AK29" s="25" t="s">
        <v>96</v>
      </c>
      <c r="AL29" s="1">
        <v>3.9000000000000909</v>
      </c>
      <c r="AM29" s="30">
        <f t="shared" si="1"/>
        <v>3.9000000000000909</v>
      </c>
    </row>
    <row r="30" spans="1:39">
      <c r="A30" s="3">
        <v>29</v>
      </c>
      <c r="B30" s="2" t="s">
        <v>28</v>
      </c>
      <c r="C30" s="131">
        <v>10.8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>
        <v>0</v>
      </c>
      <c r="AJ30" s="39">
        <f t="shared" si="0"/>
        <v>-100</v>
      </c>
      <c r="AK30" s="25" t="s">
        <v>57</v>
      </c>
      <c r="AL30" s="1">
        <v>0</v>
      </c>
      <c r="AM30" s="30">
        <f t="shared" si="1"/>
        <v>0</v>
      </c>
    </row>
    <row r="31" spans="1:39">
      <c r="A31" s="3">
        <v>30</v>
      </c>
      <c r="B31" s="2" t="s">
        <v>29</v>
      </c>
      <c r="C31" s="131">
        <v>14.9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>
        <v>0</v>
      </c>
      <c r="AJ31" s="39">
        <f t="shared" si="0"/>
        <v>-100</v>
      </c>
      <c r="AK31" s="25" t="s">
        <v>56</v>
      </c>
      <c r="AL31" s="1">
        <v>0.79999999999995453</v>
      </c>
      <c r="AM31" s="30">
        <f t="shared" si="1"/>
        <v>0.79999999999995453</v>
      </c>
    </row>
    <row r="32" spans="1:39">
      <c r="A32" s="3">
        <v>31</v>
      </c>
      <c r="B32" s="2" t="s">
        <v>30</v>
      </c>
      <c r="C32" s="131">
        <v>7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>
        <v>0.1</v>
      </c>
      <c r="AJ32" s="39">
        <f t="shared" si="0"/>
        <v>-98.571428571428569</v>
      </c>
      <c r="AK32" s="25" t="s">
        <v>57</v>
      </c>
      <c r="AL32" s="1">
        <v>15.100000000000136</v>
      </c>
      <c r="AM32" s="30">
        <f t="shared" si="1"/>
        <v>15.000000000000137</v>
      </c>
    </row>
    <row r="33" spans="1:39" ht="15" customHeight="1">
      <c r="A33" s="3">
        <v>32</v>
      </c>
      <c r="B33" s="2" t="s">
        <v>31</v>
      </c>
      <c r="C33" s="131">
        <v>17.7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>
        <v>0</v>
      </c>
      <c r="AJ33" s="39">
        <f t="shared" si="0"/>
        <v>-100</v>
      </c>
      <c r="AK33" s="25" t="s">
        <v>56</v>
      </c>
      <c r="AL33" s="1">
        <v>0.89999999999997726</v>
      </c>
      <c r="AM33" s="30">
        <f t="shared" si="1"/>
        <v>0.89999999999997726</v>
      </c>
    </row>
    <row r="34" spans="1:39">
      <c r="A34" s="3">
        <v>33</v>
      </c>
      <c r="B34" s="2" t="s">
        <v>32</v>
      </c>
      <c r="C34" s="131">
        <v>6.2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>
        <v>0</v>
      </c>
      <c r="AJ34" s="39">
        <f t="shared" si="0"/>
        <v>-100</v>
      </c>
      <c r="AK34" s="25" t="s">
        <v>96</v>
      </c>
      <c r="AL34" s="1">
        <v>0.40000000000009095</v>
      </c>
      <c r="AM34" s="30">
        <v>0</v>
      </c>
    </row>
    <row r="35" spans="1:39" ht="15" customHeight="1">
      <c r="A35" s="3">
        <v>34</v>
      </c>
      <c r="B35" s="2" t="s">
        <v>33</v>
      </c>
      <c r="C35" s="131">
        <v>9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>
        <v>0.1</v>
      </c>
      <c r="AJ35" s="39">
        <f t="shared" si="0"/>
        <v>-98.888888888888886</v>
      </c>
      <c r="AK35" s="25" t="s">
        <v>96</v>
      </c>
      <c r="AL35" s="1">
        <v>0.10000000000002274</v>
      </c>
      <c r="AM35" s="30">
        <f t="shared" si="1"/>
        <v>2.273181642920008E-14</v>
      </c>
    </row>
    <row r="36" spans="1:39" ht="15" customHeight="1">
      <c r="A36" s="3">
        <v>35</v>
      </c>
      <c r="B36" s="2" t="s">
        <v>34</v>
      </c>
      <c r="C36" s="131">
        <v>7.3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>
        <v>0.1</v>
      </c>
      <c r="AJ36" s="39">
        <f t="shared" si="0"/>
        <v>-98.630136986301366</v>
      </c>
      <c r="AK36" s="25" t="s">
        <v>57</v>
      </c>
      <c r="AL36" s="1">
        <v>3.4000000000000909</v>
      </c>
      <c r="AM36" s="30">
        <f t="shared" si="1"/>
        <v>3.3000000000000909</v>
      </c>
    </row>
    <row r="37" spans="1:39" ht="15" customHeight="1">
      <c r="A37" s="3">
        <v>36</v>
      </c>
      <c r="B37" s="2" t="s">
        <v>35</v>
      </c>
      <c r="C37" s="131">
        <v>5.7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>
        <v>0</v>
      </c>
      <c r="AJ37" s="39">
        <f t="shared" si="0"/>
        <v>-100</v>
      </c>
      <c r="AK37" s="25" t="s">
        <v>96</v>
      </c>
      <c r="AL37" s="1">
        <v>0</v>
      </c>
      <c r="AM37" s="30">
        <f t="shared" si="1"/>
        <v>0</v>
      </c>
    </row>
    <row r="38" spans="1:39" ht="15" customHeight="1">
      <c r="A38" s="3">
        <v>37</v>
      </c>
      <c r="B38" s="2" t="s">
        <v>36</v>
      </c>
      <c r="C38" s="131">
        <v>9.5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>
        <v>0.1</v>
      </c>
      <c r="AJ38" s="39">
        <f t="shared" si="0"/>
        <v>-98.94736842105263</v>
      </c>
      <c r="AK38" s="25" t="s">
        <v>96</v>
      </c>
      <c r="AL38" s="1">
        <v>0.29999999999995453</v>
      </c>
      <c r="AM38" s="30">
        <f t="shared" si="1"/>
        <v>0.19999999999995452</v>
      </c>
    </row>
    <row r="39" spans="1:39">
      <c r="A39" s="3">
        <v>38</v>
      </c>
      <c r="B39" s="2" t="s">
        <v>37</v>
      </c>
      <c r="C39" s="131">
        <v>8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>
        <v>0</v>
      </c>
      <c r="AJ39" s="39">
        <f t="shared" si="0"/>
        <v>-100</v>
      </c>
      <c r="AK39" s="25" t="s">
        <v>57</v>
      </c>
      <c r="AL39" s="1">
        <v>2</v>
      </c>
      <c r="AM39" s="30">
        <f t="shared" si="1"/>
        <v>2</v>
      </c>
    </row>
    <row r="40" spans="1:39">
      <c r="A40" s="3">
        <v>39</v>
      </c>
      <c r="B40" s="2" t="s">
        <v>38</v>
      </c>
      <c r="C40" s="131">
        <v>7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>
        <v>0</v>
      </c>
      <c r="AJ40" s="39">
        <f t="shared" si="0"/>
        <v>-100</v>
      </c>
      <c r="AK40" s="25" t="s">
        <v>96</v>
      </c>
      <c r="AL40" s="1">
        <v>9.3000000000000682</v>
      </c>
      <c r="AM40" s="30">
        <f t="shared" si="1"/>
        <v>9.3000000000000682</v>
      </c>
    </row>
    <row r="41" spans="1:39">
      <c r="A41" s="3">
        <v>40</v>
      </c>
      <c r="B41" s="2" t="s">
        <v>39</v>
      </c>
      <c r="C41" s="131">
        <v>6.4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>
        <v>0</v>
      </c>
      <c r="AJ41" s="39">
        <f t="shared" si="0"/>
        <v>-100</v>
      </c>
      <c r="AK41" s="25" t="s">
        <v>56</v>
      </c>
      <c r="AL41" s="1">
        <v>0</v>
      </c>
      <c r="AM41" s="30">
        <f t="shared" si="1"/>
        <v>0</v>
      </c>
    </row>
    <row r="42" spans="1:39">
      <c r="A42" s="3">
        <v>41</v>
      </c>
      <c r="B42" s="2" t="s">
        <v>40</v>
      </c>
      <c r="C42" s="131">
        <v>12.1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>
        <v>0</v>
      </c>
      <c r="AJ42" s="39">
        <f t="shared" si="0"/>
        <v>-100</v>
      </c>
      <c r="AK42" s="25" t="s">
        <v>56</v>
      </c>
      <c r="AL42" s="1">
        <v>0.79999999999995453</v>
      </c>
      <c r="AM42" s="30">
        <f t="shared" si="1"/>
        <v>0.79999999999995453</v>
      </c>
    </row>
    <row r="43" spans="1:39">
      <c r="A43" s="3">
        <v>42</v>
      </c>
      <c r="B43" s="2" t="s">
        <v>41</v>
      </c>
      <c r="C43" s="131">
        <v>8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>
        <v>0</v>
      </c>
      <c r="AJ43" s="39">
        <f t="shared" si="0"/>
        <v>-100</v>
      </c>
      <c r="AK43" s="25" t="s">
        <v>57</v>
      </c>
      <c r="AL43" s="1">
        <v>3.5</v>
      </c>
      <c r="AM43" s="30">
        <f t="shared" si="1"/>
        <v>3.5</v>
      </c>
    </row>
    <row r="44" spans="1:39">
      <c r="A44" s="3">
        <v>43</v>
      </c>
      <c r="B44" s="2" t="s">
        <v>42</v>
      </c>
      <c r="C44" s="131">
        <v>7.2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>
        <v>0.1</v>
      </c>
      <c r="AJ44" s="39">
        <f t="shared" si="0"/>
        <v>-98.611111111111114</v>
      </c>
      <c r="AK44" s="25" t="s">
        <v>57</v>
      </c>
      <c r="AL44" s="1">
        <v>0</v>
      </c>
      <c r="AM44" s="30">
        <f t="shared" si="1"/>
        <v>-0.1</v>
      </c>
    </row>
    <row r="45" spans="1:39">
      <c r="A45" s="3">
        <v>44</v>
      </c>
      <c r="B45" s="2" t="s">
        <v>43</v>
      </c>
      <c r="C45" s="131">
        <v>8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>
        <v>0.1</v>
      </c>
      <c r="AJ45" s="39">
        <f t="shared" si="0"/>
        <v>-98.75</v>
      </c>
      <c r="AK45" s="25" t="s">
        <v>96</v>
      </c>
      <c r="AL45" s="1">
        <v>1.7000000000000455</v>
      </c>
      <c r="AM45" s="30">
        <f t="shared" si="1"/>
        <v>1.6000000000000454</v>
      </c>
    </row>
    <row r="46" spans="1:39">
      <c r="A46" s="3">
        <v>45</v>
      </c>
      <c r="B46" s="2" t="s">
        <v>44</v>
      </c>
      <c r="C46" s="131">
        <v>5.7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>
        <v>0.1</v>
      </c>
      <c r="AJ46" s="39">
        <f t="shared" si="0"/>
        <v>-98.245614035087726</v>
      </c>
      <c r="AK46" s="25" t="s">
        <v>56</v>
      </c>
      <c r="AL46" s="1">
        <v>0.10000000000013642</v>
      </c>
      <c r="AM46" s="30">
        <v>0</v>
      </c>
    </row>
    <row r="47" spans="1:39">
      <c r="A47" s="3">
        <v>46</v>
      </c>
      <c r="B47" s="2" t="s">
        <v>45</v>
      </c>
      <c r="C47" s="131">
        <v>8.1999999999999993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>
        <v>0.1</v>
      </c>
      <c r="AJ47" s="39">
        <f t="shared" si="0"/>
        <v>-98.780487804878049</v>
      </c>
      <c r="AK47" s="25" t="s">
        <v>57</v>
      </c>
      <c r="AL47" s="1">
        <v>0.60000000000002274</v>
      </c>
      <c r="AM47" s="30">
        <f t="shared" si="1"/>
        <v>0.50000000000002276</v>
      </c>
    </row>
    <row r="48" spans="1:39">
      <c r="A48" s="3">
        <v>47</v>
      </c>
      <c r="B48" s="2" t="s">
        <v>76</v>
      </c>
      <c r="C48" s="131">
        <v>9.4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>
        <v>0.2</v>
      </c>
      <c r="AJ48" s="39">
        <f t="shared" si="0"/>
        <v>-97.872340425531917</v>
      </c>
      <c r="AK48" s="25" t="s">
        <v>57</v>
      </c>
      <c r="AL48" s="1">
        <v>3.9999999999998863</v>
      </c>
      <c r="AM48" s="30">
        <f t="shared" si="1"/>
        <v>3.7999999999998861</v>
      </c>
    </row>
    <row r="49" spans="1:39">
      <c r="A49" s="3">
        <v>48</v>
      </c>
      <c r="B49" s="2" t="s">
        <v>75</v>
      </c>
      <c r="C49" s="131">
        <v>11.8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>
        <v>0</v>
      </c>
      <c r="AJ49" s="39">
        <f t="shared" si="0"/>
        <v>-100</v>
      </c>
      <c r="AK49" s="25" t="s">
        <v>96</v>
      </c>
      <c r="AL49" s="1">
        <v>5.6999999999999318</v>
      </c>
      <c r="AM49" s="30">
        <f t="shared" si="1"/>
        <v>5.6999999999999318</v>
      </c>
    </row>
    <row r="50" spans="1:39">
      <c r="A50" s="3">
        <v>49</v>
      </c>
      <c r="B50" s="2" t="s">
        <v>48</v>
      </c>
      <c r="C50" s="131">
        <v>8.1999999999999993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>
        <v>0</v>
      </c>
      <c r="AJ50" s="39">
        <f t="shared" si="0"/>
        <v>-100</v>
      </c>
      <c r="AK50" s="25" t="s">
        <v>56</v>
      </c>
      <c r="AL50" s="1">
        <v>0.99999999999977263</v>
      </c>
      <c r="AM50" s="30">
        <v>0</v>
      </c>
    </row>
    <row r="51" spans="1:39">
      <c r="A51" s="3">
        <v>50</v>
      </c>
      <c r="B51" s="2" t="s">
        <v>49</v>
      </c>
      <c r="C51" s="131">
        <v>8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>
        <v>0.1</v>
      </c>
      <c r="AJ51" s="39">
        <f t="shared" si="0"/>
        <v>-98.75</v>
      </c>
      <c r="AK51" s="25" t="s">
        <v>96</v>
      </c>
      <c r="AL51" s="1">
        <v>1.4000000000000909</v>
      </c>
      <c r="AM51" s="30">
        <f t="shared" si="1"/>
        <v>1.3000000000000909</v>
      </c>
    </row>
    <row r="52" spans="1:39">
      <c r="A52" s="3">
        <v>51</v>
      </c>
      <c r="B52" s="3" t="s">
        <v>53</v>
      </c>
      <c r="C52" s="3">
        <f>SUM(C2:C51)</f>
        <v>419.89999999999992</v>
      </c>
      <c r="D52" s="3">
        <f>SUM(D2:D51)</f>
        <v>0</v>
      </c>
      <c r="E52" s="3">
        <f t="shared" ref="E52:AI52" si="2">SUM(E2:E51)</f>
        <v>0</v>
      </c>
      <c r="F52" s="3">
        <f t="shared" si="2"/>
        <v>0</v>
      </c>
      <c r="G52" s="3">
        <f t="shared" si="2"/>
        <v>0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0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2.3000000000000012</v>
      </c>
      <c r="AJ52" s="39">
        <f t="shared" si="0"/>
        <v>-99.45225053584187</v>
      </c>
      <c r="AK52" s="3" t="s">
        <v>57</v>
      </c>
      <c r="AL52" s="65"/>
    </row>
    <row r="53" spans="1:39">
      <c r="A53" s="3">
        <v>52</v>
      </c>
      <c r="B53" s="3" t="s">
        <v>54</v>
      </c>
      <c r="C53" s="5">
        <f>C52/50</f>
        <v>8.3979999999999979</v>
      </c>
      <c r="D53" s="5">
        <f>D52/50</f>
        <v>0</v>
      </c>
      <c r="E53" s="5">
        <f t="shared" ref="E53:AI53" si="3">E52/50</f>
        <v>0</v>
      </c>
      <c r="F53" s="5">
        <f t="shared" si="3"/>
        <v>0</v>
      </c>
      <c r="G53" s="5">
        <f t="shared" si="3"/>
        <v>0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0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4.600000000000002E-2</v>
      </c>
      <c r="AJ53" s="39">
        <f t="shared" si="0"/>
        <v>-99.45225053584187</v>
      </c>
      <c r="AK53" s="5" t="s">
        <v>57</v>
      </c>
      <c r="AL53" s="65"/>
    </row>
    <row r="54" spans="1:39">
      <c r="S54" s="66"/>
      <c r="AI54" s="4"/>
      <c r="AL54" s="29"/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M107"/>
  <sheetViews>
    <sheetView view="pageBreakPreview" zoomScale="84" zoomScaleSheetLayoutView="84" workbookViewId="0">
      <pane xSplit="2" ySplit="1" topLeftCell="N32" activePane="bottomRight" state="frozen"/>
      <selection pane="topRight" activeCell="C1" sqref="C1"/>
      <selection pane="bottomLeft" activeCell="A3" sqref="A3"/>
      <selection pane="bottomRight" activeCell="Y52" sqref="Y52:AI53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23" customWidth="1"/>
    <col min="38" max="38" width="9.140625" style="1"/>
    <col min="39" max="39" width="10.140625" style="1" customWidth="1"/>
    <col min="40" max="16384" width="9.140625" style="1"/>
  </cols>
  <sheetData>
    <row r="1" spans="1:39" s="129" customFormat="1" ht="30">
      <c r="A1" s="128" t="s">
        <v>74</v>
      </c>
      <c r="B1" s="128" t="s">
        <v>51</v>
      </c>
      <c r="C1" s="128" t="s">
        <v>50</v>
      </c>
      <c r="D1" s="128" t="s">
        <v>133</v>
      </c>
      <c r="E1" s="128">
        <v>2</v>
      </c>
      <c r="F1" s="128">
        <v>3</v>
      </c>
      <c r="G1" s="128">
        <v>4</v>
      </c>
      <c r="H1" s="128">
        <v>5</v>
      </c>
      <c r="I1" s="128">
        <v>6</v>
      </c>
      <c r="J1" s="128">
        <v>7</v>
      </c>
      <c r="K1" s="128">
        <v>8</v>
      </c>
      <c r="L1" s="128">
        <v>9</v>
      </c>
      <c r="M1" s="128">
        <v>10</v>
      </c>
      <c r="N1" s="128">
        <v>11</v>
      </c>
      <c r="O1" s="128">
        <v>12</v>
      </c>
      <c r="P1" s="128">
        <v>13</v>
      </c>
      <c r="Q1" s="128">
        <v>14</v>
      </c>
      <c r="R1" s="128">
        <v>15</v>
      </c>
      <c r="S1" s="128">
        <v>16</v>
      </c>
      <c r="T1" s="128">
        <v>17</v>
      </c>
      <c r="U1" s="128">
        <v>18</v>
      </c>
      <c r="V1" s="128">
        <v>19</v>
      </c>
      <c r="W1" s="128">
        <v>20</v>
      </c>
      <c r="X1" s="128">
        <v>21</v>
      </c>
      <c r="Y1" s="128">
        <v>22</v>
      </c>
      <c r="Z1" s="128">
        <v>23</v>
      </c>
      <c r="AA1" s="128">
        <v>24</v>
      </c>
      <c r="AB1" s="128">
        <v>25</v>
      </c>
      <c r="AC1" s="128">
        <v>26</v>
      </c>
      <c r="AD1" s="128">
        <v>27</v>
      </c>
      <c r="AE1" s="128">
        <v>28</v>
      </c>
      <c r="AF1" s="128">
        <v>29</v>
      </c>
      <c r="AG1" s="128">
        <v>30</v>
      </c>
      <c r="AH1" s="128">
        <v>31</v>
      </c>
      <c r="AI1" s="128" t="s">
        <v>52</v>
      </c>
      <c r="AJ1" s="128" t="s">
        <v>58</v>
      </c>
      <c r="AK1" s="64" t="s">
        <v>55</v>
      </c>
    </row>
    <row r="2" spans="1:39" ht="15" customHeight="1">
      <c r="A2" s="3">
        <v>1</v>
      </c>
      <c r="B2" s="2" t="s">
        <v>0</v>
      </c>
      <c r="C2" s="42">
        <v>4.5</v>
      </c>
      <c r="D2" s="43">
        <v>0</v>
      </c>
      <c r="E2" s="43">
        <v>0</v>
      </c>
      <c r="F2" s="43">
        <v>0.1</v>
      </c>
      <c r="G2" s="43">
        <v>0.2</v>
      </c>
      <c r="H2" s="43">
        <v>0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  <c r="N2" s="43">
        <v>0</v>
      </c>
      <c r="O2" s="43">
        <v>0</v>
      </c>
      <c r="P2" s="43">
        <v>0.1</v>
      </c>
      <c r="Q2" s="43">
        <v>0</v>
      </c>
      <c r="R2" s="43">
        <v>0</v>
      </c>
      <c r="S2" s="43">
        <v>0</v>
      </c>
      <c r="T2" s="43">
        <v>0</v>
      </c>
      <c r="U2" s="43">
        <v>0</v>
      </c>
      <c r="V2" s="43">
        <v>0</v>
      </c>
      <c r="W2" s="43">
        <v>0</v>
      </c>
      <c r="X2" s="43">
        <v>0</v>
      </c>
      <c r="Y2" s="43">
        <v>0.1</v>
      </c>
      <c r="Z2" s="43">
        <v>0</v>
      </c>
      <c r="AA2" s="43">
        <v>0</v>
      </c>
      <c r="AB2" s="43">
        <v>0</v>
      </c>
      <c r="AC2" s="43">
        <v>0</v>
      </c>
      <c r="AD2" s="43">
        <v>0</v>
      </c>
      <c r="AE2" s="43">
        <v>0</v>
      </c>
      <c r="AF2" s="43">
        <v>0</v>
      </c>
      <c r="AG2" s="43">
        <v>0</v>
      </c>
      <c r="AH2" s="43">
        <v>0</v>
      </c>
      <c r="AI2" s="4">
        <f>SUM(D2:AH2)</f>
        <v>0.5</v>
      </c>
      <c r="AJ2" s="39">
        <f t="shared" ref="AJ2:AJ53" si="0">AI2/C2*100-100</f>
        <v>-88.888888888888886</v>
      </c>
      <c r="AK2" s="25" t="s">
        <v>140</v>
      </c>
      <c r="AL2" s="1">
        <v>0.59999999999990905</v>
      </c>
      <c r="AM2" s="30">
        <f>AL2-AI2</f>
        <v>9.9999999999909051E-2</v>
      </c>
    </row>
    <row r="3" spans="1:39" ht="15" customHeight="1">
      <c r="A3" s="3">
        <v>2</v>
      </c>
      <c r="B3" s="2" t="s">
        <v>1</v>
      </c>
      <c r="C3" s="42">
        <v>5</v>
      </c>
      <c r="D3" s="43">
        <v>0</v>
      </c>
      <c r="E3" s="43">
        <v>0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1.5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  <c r="AD3" s="43">
        <v>0</v>
      </c>
      <c r="AE3" s="43">
        <v>0</v>
      </c>
      <c r="AF3" s="43">
        <v>0</v>
      </c>
      <c r="AG3" s="43">
        <v>0</v>
      </c>
      <c r="AH3" s="43">
        <v>0</v>
      </c>
      <c r="AI3" s="4">
        <f t="shared" ref="AI3:AI33" si="1">SUM(D3:AH3)</f>
        <v>1.5</v>
      </c>
      <c r="AJ3" s="39">
        <f t="shared" si="0"/>
        <v>-70</v>
      </c>
      <c r="AK3" s="25" t="s">
        <v>96</v>
      </c>
      <c r="AL3" s="1">
        <v>0.5</v>
      </c>
      <c r="AM3" s="30">
        <f t="shared" ref="AM3:AM51" si="2">AL3-AI3</f>
        <v>-1</v>
      </c>
    </row>
    <row r="4" spans="1:39" ht="15" customHeight="1">
      <c r="A4" s="3">
        <v>3</v>
      </c>
      <c r="B4" s="2" t="s">
        <v>2</v>
      </c>
      <c r="C4" s="42">
        <v>6</v>
      </c>
      <c r="D4" s="43">
        <v>0</v>
      </c>
      <c r="E4" s="43">
        <v>9.6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1.1000000000000001</v>
      </c>
      <c r="P4" s="43">
        <v>16.7</v>
      </c>
      <c r="Q4" s="43">
        <v>4.7</v>
      </c>
      <c r="R4" s="43">
        <v>2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3">
        <v>0</v>
      </c>
      <c r="AI4" s="4">
        <f t="shared" si="1"/>
        <v>34.1</v>
      </c>
      <c r="AJ4" s="39">
        <f t="shared" si="0"/>
        <v>468.33333333333337</v>
      </c>
      <c r="AK4" s="25" t="s">
        <v>96</v>
      </c>
      <c r="AL4" s="1">
        <v>27.800000000000068</v>
      </c>
      <c r="AM4" s="30">
        <f t="shared" si="2"/>
        <v>-6.2999999999999332</v>
      </c>
    </row>
    <row r="5" spans="1:39">
      <c r="A5" s="3">
        <v>4</v>
      </c>
      <c r="B5" s="2" t="s">
        <v>3</v>
      </c>
      <c r="C5" s="42">
        <v>7.2</v>
      </c>
      <c r="D5" s="43">
        <v>0</v>
      </c>
      <c r="E5" s="43">
        <v>4.4000000000000004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6.3</v>
      </c>
      <c r="Q5" s="43">
        <v>0</v>
      </c>
      <c r="R5" s="43">
        <v>1.5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0.1</v>
      </c>
      <c r="AA5" s="43">
        <v>0</v>
      </c>
      <c r="AB5" s="43">
        <v>0.1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0</v>
      </c>
      <c r="AI5" s="4">
        <f t="shared" si="1"/>
        <v>12.399999999999999</v>
      </c>
      <c r="AJ5" s="39">
        <f t="shared" si="0"/>
        <v>72.2222222222222</v>
      </c>
      <c r="AK5" s="25" t="s">
        <v>96</v>
      </c>
      <c r="AL5" s="1">
        <v>9.1999999999999318</v>
      </c>
      <c r="AM5" s="30">
        <f t="shared" si="2"/>
        <v>-3.2000000000000668</v>
      </c>
    </row>
    <row r="6" spans="1:39">
      <c r="A6" s="3">
        <v>5</v>
      </c>
      <c r="B6" s="2" t="s">
        <v>4</v>
      </c>
      <c r="C6" s="42">
        <v>6.7</v>
      </c>
      <c r="D6" s="43">
        <v>0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0.4</v>
      </c>
      <c r="Q6" s="43">
        <v>0.1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3">
        <v>0</v>
      </c>
      <c r="AI6" s="4">
        <f t="shared" si="1"/>
        <v>0.5</v>
      </c>
      <c r="AJ6" s="39">
        <f t="shared" si="0"/>
        <v>-92.537313432835816</v>
      </c>
      <c r="AK6" s="25" t="s">
        <v>96</v>
      </c>
      <c r="AL6" s="1">
        <v>0.49999999999988631</v>
      </c>
      <c r="AM6" s="30">
        <f t="shared" si="2"/>
        <v>-1.1368683772161603E-13</v>
      </c>
    </row>
    <row r="7" spans="1:39">
      <c r="A7" s="3">
        <v>6</v>
      </c>
      <c r="B7" s="2" t="s">
        <v>5</v>
      </c>
      <c r="C7" s="42">
        <v>7.6</v>
      </c>
      <c r="D7" s="43">
        <v>0</v>
      </c>
      <c r="E7" s="43">
        <v>0</v>
      </c>
      <c r="F7" s="43">
        <v>0</v>
      </c>
      <c r="G7" s="43">
        <v>0</v>
      </c>
      <c r="H7" s="43">
        <v>1.3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0.2</v>
      </c>
      <c r="P7" s="43">
        <v>17.8</v>
      </c>
      <c r="Q7" s="43">
        <v>15.7</v>
      </c>
      <c r="R7" s="43">
        <v>2.5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0</v>
      </c>
      <c r="AI7" s="4">
        <f t="shared" si="1"/>
        <v>37.5</v>
      </c>
      <c r="AJ7" s="39">
        <f t="shared" si="0"/>
        <v>393.42105263157896</v>
      </c>
      <c r="AK7" s="25" t="s">
        <v>96</v>
      </c>
      <c r="AL7" s="1">
        <v>28.700000000000045</v>
      </c>
      <c r="AM7" s="30">
        <f t="shared" si="2"/>
        <v>-8.7999999999999545</v>
      </c>
    </row>
    <row r="8" spans="1:39">
      <c r="A8" s="3">
        <v>7</v>
      </c>
      <c r="B8" s="2" t="s">
        <v>6</v>
      </c>
      <c r="C8" s="42">
        <v>6.8</v>
      </c>
      <c r="D8" s="43">
        <v>0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3.6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3">
        <v>0</v>
      </c>
      <c r="AI8" s="4">
        <f t="shared" si="1"/>
        <v>3.6</v>
      </c>
      <c r="AJ8" s="39">
        <f t="shared" si="0"/>
        <v>-47.058823529411761</v>
      </c>
      <c r="AK8" s="25" t="s">
        <v>56</v>
      </c>
      <c r="AL8" s="1">
        <v>5</v>
      </c>
      <c r="AM8" s="30">
        <f t="shared" si="2"/>
        <v>1.4</v>
      </c>
    </row>
    <row r="9" spans="1:39">
      <c r="A9" s="3">
        <v>8</v>
      </c>
      <c r="B9" s="2" t="s">
        <v>7</v>
      </c>
      <c r="C9" s="42">
        <v>10.199999999999999</v>
      </c>
      <c r="D9" s="43">
        <v>0</v>
      </c>
      <c r="E9" s="43">
        <v>0</v>
      </c>
      <c r="F9" s="43">
        <v>1.2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3">
        <v>0</v>
      </c>
      <c r="AI9" s="4">
        <f t="shared" si="1"/>
        <v>1.2</v>
      </c>
      <c r="AJ9" s="39">
        <f t="shared" si="0"/>
        <v>-88.235294117647058</v>
      </c>
      <c r="AK9" s="25" t="s">
        <v>56</v>
      </c>
      <c r="AL9" s="1">
        <v>1.1999999999999318</v>
      </c>
      <c r="AM9" s="30">
        <v>0</v>
      </c>
    </row>
    <row r="10" spans="1:39">
      <c r="A10" s="3">
        <v>9</v>
      </c>
      <c r="B10" s="2" t="s">
        <v>8</v>
      </c>
      <c r="C10" s="42">
        <v>7.5</v>
      </c>
      <c r="D10" s="43">
        <v>0</v>
      </c>
      <c r="E10" s="43">
        <v>0.1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0.2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3">
        <v>0</v>
      </c>
      <c r="AI10" s="4">
        <f t="shared" si="1"/>
        <v>0.30000000000000004</v>
      </c>
      <c r="AJ10" s="39">
        <f t="shared" si="0"/>
        <v>-96</v>
      </c>
      <c r="AK10" s="25" t="s">
        <v>96</v>
      </c>
      <c r="AL10" s="1">
        <v>0.5</v>
      </c>
      <c r="AM10" s="30">
        <f t="shared" si="2"/>
        <v>0.19999999999999996</v>
      </c>
    </row>
    <row r="11" spans="1:39">
      <c r="A11" s="3">
        <v>10</v>
      </c>
      <c r="B11" s="2" t="s">
        <v>9</v>
      </c>
      <c r="C11" s="42">
        <v>8.1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0.1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">
        <f t="shared" si="1"/>
        <v>0.1</v>
      </c>
      <c r="AJ11" s="39">
        <f t="shared" si="0"/>
        <v>-98.76543209876543</v>
      </c>
      <c r="AK11" s="25" t="s">
        <v>57</v>
      </c>
      <c r="AL11" s="1">
        <v>0</v>
      </c>
      <c r="AM11" s="30">
        <f t="shared" si="2"/>
        <v>-0.1</v>
      </c>
    </row>
    <row r="12" spans="1:39">
      <c r="A12" s="3">
        <v>11</v>
      </c>
      <c r="B12" s="2" t="s">
        <v>10</v>
      </c>
      <c r="C12" s="42">
        <v>3.5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3.9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0.1</v>
      </c>
      <c r="AF12" s="43">
        <v>0</v>
      </c>
      <c r="AG12" s="43">
        <v>0</v>
      </c>
      <c r="AH12" s="43">
        <v>0</v>
      </c>
      <c r="AI12" s="4">
        <f t="shared" si="1"/>
        <v>4</v>
      </c>
      <c r="AJ12" s="39">
        <f t="shared" si="0"/>
        <v>14.285714285714278</v>
      </c>
      <c r="AK12" s="25" t="s">
        <v>96</v>
      </c>
      <c r="AL12" s="1">
        <v>3.5</v>
      </c>
      <c r="AM12" s="30">
        <f t="shared" si="2"/>
        <v>-0.5</v>
      </c>
    </row>
    <row r="13" spans="1:39">
      <c r="A13" s="3">
        <v>12</v>
      </c>
      <c r="B13" s="2" t="s">
        <v>11</v>
      </c>
      <c r="C13" s="42">
        <v>2.7</v>
      </c>
      <c r="D13" s="43">
        <v>0.1</v>
      </c>
      <c r="E13" s="43">
        <v>0.1</v>
      </c>
      <c r="F13" s="43">
        <v>0</v>
      </c>
      <c r="G13" s="43">
        <v>0</v>
      </c>
      <c r="H13" s="43">
        <v>3.9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6.1</v>
      </c>
      <c r="Q13" s="43">
        <v>13.7</v>
      </c>
      <c r="R13" s="43">
        <v>3.2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  <c r="AH13" s="43">
        <v>0</v>
      </c>
      <c r="AI13" s="4">
        <f t="shared" si="1"/>
        <v>27.099999999999998</v>
      </c>
      <c r="AJ13" s="39">
        <f t="shared" si="0"/>
        <v>903.70370370370358</v>
      </c>
      <c r="AK13" s="25" t="s">
        <v>57</v>
      </c>
      <c r="AL13" s="1">
        <v>23.600000000000023</v>
      </c>
      <c r="AM13" s="30">
        <f t="shared" si="2"/>
        <v>-3.4999999999999751</v>
      </c>
    </row>
    <row r="14" spans="1:39">
      <c r="A14" s="3">
        <v>13</v>
      </c>
      <c r="B14" s="2" t="s">
        <v>12</v>
      </c>
      <c r="C14" s="42">
        <v>2.9</v>
      </c>
      <c r="D14" s="43">
        <v>0</v>
      </c>
      <c r="E14" s="43">
        <v>2.6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5.7</v>
      </c>
      <c r="Q14" s="43">
        <v>0</v>
      </c>
      <c r="R14" s="43">
        <v>4.0999999999999996</v>
      </c>
      <c r="S14" s="43">
        <v>0.4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0</v>
      </c>
      <c r="AI14" s="4">
        <f t="shared" si="1"/>
        <v>12.8</v>
      </c>
      <c r="AJ14" s="39">
        <f t="shared" si="0"/>
        <v>341.37931034482756</v>
      </c>
      <c r="AK14" s="25" t="s">
        <v>57</v>
      </c>
      <c r="AL14" s="1">
        <v>7.5</v>
      </c>
      <c r="AM14" s="30">
        <f t="shared" si="2"/>
        <v>-5.3000000000000007</v>
      </c>
    </row>
    <row r="15" spans="1:39">
      <c r="A15" s="3">
        <v>14</v>
      </c>
      <c r="B15" s="2" t="s">
        <v>13</v>
      </c>
      <c r="C15" s="42">
        <v>4.8</v>
      </c>
      <c r="D15" s="43">
        <v>0</v>
      </c>
      <c r="E15" s="43">
        <v>0.1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5.5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">
        <f t="shared" si="1"/>
        <v>5.6</v>
      </c>
      <c r="AJ15" s="39">
        <f t="shared" si="0"/>
        <v>16.666666666666671</v>
      </c>
      <c r="AK15" s="25" t="s">
        <v>57</v>
      </c>
      <c r="AL15" s="1">
        <v>6.2000000000000455</v>
      </c>
      <c r="AM15" s="30">
        <f t="shared" si="2"/>
        <v>0.60000000000004583</v>
      </c>
    </row>
    <row r="16" spans="1:39">
      <c r="A16" s="3">
        <v>15</v>
      </c>
      <c r="B16" s="2" t="s">
        <v>14</v>
      </c>
      <c r="C16" s="42">
        <v>5.8</v>
      </c>
      <c r="D16" s="43">
        <v>0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1.2</v>
      </c>
      <c r="Q16" s="43">
        <v>9.5</v>
      </c>
      <c r="R16" s="43">
        <v>0.2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0.1</v>
      </c>
      <c r="AE16" s="43">
        <v>0</v>
      </c>
      <c r="AF16" s="43">
        <v>0</v>
      </c>
      <c r="AG16" s="43">
        <v>0</v>
      </c>
      <c r="AH16" s="43">
        <v>0</v>
      </c>
      <c r="AI16" s="4">
        <f t="shared" si="1"/>
        <v>10.999999999999998</v>
      </c>
      <c r="AJ16" s="39">
        <f t="shared" si="0"/>
        <v>89.655172413793082</v>
      </c>
      <c r="AK16" s="25" t="s">
        <v>56</v>
      </c>
      <c r="AL16" s="1">
        <v>1.1000000000001364</v>
      </c>
      <c r="AM16" s="30">
        <f t="shared" si="2"/>
        <v>-9.8999999999998618</v>
      </c>
    </row>
    <row r="17" spans="1:39" ht="15" customHeight="1">
      <c r="A17" s="3">
        <v>16</v>
      </c>
      <c r="B17" s="2" t="s">
        <v>15</v>
      </c>
      <c r="C17" s="42">
        <v>15.2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0.6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3">
        <v>0</v>
      </c>
      <c r="AI17" s="4">
        <f t="shared" si="1"/>
        <v>0.6</v>
      </c>
      <c r="AJ17" s="39">
        <f t="shared" si="0"/>
        <v>-96.05263157894737</v>
      </c>
      <c r="AK17" s="25" t="s">
        <v>96</v>
      </c>
      <c r="AL17" s="1">
        <v>0.59999999999990905</v>
      </c>
      <c r="AM17" s="30">
        <f t="shared" si="2"/>
        <v>-9.0927265716800321E-14</v>
      </c>
    </row>
    <row r="18" spans="1:39" ht="15" customHeight="1">
      <c r="A18" s="3">
        <v>17</v>
      </c>
      <c r="B18" s="2" t="s">
        <v>16</v>
      </c>
      <c r="C18" s="42">
        <v>13.2</v>
      </c>
      <c r="D18" s="43">
        <v>0</v>
      </c>
      <c r="E18" s="43">
        <v>0</v>
      </c>
      <c r="F18" s="43">
        <v>0</v>
      </c>
      <c r="G18" s="43">
        <v>0</v>
      </c>
      <c r="H18" s="43">
        <v>0.2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>
        <v>0</v>
      </c>
      <c r="AI18" s="4">
        <f t="shared" si="1"/>
        <v>0.2</v>
      </c>
      <c r="AJ18" s="39">
        <f t="shared" si="0"/>
        <v>-98.484848484848484</v>
      </c>
      <c r="AK18" s="25" t="s">
        <v>56</v>
      </c>
      <c r="AL18" s="1">
        <v>0.20000000000004547</v>
      </c>
      <c r="AM18" s="30">
        <v>0</v>
      </c>
    </row>
    <row r="19" spans="1:39">
      <c r="A19" s="3">
        <v>18</v>
      </c>
      <c r="B19" s="2" t="s">
        <v>17</v>
      </c>
      <c r="C19" s="42">
        <v>13.1</v>
      </c>
      <c r="D19" s="43">
        <v>0</v>
      </c>
      <c r="E19" s="43">
        <v>0.5</v>
      </c>
      <c r="F19" s="43">
        <v>0.1</v>
      </c>
      <c r="G19" s="43">
        <v>0.3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0.3</v>
      </c>
      <c r="Q19" s="43">
        <v>0</v>
      </c>
      <c r="R19" s="43">
        <v>0</v>
      </c>
      <c r="S19" s="43">
        <v>0.2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0.1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</v>
      </c>
      <c r="AI19" s="4">
        <f t="shared" si="1"/>
        <v>1.5</v>
      </c>
      <c r="AJ19" s="39">
        <f t="shared" si="0"/>
        <v>-88.549618320610691</v>
      </c>
      <c r="AK19" s="25" t="s">
        <v>56</v>
      </c>
      <c r="AL19" s="1">
        <v>1.2999999999999545</v>
      </c>
      <c r="AM19" s="30">
        <f t="shared" si="2"/>
        <v>-0.20000000000004547</v>
      </c>
    </row>
    <row r="20" spans="1:39">
      <c r="A20" s="3">
        <v>19</v>
      </c>
      <c r="B20" s="2" t="s">
        <v>18</v>
      </c>
      <c r="C20" s="42">
        <v>19.100000000000001</v>
      </c>
      <c r="D20" s="43">
        <v>0</v>
      </c>
      <c r="E20" s="43">
        <v>2.6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1.5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0</v>
      </c>
      <c r="AI20" s="4">
        <f t="shared" si="1"/>
        <v>4.0999999999999996</v>
      </c>
      <c r="AJ20" s="39">
        <f t="shared" si="0"/>
        <v>-78.534031413612567</v>
      </c>
      <c r="AK20" s="25" t="s">
        <v>56</v>
      </c>
      <c r="AL20" s="1">
        <v>3.9000000000000909</v>
      </c>
      <c r="AM20" s="30">
        <f t="shared" si="2"/>
        <v>-0.1999999999999087</v>
      </c>
    </row>
    <row r="21" spans="1:39">
      <c r="A21" s="3">
        <v>20</v>
      </c>
      <c r="B21" s="2" t="s">
        <v>19</v>
      </c>
      <c r="C21" s="42">
        <v>16.3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1.4</v>
      </c>
      <c r="Q21" s="43">
        <v>0</v>
      </c>
      <c r="R21" s="43">
        <v>0.3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>
        <v>0</v>
      </c>
      <c r="AI21" s="4">
        <f t="shared" si="1"/>
        <v>1.7</v>
      </c>
      <c r="AJ21" s="39">
        <f t="shared" si="0"/>
        <v>-89.570552147239269</v>
      </c>
      <c r="AK21" s="25" t="s">
        <v>56</v>
      </c>
      <c r="AL21" s="1">
        <v>2.1000000000000227</v>
      </c>
      <c r="AM21" s="30">
        <f t="shared" si="2"/>
        <v>0.40000000000002278</v>
      </c>
    </row>
    <row r="22" spans="1:39">
      <c r="A22" s="3">
        <v>21</v>
      </c>
      <c r="B22" s="2" t="s">
        <v>20</v>
      </c>
      <c r="C22" s="42">
        <v>12.8</v>
      </c>
      <c r="D22" s="43">
        <v>0</v>
      </c>
      <c r="E22" s="43">
        <v>2.7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4.5999999999999996</v>
      </c>
      <c r="Q22" s="43">
        <v>0</v>
      </c>
      <c r="R22" s="43">
        <v>0.1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>
        <v>0</v>
      </c>
      <c r="AI22" s="4">
        <f t="shared" si="1"/>
        <v>7.3999999999999995</v>
      </c>
      <c r="AJ22" s="39">
        <f t="shared" si="0"/>
        <v>-42.187500000000014</v>
      </c>
      <c r="AK22" s="25" t="s">
        <v>96</v>
      </c>
      <c r="AL22" s="1">
        <v>6.7999999999999545</v>
      </c>
      <c r="AM22" s="30">
        <f t="shared" si="2"/>
        <v>-0.60000000000004494</v>
      </c>
    </row>
    <row r="23" spans="1:39">
      <c r="A23" s="3">
        <v>22</v>
      </c>
      <c r="B23" s="2" t="s">
        <v>21</v>
      </c>
      <c r="C23" s="42">
        <v>8.6</v>
      </c>
      <c r="D23" s="43">
        <v>0</v>
      </c>
      <c r="E23" s="43">
        <v>4.2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2.1</v>
      </c>
      <c r="P23" s="43">
        <v>9.1</v>
      </c>
      <c r="Q23" s="43">
        <v>4.8</v>
      </c>
      <c r="R23" s="43">
        <v>3.2</v>
      </c>
      <c r="S23" s="43">
        <v>0.6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>
        <v>0</v>
      </c>
      <c r="AI23" s="4">
        <f t="shared" si="1"/>
        <v>24</v>
      </c>
      <c r="AJ23" s="39">
        <f t="shared" si="0"/>
        <v>179.06976744186045</v>
      </c>
      <c r="AK23" s="25" t="s">
        <v>96</v>
      </c>
      <c r="AL23" s="1">
        <v>6.2999999999999545</v>
      </c>
      <c r="AM23" s="30">
        <v>0</v>
      </c>
    </row>
    <row r="24" spans="1:39">
      <c r="A24" s="3">
        <v>23</v>
      </c>
      <c r="B24" s="2" t="s">
        <v>22</v>
      </c>
      <c r="C24" s="42">
        <v>8</v>
      </c>
      <c r="D24" s="43">
        <v>0</v>
      </c>
      <c r="E24" s="43">
        <v>5.0999999999999996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4.5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0</v>
      </c>
      <c r="AI24" s="4">
        <f t="shared" si="1"/>
        <v>9.6</v>
      </c>
      <c r="AJ24" s="39">
        <f t="shared" si="0"/>
        <v>20</v>
      </c>
      <c r="AK24" s="25" t="s">
        <v>96</v>
      </c>
      <c r="AL24" s="1">
        <v>8.7000000000000455</v>
      </c>
      <c r="AM24" s="30">
        <f t="shared" si="2"/>
        <v>-0.89999999999995417</v>
      </c>
    </row>
    <row r="25" spans="1:39" ht="15" customHeight="1">
      <c r="A25" s="3">
        <v>24</v>
      </c>
      <c r="B25" s="2" t="s">
        <v>23</v>
      </c>
      <c r="C25" s="42">
        <v>6.6</v>
      </c>
      <c r="D25" s="43">
        <v>0</v>
      </c>
      <c r="E25" s="43">
        <v>0</v>
      </c>
      <c r="F25" s="43">
        <v>0</v>
      </c>
      <c r="G25" s="43">
        <v>0</v>
      </c>
      <c r="H25" s="43">
        <v>0.1</v>
      </c>
      <c r="I25" s="43">
        <v>0</v>
      </c>
      <c r="J25" s="43">
        <v>0</v>
      </c>
      <c r="K25" s="43">
        <v>0</v>
      </c>
      <c r="L25" s="43">
        <v>0.1</v>
      </c>
      <c r="M25" s="43">
        <v>0</v>
      </c>
      <c r="N25" s="43">
        <v>0</v>
      </c>
      <c r="O25" s="43">
        <v>0.1</v>
      </c>
      <c r="P25" s="43">
        <v>13</v>
      </c>
      <c r="Q25" s="43">
        <v>11.3</v>
      </c>
      <c r="R25" s="43">
        <v>1.4</v>
      </c>
      <c r="S25" s="43">
        <v>0.2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>
        <v>0.1</v>
      </c>
      <c r="AI25" s="4">
        <f t="shared" si="1"/>
        <v>26.3</v>
      </c>
      <c r="AJ25" s="39">
        <f t="shared" si="0"/>
        <v>298.48484848484856</v>
      </c>
      <c r="AK25" s="25" t="s">
        <v>96</v>
      </c>
      <c r="AL25" s="1">
        <v>23.399999999999977</v>
      </c>
      <c r="AM25" s="30">
        <f t="shared" si="2"/>
        <v>-2.9000000000000234</v>
      </c>
    </row>
    <row r="26" spans="1:39">
      <c r="A26" s="3">
        <v>25</v>
      </c>
      <c r="B26" s="2" t="s">
        <v>24</v>
      </c>
      <c r="C26" s="42">
        <v>9.8000000000000007</v>
      </c>
      <c r="D26" s="43">
        <v>0</v>
      </c>
      <c r="E26" s="43">
        <v>0.7</v>
      </c>
      <c r="F26" s="43">
        <v>0.1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1.2</v>
      </c>
      <c r="Q26" s="43">
        <v>0</v>
      </c>
      <c r="R26" s="43">
        <v>0.6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">
        <f t="shared" si="1"/>
        <v>2.6</v>
      </c>
      <c r="AJ26" s="39">
        <f t="shared" si="0"/>
        <v>-73.469387755102048</v>
      </c>
      <c r="AK26" s="25" t="s">
        <v>96</v>
      </c>
      <c r="AL26" s="1">
        <v>1.2999999999999545</v>
      </c>
      <c r="AM26" s="30">
        <f t="shared" si="2"/>
        <v>-1.3000000000000456</v>
      </c>
    </row>
    <row r="27" spans="1:39">
      <c r="A27" s="3">
        <v>26</v>
      </c>
      <c r="B27" s="2" t="s">
        <v>25</v>
      </c>
      <c r="C27" s="42">
        <v>9</v>
      </c>
      <c r="D27" s="43">
        <v>0</v>
      </c>
      <c r="E27" s="43">
        <v>2.5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1</v>
      </c>
      <c r="P27" s="43">
        <v>15</v>
      </c>
      <c r="Q27" s="43">
        <v>10.8</v>
      </c>
      <c r="R27" s="43">
        <v>3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  <c r="AH27" s="43">
        <v>0</v>
      </c>
      <c r="AI27" s="4">
        <f t="shared" si="1"/>
        <v>32.299999999999997</v>
      </c>
      <c r="AJ27" s="39">
        <f t="shared" si="0"/>
        <v>258.88888888888886</v>
      </c>
      <c r="AK27" s="25" t="s">
        <v>96</v>
      </c>
      <c r="AL27" s="1">
        <v>23.399999999999864</v>
      </c>
      <c r="AM27" s="30">
        <f t="shared" si="2"/>
        <v>-8.9000000000001336</v>
      </c>
    </row>
    <row r="28" spans="1:39" s="99" customFormat="1">
      <c r="A28" s="94">
        <v>27</v>
      </c>
      <c r="B28" s="95" t="s">
        <v>26</v>
      </c>
      <c r="C28" s="42">
        <v>14.8</v>
      </c>
      <c r="D28" s="43">
        <v>0</v>
      </c>
      <c r="E28" s="43">
        <v>0.1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1.2</v>
      </c>
      <c r="Q28" s="43">
        <v>9.6</v>
      </c>
      <c r="R28" s="43">
        <v>3.6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0</v>
      </c>
      <c r="AI28" s="4">
        <f t="shared" si="1"/>
        <v>14.5</v>
      </c>
      <c r="AJ28" s="97">
        <f t="shared" si="0"/>
        <v>-2.0270270270270316</v>
      </c>
      <c r="AK28" s="98" t="s">
        <v>57</v>
      </c>
      <c r="AL28" s="99">
        <v>9</v>
      </c>
      <c r="AM28" s="30">
        <f t="shared" si="2"/>
        <v>-5.5</v>
      </c>
    </row>
    <row r="29" spans="1:39">
      <c r="A29" s="3">
        <v>28</v>
      </c>
      <c r="B29" s="2" t="s">
        <v>27</v>
      </c>
      <c r="C29" s="42">
        <v>19.100000000000001</v>
      </c>
      <c r="D29" s="43">
        <v>0</v>
      </c>
      <c r="E29" s="43">
        <v>2.2999999999999998</v>
      </c>
      <c r="F29" s="43">
        <v>0</v>
      </c>
      <c r="G29" s="43">
        <v>0</v>
      </c>
      <c r="H29" s="43">
        <v>0.2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2.2999999999999998</v>
      </c>
      <c r="Q29" s="43">
        <v>0.1</v>
      </c>
      <c r="R29" s="43">
        <v>0.9</v>
      </c>
      <c r="S29" s="43">
        <v>0</v>
      </c>
      <c r="T29" s="43">
        <v>0.1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</v>
      </c>
      <c r="AI29" s="4">
        <f t="shared" si="1"/>
        <v>5.8999999999999995</v>
      </c>
      <c r="AJ29" s="39">
        <f t="shared" si="0"/>
        <v>-69.109947643979069</v>
      </c>
      <c r="AK29" s="25" t="s">
        <v>96</v>
      </c>
      <c r="AL29" s="1">
        <v>3.9000000000000909</v>
      </c>
      <c r="AM29" s="30">
        <f t="shared" si="2"/>
        <v>-1.9999999999999085</v>
      </c>
    </row>
    <row r="30" spans="1:39">
      <c r="A30" s="3">
        <v>29</v>
      </c>
      <c r="B30" s="2" t="s">
        <v>28</v>
      </c>
      <c r="C30" s="42">
        <v>23.3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0.3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0</v>
      </c>
      <c r="AI30" s="4">
        <f t="shared" si="1"/>
        <v>0.3</v>
      </c>
      <c r="AJ30" s="39">
        <f t="shared" si="0"/>
        <v>-98.712446351931334</v>
      </c>
      <c r="AK30" s="25" t="s">
        <v>57</v>
      </c>
      <c r="AL30" s="1">
        <v>0</v>
      </c>
      <c r="AM30" s="30">
        <f t="shared" si="2"/>
        <v>-0.3</v>
      </c>
    </row>
    <row r="31" spans="1:39">
      <c r="A31" s="3">
        <v>30</v>
      </c>
      <c r="B31" s="2" t="s">
        <v>29</v>
      </c>
      <c r="C31" s="42">
        <v>25.3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0.4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>
        <v>0</v>
      </c>
      <c r="AI31" s="4">
        <f t="shared" si="1"/>
        <v>0.4</v>
      </c>
      <c r="AJ31" s="39">
        <f t="shared" si="0"/>
        <v>-98.418972332015812</v>
      </c>
      <c r="AK31" s="25" t="s">
        <v>56</v>
      </c>
      <c r="AL31" s="1">
        <v>0.79999999999995453</v>
      </c>
      <c r="AM31" s="30">
        <f t="shared" si="2"/>
        <v>0.3999999999999545</v>
      </c>
    </row>
    <row r="32" spans="1:39">
      <c r="A32" s="3">
        <v>31</v>
      </c>
      <c r="B32" s="2" t="s">
        <v>30</v>
      </c>
      <c r="C32" s="42">
        <v>23.2</v>
      </c>
      <c r="D32" s="43">
        <v>0</v>
      </c>
      <c r="E32" s="43">
        <v>4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1.7</v>
      </c>
      <c r="P32" s="43">
        <v>11.5</v>
      </c>
      <c r="Q32" s="43">
        <v>13.1</v>
      </c>
      <c r="R32" s="43">
        <v>4.5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>
        <v>0</v>
      </c>
      <c r="AI32" s="4">
        <f t="shared" si="1"/>
        <v>34.799999999999997</v>
      </c>
      <c r="AJ32" s="39">
        <f t="shared" si="0"/>
        <v>50</v>
      </c>
      <c r="AK32" s="25" t="s">
        <v>57</v>
      </c>
      <c r="AL32" s="1">
        <v>15.100000000000136</v>
      </c>
      <c r="AM32" s="30">
        <f t="shared" si="2"/>
        <v>-19.699999999999861</v>
      </c>
    </row>
    <row r="33" spans="1:39" ht="15" customHeight="1">
      <c r="A33" s="3">
        <v>32</v>
      </c>
      <c r="B33" s="2" t="s">
        <v>31</v>
      </c>
      <c r="C33" s="42">
        <v>25.8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0.9</v>
      </c>
      <c r="Q33" s="43">
        <v>0.1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>
        <v>0</v>
      </c>
      <c r="AI33" s="4">
        <f t="shared" si="1"/>
        <v>1</v>
      </c>
      <c r="AJ33" s="39">
        <f t="shared" si="0"/>
        <v>-96.124031007751938</v>
      </c>
      <c r="AK33" s="25" t="s">
        <v>56</v>
      </c>
      <c r="AL33" s="1">
        <v>0.89999999999997726</v>
      </c>
      <c r="AM33" s="30">
        <f t="shared" si="2"/>
        <v>-0.10000000000002274</v>
      </c>
    </row>
    <row r="34" spans="1:39">
      <c r="A34" s="3">
        <v>33</v>
      </c>
      <c r="B34" s="2" t="s">
        <v>32</v>
      </c>
      <c r="C34" s="42">
        <v>31</v>
      </c>
      <c r="D34" s="43">
        <v>0</v>
      </c>
      <c r="E34" s="43">
        <v>0.4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5.2</v>
      </c>
      <c r="Q34" s="43">
        <v>0</v>
      </c>
      <c r="R34" s="43">
        <v>0.8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0</v>
      </c>
      <c r="AI34" s="4">
        <f t="shared" ref="AI34:AI51" si="3">SUM(D34:AH34)</f>
        <v>6.4</v>
      </c>
      <c r="AJ34" s="39">
        <f t="shared" si="0"/>
        <v>-79.354838709677423</v>
      </c>
      <c r="AK34" s="25" t="s">
        <v>96</v>
      </c>
      <c r="AL34" s="1">
        <v>0.40000000000009095</v>
      </c>
      <c r="AM34" s="30">
        <v>0</v>
      </c>
    </row>
    <row r="35" spans="1:39" ht="15" customHeight="1">
      <c r="A35" s="3">
        <v>34</v>
      </c>
      <c r="B35" s="2" t="s">
        <v>33</v>
      </c>
      <c r="C35" s="42">
        <v>34.6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0.5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0</v>
      </c>
      <c r="AI35" s="4">
        <f t="shared" si="3"/>
        <v>0.5</v>
      </c>
      <c r="AJ35" s="39">
        <f t="shared" si="0"/>
        <v>-98.554913294797686</v>
      </c>
      <c r="AK35" s="25" t="s">
        <v>96</v>
      </c>
      <c r="AL35" s="1">
        <v>0.10000000000002274</v>
      </c>
      <c r="AM35" s="30">
        <f t="shared" si="2"/>
        <v>-0.39999999999997726</v>
      </c>
    </row>
    <row r="36" spans="1:39" ht="15" customHeight="1">
      <c r="A36" s="3">
        <v>35</v>
      </c>
      <c r="B36" s="2" t="s">
        <v>34</v>
      </c>
      <c r="C36" s="42">
        <v>36</v>
      </c>
      <c r="D36" s="43">
        <v>0</v>
      </c>
      <c r="E36" s="43">
        <v>0.3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1.7</v>
      </c>
      <c r="Q36" s="43">
        <v>1.5</v>
      </c>
      <c r="R36" s="43">
        <v>1.6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0.1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0</v>
      </c>
      <c r="AI36" s="4">
        <f t="shared" si="3"/>
        <v>5.1999999999999993</v>
      </c>
      <c r="AJ36" s="39">
        <f t="shared" si="0"/>
        <v>-85.555555555555557</v>
      </c>
      <c r="AK36" s="25" t="s">
        <v>57</v>
      </c>
      <c r="AL36" s="1">
        <v>3.4000000000000909</v>
      </c>
      <c r="AM36" s="30">
        <f t="shared" si="2"/>
        <v>-1.7999999999999083</v>
      </c>
    </row>
    <row r="37" spans="1:39" ht="15" customHeight="1">
      <c r="A37" s="3">
        <v>36</v>
      </c>
      <c r="B37" s="2" t="s">
        <v>35</v>
      </c>
      <c r="C37" s="42">
        <v>32.200000000000003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2.2000000000000002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">
        <f t="shared" si="3"/>
        <v>2.2000000000000002</v>
      </c>
      <c r="AJ37" s="39">
        <f t="shared" si="0"/>
        <v>-93.16770186335404</v>
      </c>
      <c r="AK37" s="25" t="s">
        <v>96</v>
      </c>
      <c r="AL37" s="1">
        <v>0</v>
      </c>
      <c r="AM37" s="30">
        <f t="shared" si="2"/>
        <v>-2.2000000000000002</v>
      </c>
    </row>
    <row r="38" spans="1:39" ht="15" customHeight="1">
      <c r="A38" s="3">
        <v>37</v>
      </c>
      <c r="B38" s="2" t="s">
        <v>36</v>
      </c>
      <c r="C38" s="42">
        <v>30</v>
      </c>
      <c r="D38" s="43">
        <v>0</v>
      </c>
      <c r="E38" s="43">
        <v>0.1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1.7</v>
      </c>
      <c r="Q38" s="43">
        <v>0.5</v>
      </c>
      <c r="R38" s="43">
        <v>0.6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0</v>
      </c>
      <c r="AI38" s="4">
        <f t="shared" si="3"/>
        <v>2.9</v>
      </c>
      <c r="AJ38" s="39">
        <f t="shared" si="0"/>
        <v>-90.333333333333329</v>
      </c>
      <c r="AK38" s="25" t="s">
        <v>96</v>
      </c>
      <c r="AL38" s="1">
        <v>0.29999999999995453</v>
      </c>
      <c r="AM38" s="30">
        <f t="shared" si="2"/>
        <v>-2.6000000000000454</v>
      </c>
    </row>
    <row r="39" spans="1:39">
      <c r="A39" s="3">
        <v>38</v>
      </c>
      <c r="B39" s="2" t="s">
        <v>37</v>
      </c>
      <c r="C39" s="42">
        <v>25.5</v>
      </c>
      <c r="D39" s="43">
        <v>0</v>
      </c>
      <c r="E39" s="43">
        <v>2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3.2</v>
      </c>
      <c r="Q39" s="43">
        <v>0</v>
      </c>
      <c r="R39" s="43">
        <v>2.2999999999999998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">
        <f t="shared" si="3"/>
        <v>7.5</v>
      </c>
      <c r="AJ39" s="39">
        <f t="shared" si="0"/>
        <v>-70.588235294117652</v>
      </c>
      <c r="AK39" s="25" t="s">
        <v>57</v>
      </c>
      <c r="AL39" s="1">
        <v>2</v>
      </c>
      <c r="AM39" s="30">
        <f t="shared" si="2"/>
        <v>-5.5</v>
      </c>
    </row>
    <row r="40" spans="1:39">
      <c r="A40" s="3">
        <v>39</v>
      </c>
      <c r="B40" s="2" t="s">
        <v>38</v>
      </c>
      <c r="C40" s="42">
        <v>20.399999999999999</v>
      </c>
      <c r="D40" s="43">
        <v>0</v>
      </c>
      <c r="E40" s="43">
        <v>3.1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7</v>
      </c>
      <c r="Q40" s="43">
        <v>0.1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3">
        <v>0</v>
      </c>
      <c r="AI40" s="4">
        <f t="shared" si="3"/>
        <v>10.199999999999999</v>
      </c>
      <c r="AJ40" s="39">
        <f t="shared" si="0"/>
        <v>-50</v>
      </c>
      <c r="AK40" s="25" t="s">
        <v>96</v>
      </c>
      <c r="AL40" s="1">
        <v>9.3000000000000682</v>
      </c>
      <c r="AM40" s="30">
        <f t="shared" si="2"/>
        <v>-0.89999999999993108</v>
      </c>
    </row>
    <row r="41" spans="1:39">
      <c r="A41" s="3">
        <v>40</v>
      </c>
      <c r="B41" s="2" t="s">
        <v>39</v>
      </c>
      <c r="C41" s="42">
        <v>19.100000000000001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0</v>
      </c>
      <c r="AI41" s="4">
        <f t="shared" si="3"/>
        <v>0</v>
      </c>
      <c r="AJ41" s="39">
        <f t="shared" si="0"/>
        <v>-100</v>
      </c>
      <c r="AK41" s="25" t="s">
        <v>56</v>
      </c>
      <c r="AL41" s="1">
        <v>0</v>
      </c>
      <c r="AM41" s="30">
        <f t="shared" si="2"/>
        <v>0</v>
      </c>
    </row>
    <row r="42" spans="1:39">
      <c r="A42" s="3">
        <v>41</v>
      </c>
      <c r="B42" s="2" t="s">
        <v>40</v>
      </c>
      <c r="C42" s="42">
        <v>19.399999999999999</v>
      </c>
      <c r="D42" s="43">
        <v>0</v>
      </c>
      <c r="E42" s="43">
        <v>0.1</v>
      </c>
      <c r="F42" s="43">
        <v>0.1</v>
      </c>
      <c r="G42" s="43">
        <v>0</v>
      </c>
      <c r="H42" s="43">
        <v>0</v>
      </c>
      <c r="I42" s="43">
        <v>0.1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0.1</v>
      </c>
      <c r="P42" s="43">
        <v>0.2</v>
      </c>
      <c r="Q42" s="43">
        <v>0</v>
      </c>
      <c r="R42" s="43">
        <v>0</v>
      </c>
      <c r="S42" s="43">
        <v>0.1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0.1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0</v>
      </c>
      <c r="AI42" s="4">
        <f t="shared" si="3"/>
        <v>0.8</v>
      </c>
      <c r="AJ42" s="39">
        <f t="shared" si="0"/>
        <v>-95.876288659793815</v>
      </c>
      <c r="AK42" s="25" t="s">
        <v>56</v>
      </c>
      <c r="AL42" s="1">
        <v>0.79999999999995453</v>
      </c>
      <c r="AM42" s="30">
        <f t="shared" si="2"/>
        <v>-4.5519144009631418E-14</v>
      </c>
    </row>
    <row r="43" spans="1:39">
      <c r="A43" s="3">
        <v>42</v>
      </c>
      <c r="B43" s="2" t="s">
        <v>41</v>
      </c>
      <c r="C43" s="42">
        <v>19.3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2.2000000000000002</v>
      </c>
      <c r="Q43" s="43">
        <v>1</v>
      </c>
      <c r="R43" s="43">
        <v>3.3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">
        <f t="shared" si="3"/>
        <v>6.5</v>
      </c>
      <c r="AJ43" s="39">
        <f t="shared" si="0"/>
        <v>-66.32124352331607</v>
      </c>
      <c r="AK43" s="25" t="s">
        <v>57</v>
      </c>
      <c r="AL43" s="1">
        <v>3.5</v>
      </c>
      <c r="AM43" s="30">
        <f t="shared" si="2"/>
        <v>-3</v>
      </c>
    </row>
    <row r="44" spans="1:39">
      <c r="A44" s="3">
        <v>43</v>
      </c>
      <c r="B44" s="2" t="s">
        <v>42</v>
      </c>
      <c r="C44" s="42">
        <v>19.3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">
        <f t="shared" si="3"/>
        <v>0</v>
      </c>
      <c r="AJ44" s="39">
        <f t="shared" si="0"/>
        <v>-100</v>
      </c>
      <c r="AK44" s="25" t="s">
        <v>57</v>
      </c>
      <c r="AL44" s="1">
        <v>0</v>
      </c>
      <c r="AM44" s="30">
        <f t="shared" si="2"/>
        <v>0</v>
      </c>
    </row>
    <row r="45" spans="1:39">
      <c r="A45" s="3">
        <v>44</v>
      </c>
      <c r="B45" s="2" t="s">
        <v>43</v>
      </c>
      <c r="C45" s="42">
        <v>30.6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2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>
        <v>0</v>
      </c>
      <c r="AI45" s="4">
        <f t="shared" si="3"/>
        <v>2</v>
      </c>
      <c r="AJ45" s="39">
        <f t="shared" si="0"/>
        <v>-93.464052287581694</v>
      </c>
      <c r="AK45" s="25" t="s">
        <v>96</v>
      </c>
      <c r="AL45" s="1">
        <v>1.7000000000000455</v>
      </c>
      <c r="AM45" s="30">
        <f t="shared" si="2"/>
        <v>-0.29999999999995453</v>
      </c>
    </row>
    <row r="46" spans="1:39">
      <c r="A46" s="3">
        <v>45</v>
      </c>
      <c r="B46" s="2" t="s">
        <v>44</v>
      </c>
      <c r="C46" s="42">
        <v>29.2</v>
      </c>
      <c r="D46" s="43">
        <v>0</v>
      </c>
      <c r="E46" s="43">
        <v>0</v>
      </c>
      <c r="F46" s="43">
        <v>0.1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3">
        <v>0</v>
      </c>
      <c r="AI46" s="4">
        <f t="shared" si="3"/>
        <v>0.1</v>
      </c>
      <c r="AJ46" s="39">
        <f t="shared" si="0"/>
        <v>-99.657534246575338</v>
      </c>
      <c r="AK46" s="25" t="s">
        <v>56</v>
      </c>
      <c r="AL46" s="1">
        <v>0.10000000000013642</v>
      </c>
      <c r="AM46" s="30">
        <v>0</v>
      </c>
    </row>
    <row r="47" spans="1:39">
      <c r="A47" s="3">
        <v>46</v>
      </c>
      <c r="B47" s="2" t="s">
        <v>45</v>
      </c>
      <c r="C47" s="42">
        <v>14.8</v>
      </c>
      <c r="D47" s="43">
        <v>0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0.1</v>
      </c>
      <c r="L47" s="43">
        <v>0</v>
      </c>
      <c r="M47" s="43">
        <v>0</v>
      </c>
      <c r="N47" s="43">
        <v>0</v>
      </c>
      <c r="O47" s="43">
        <v>0</v>
      </c>
      <c r="P47" s="43">
        <v>0.4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0</v>
      </c>
      <c r="AI47" s="4">
        <f t="shared" si="3"/>
        <v>0.5</v>
      </c>
      <c r="AJ47" s="39">
        <f t="shared" si="0"/>
        <v>-96.621621621621628</v>
      </c>
      <c r="AK47" s="25" t="s">
        <v>57</v>
      </c>
      <c r="AL47" s="1">
        <v>0.60000000000002274</v>
      </c>
      <c r="AM47" s="30">
        <f t="shared" si="2"/>
        <v>0.10000000000002274</v>
      </c>
    </row>
    <row r="48" spans="1:39">
      <c r="A48" s="3">
        <v>47</v>
      </c>
      <c r="B48" s="2" t="s">
        <v>76</v>
      </c>
      <c r="C48" s="42">
        <v>19.2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3</v>
      </c>
      <c r="Q48" s="43">
        <v>0.1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0.1</v>
      </c>
      <c r="AB48" s="43">
        <v>0.1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>
        <v>0</v>
      </c>
      <c r="AI48" s="4">
        <f t="shared" si="3"/>
        <v>3.3000000000000003</v>
      </c>
      <c r="AJ48" s="39">
        <f t="shared" si="0"/>
        <v>-82.8125</v>
      </c>
      <c r="AK48" s="25" t="s">
        <v>57</v>
      </c>
      <c r="AL48" s="1">
        <v>3.9999999999998863</v>
      </c>
      <c r="AM48" s="30">
        <f t="shared" si="2"/>
        <v>0.69999999999988605</v>
      </c>
    </row>
    <row r="49" spans="1:39">
      <c r="A49" s="3">
        <v>48</v>
      </c>
      <c r="B49" s="2" t="s">
        <v>75</v>
      </c>
      <c r="C49" s="42">
        <v>14.8</v>
      </c>
      <c r="D49" s="43">
        <v>0</v>
      </c>
      <c r="E49" s="43">
        <v>0.1</v>
      </c>
      <c r="F49" s="43">
        <v>0</v>
      </c>
      <c r="G49" s="43"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5.2</v>
      </c>
      <c r="Q49" s="43">
        <v>0.1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3">
        <v>0</v>
      </c>
      <c r="AI49" s="4">
        <f t="shared" si="3"/>
        <v>5.3999999999999995</v>
      </c>
      <c r="AJ49" s="39">
        <f t="shared" si="0"/>
        <v>-63.513513513513523</v>
      </c>
      <c r="AK49" s="25" t="s">
        <v>96</v>
      </c>
      <c r="AL49" s="1">
        <v>5.6999999999999318</v>
      </c>
      <c r="AM49" s="30">
        <f t="shared" si="2"/>
        <v>0.29999999999993232</v>
      </c>
    </row>
    <row r="50" spans="1:39">
      <c r="A50" s="3">
        <v>49</v>
      </c>
      <c r="B50" s="2" t="s">
        <v>48</v>
      </c>
      <c r="C50" s="42">
        <v>14.1</v>
      </c>
      <c r="D50" s="43">
        <v>0</v>
      </c>
      <c r="E50" s="43">
        <v>0</v>
      </c>
      <c r="F50" s="43">
        <v>1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</v>
      </c>
      <c r="AI50" s="4">
        <f t="shared" si="3"/>
        <v>1</v>
      </c>
      <c r="AJ50" s="39">
        <f t="shared" si="0"/>
        <v>-92.907801418439718</v>
      </c>
      <c r="AK50" s="25" t="s">
        <v>56</v>
      </c>
      <c r="AL50" s="1">
        <v>0.99999999999977263</v>
      </c>
      <c r="AM50" s="30">
        <v>0</v>
      </c>
    </row>
    <row r="51" spans="1:39">
      <c r="A51" s="3">
        <v>50</v>
      </c>
      <c r="B51" s="2" t="s">
        <v>49</v>
      </c>
      <c r="C51" s="42">
        <v>37.6</v>
      </c>
      <c r="D51" s="43">
        <v>0</v>
      </c>
      <c r="E51" s="43">
        <v>0.3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/>
      <c r="N51" s="43">
        <v>0</v>
      </c>
      <c r="O51" s="43">
        <v>0.1</v>
      </c>
      <c r="P51" s="43">
        <v>1.4</v>
      </c>
      <c r="Q51" s="43">
        <v>0.1</v>
      </c>
      <c r="R51" s="43">
        <v>6.6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">
        <f t="shared" si="3"/>
        <v>8.5</v>
      </c>
      <c r="AJ51" s="39">
        <f t="shared" si="0"/>
        <v>-77.393617021276597</v>
      </c>
      <c r="AK51" s="25" t="s">
        <v>96</v>
      </c>
      <c r="AL51" s="1">
        <v>1.4000000000000909</v>
      </c>
      <c r="AM51" s="30">
        <f t="shared" si="2"/>
        <v>-7.0999999999999091</v>
      </c>
    </row>
    <row r="52" spans="1:39">
      <c r="A52" s="3">
        <v>51</v>
      </c>
      <c r="B52" s="3" t="s">
        <v>53</v>
      </c>
      <c r="C52" s="3">
        <f>SUM(C2:C51)</f>
        <v>799.6</v>
      </c>
      <c r="D52" s="3">
        <f>SUM(D2:D51)</f>
        <v>0.1</v>
      </c>
      <c r="E52" s="3">
        <f t="shared" ref="E52:G52" si="4">SUM(E2:E51)</f>
        <v>48</v>
      </c>
      <c r="F52" s="3">
        <f t="shared" si="4"/>
        <v>2.7</v>
      </c>
      <c r="G52" s="3">
        <f t="shared" si="4"/>
        <v>0.5</v>
      </c>
      <c r="H52" s="3">
        <f t="shared" ref="H52:O52" si="5">SUM(H2:H51)</f>
        <v>5.7</v>
      </c>
      <c r="I52" s="3">
        <f t="shared" si="5"/>
        <v>0.1</v>
      </c>
      <c r="J52" s="3">
        <f t="shared" si="5"/>
        <v>0</v>
      </c>
      <c r="K52" s="3">
        <f t="shared" si="5"/>
        <v>0.1</v>
      </c>
      <c r="L52" s="3">
        <f t="shared" si="5"/>
        <v>0.1</v>
      </c>
      <c r="M52" s="3">
        <f t="shared" si="5"/>
        <v>0</v>
      </c>
      <c r="N52" s="3">
        <f t="shared" si="5"/>
        <v>0</v>
      </c>
      <c r="O52" s="3">
        <f t="shared" si="5"/>
        <v>6.3999999999999995</v>
      </c>
      <c r="P52" s="3">
        <f t="shared" ref="P52:Y52" si="6">SUM(P2:P51)</f>
        <v>170.49999999999994</v>
      </c>
      <c r="Q52" s="3">
        <f t="shared" si="6"/>
        <v>99.099999999999952</v>
      </c>
      <c r="R52" s="3">
        <f t="shared" si="6"/>
        <v>46.3</v>
      </c>
      <c r="S52" s="3">
        <f t="shared" si="6"/>
        <v>1.5000000000000002</v>
      </c>
      <c r="T52" s="3">
        <f t="shared" si="6"/>
        <v>0.1</v>
      </c>
      <c r="U52" s="3">
        <f t="shared" si="6"/>
        <v>0</v>
      </c>
      <c r="V52" s="3">
        <f t="shared" si="6"/>
        <v>0</v>
      </c>
      <c r="W52" s="3">
        <f t="shared" si="6"/>
        <v>0</v>
      </c>
      <c r="X52" s="3">
        <f t="shared" si="6"/>
        <v>0</v>
      </c>
      <c r="Y52" s="3">
        <f t="shared" si="6"/>
        <v>0.2</v>
      </c>
      <c r="Z52" s="3">
        <f t="shared" ref="Z52:AI52" si="7">SUM(Z2:Z51)</f>
        <v>0.2</v>
      </c>
      <c r="AA52" s="3">
        <f t="shared" si="7"/>
        <v>0.1</v>
      </c>
      <c r="AB52" s="3">
        <f t="shared" si="7"/>
        <v>0.4</v>
      </c>
      <c r="AC52" s="3">
        <f t="shared" si="7"/>
        <v>0</v>
      </c>
      <c r="AD52" s="3">
        <f t="shared" si="7"/>
        <v>0.1</v>
      </c>
      <c r="AE52" s="3">
        <f t="shared" si="7"/>
        <v>0.1</v>
      </c>
      <c r="AF52" s="3">
        <f t="shared" si="7"/>
        <v>0</v>
      </c>
      <c r="AG52" s="3">
        <f t="shared" si="7"/>
        <v>0</v>
      </c>
      <c r="AH52" s="3">
        <f t="shared" si="7"/>
        <v>0.1</v>
      </c>
      <c r="AI52" s="3">
        <f t="shared" si="7"/>
        <v>382.39999999999986</v>
      </c>
      <c r="AJ52" s="39">
        <f t="shared" si="0"/>
        <v>-52.17608804402203</v>
      </c>
      <c r="AK52" s="3" t="s">
        <v>57</v>
      </c>
      <c r="AL52" s="65"/>
    </row>
    <row r="53" spans="1:39">
      <c r="A53" s="3">
        <v>52</v>
      </c>
      <c r="B53" s="3" t="s">
        <v>54</v>
      </c>
      <c r="C53" s="5">
        <f>C52/50</f>
        <v>15.992000000000001</v>
      </c>
      <c r="D53" s="5">
        <f>D52/50</f>
        <v>2E-3</v>
      </c>
      <c r="E53" s="5">
        <f t="shared" ref="E53:G53" si="8">E52/50</f>
        <v>0.96</v>
      </c>
      <c r="F53" s="5">
        <f t="shared" si="8"/>
        <v>5.4000000000000006E-2</v>
      </c>
      <c r="G53" s="5">
        <f t="shared" si="8"/>
        <v>0.01</v>
      </c>
      <c r="H53" s="5">
        <f t="shared" ref="H53:O53" si="9">H52/50</f>
        <v>0.114</v>
      </c>
      <c r="I53" s="5">
        <f t="shared" si="9"/>
        <v>2E-3</v>
      </c>
      <c r="J53" s="5">
        <f t="shared" si="9"/>
        <v>0</v>
      </c>
      <c r="K53" s="5">
        <f t="shared" si="9"/>
        <v>2E-3</v>
      </c>
      <c r="L53" s="5">
        <f t="shared" si="9"/>
        <v>2E-3</v>
      </c>
      <c r="M53" s="5">
        <f t="shared" si="9"/>
        <v>0</v>
      </c>
      <c r="N53" s="5">
        <f t="shared" si="9"/>
        <v>0</v>
      </c>
      <c r="O53" s="5">
        <f t="shared" si="9"/>
        <v>0.128</v>
      </c>
      <c r="P53" s="5">
        <f t="shared" ref="P53:Y53" si="10">P52/50</f>
        <v>3.4099999999999988</v>
      </c>
      <c r="Q53" s="5">
        <f t="shared" si="10"/>
        <v>1.9819999999999991</v>
      </c>
      <c r="R53" s="5">
        <f t="shared" si="10"/>
        <v>0.92599999999999993</v>
      </c>
      <c r="S53" s="5">
        <f t="shared" si="10"/>
        <v>3.0000000000000006E-2</v>
      </c>
      <c r="T53" s="5">
        <f t="shared" si="10"/>
        <v>2E-3</v>
      </c>
      <c r="U53" s="5">
        <f t="shared" si="10"/>
        <v>0</v>
      </c>
      <c r="V53" s="5">
        <f t="shared" si="10"/>
        <v>0</v>
      </c>
      <c r="W53" s="5">
        <f t="shared" si="10"/>
        <v>0</v>
      </c>
      <c r="X53" s="5">
        <f t="shared" si="10"/>
        <v>0</v>
      </c>
      <c r="Y53" s="5">
        <f t="shared" si="10"/>
        <v>4.0000000000000001E-3</v>
      </c>
      <c r="Z53" s="5">
        <f t="shared" ref="Z53:AI53" si="11">Z52/50</f>
        <v>4.0000000000000001E-3</v>
      </c>
      <c r="AA53" s="5">
        <f t="shared" si="11"/>
        <v>2E-3</v>
      </c>
      <c r="AB53" s="5">
        <f t="shared" si="11"/>
        <v>8.0000000000000002E-3</v>
      </c>
      <c r="AC53" s="5">
        <f t="shared" si="11"/>
        <v>0</v>
      </c>
      <c r="AD53" s="5">
        <f t="shared" si="11"/>
        <v>2E-3</v>
      </c>
      <c r="AE53" s="5">
        <f t="shared" si="11"/>
        <v>2E-3</v>
      </c>
      <c r="AF53" s="5">
        <f t="shared" si="11"/>
        <v>0</v>
      </c>
      <c r="AG53" s="5">
        <f t="shared" si="11"/>
        <v>0</v>
      </c>
      <c r="AH53" s="5">
        <f t="shared" si="11"/>
        <v>2E-3</v>
      </c>
      <c r="AI53" s="5">
        <f t="shared" si="11"/>
        <v>7.647999999999997</v>
      </c>
      <c r="AJ53" s="39">
        <f t="shared" si="0"/>
        <v>-52.176088044022038</v>
      </c>
      <c r="AK53" s="5" t="s">
        <v>57</v>
      </c>
      <c r="AL53" s="65"/>
    </row>
    <row r="54" spans="1:39">
      <c r="S54" s="66"/>
      <c r="AI54" s="4"/>
      <c r="AL54" s="29"/>
    </row>
    <row r="56" spans="1:39" ht="45">
      <c r="S56" s="45">
        <v>611</v>
      </c>
      <c r="T56" s="46" t="s">
        <v>0</v>
      </c>
      <c r="X56" s="45">
        <v>611</v>
      </c>
      <c r="Y56" s="46" t="s">
        <v>0</v>
      </c>
    </row>
    <row r="57" spans="1:39" ht="30">
      <c r="S57" s="45">
        <v>622</v>
      </c>
      <c r="T57" s="46" t="s">
        <v>1</v>
      </c>
      <c r="X57" s="45">
        <v>622</v>
      </c>
      <c r="Y57" s="46" t="s">
        <v>1</v>
      </c>
    </row>
    <row r="58" spans="1:39" ht="45">
      <c r="E58" s="45">
        <v>611</v>
      </c>
      <c r="F58" s="46" t="s">
        <v>0</v>
      </c>
      <c r="N58" s="45">
        <v>11</v>
      </c>
      <c r="O58" s="46" t="s">
        <v>0</v>
      </c>
      <c r="S58" s="45">
        <v>634</v>
      </c>
      <c r="T58" s="46" t="s">
        <v>2</v>
      </c>
      <c r="X58" s="45">
        <v>634</v>
      </c>
      <c r="Y58" s="46" t="s">
        <v>2</v>
      </c>
    </row>
    <row r="59" spans="1:39" ht="30">
      <c r="E59" s="45">
        <v>622</v>
      </c>
      <c r="F59" s="46" t="s">
        <v>1</v>
      </c>
      <c r="N59" s="45">
        <v>622</v>
      </c>
      <c r="O59" s="46" t="s">
        <v>1</v>
      </c>
      <c r="S59" s="45">
        <v>645</v>
      </c>
      <c r="T59" s="46" t="s">
        <v>3</v>
      </c>
      <c r="X59" s="45">
        <v>645</v>
      </c>
      <c r="Y59" s="46" t="s">
        <v>3</v>
      </c>
    </row>
    <row r="60" spans="1:39" ht="30">
      <c r="E60" s="45">
        <v>634</v>
      </c>
      <c r="F60" s="46" t="s">
        <v>2</v>
      </c>
      <c r="N60" s="45">
        <v>634</v>
      </c>
      <c r="O60" s="46" t="s">
        <v>2</v>
      </c>
      <c r="S60" s="45">
        <v>626</v>
      </c>
      <c r="T60" s="46" t="s">
        <v>4</v>
      </c>
      <c r="X60" s="45">
        <v>626</v>
      </c>
      <c r="Y60" s="46" t="s">
        <v>4</v>
      </c>
    </row>
    <row r="61" spans="1:39" ht="30">
      <c r="E61" s="45">
        <v>645</v>
      </c>
      <c r="F61" s="46" t="s">
        <v>3</v>
      </c>
      <c r="N61" s="45">
        <v>645</v>
      </c>
      <c r="O61" s="46" t="s">
        <v>3</v>
      </c>
      <c r="S61" s="45">
        <v>632</v>
      </c>
      <c r="T61" s="46" t="s">
        <v>5</v>
      </c>
      <c r="X61" s="45">
        <v>632</v>
      </c>
      <c r="Y61" s="46" t="s">
        <v>5</v>
      </c>
    </row>
    <row r="62" spans="1:39" ht="30">
      <c r="E62" s="45">
        <v>626</v>
      </c>
      <c r="F62" s="46" t="s">
        <v>4</v>
      </c>
      <c r="N62" s="45">
        <v>626</v>
      </c>
      <c r="O62" s="46" t="s">
        <v>4</v>
      </c>
      <c r="S62" s="45">
        <v>605</v>
      </c>
      <c r="T62" s="46" t="s">
        <v>6</v>
      </c>
      <c r="X62" s="45">
        <v>605</v>
      </c>
      <c r="Y62" s="46" t="s">
        <v>6</v>
      </c>
    </row>
    <row r="63" spans="1:39" ht="30">
      <c r="E63" s="45">
        <v>632</v>
      </c>
      <c r="F63" s="46" t="s">
        <v>5</v>
      </c>
      <c r="N63" s="45">
        <v>632</v>
      </c>
      <c r="O63" s="46" t="s">
        <v>5</v>
      </c>
      <c r="S63" s="45">
        <v>624</v>
      </c>
      <c r="T63" s="46" t="s">
        <v>7</v>
      </c>
      <c r="X63" s="45">
        <v>624</v>
      </c>
      <c r="Y63" s="46" t="s">
        <v>7</v>
      </c>
    </row>
    <row r="64" spans="1:39" ht="45">
      <c r="E64" s="45">
        <v>605</v>
      </c>
      <c r="F64" s="46" t="s">
        <v>6</v>
      </c>
      <c r="N64" s="45">
        <v>605</v>
      </c>
      <c r="O64" s="46" t="s">
        <v>6</v>
      </c>
      <c r="S64" s="45">
        <v>609</v>
      </c>
      <c r="T64" s="46" t="s">
        <v>8</v>
      </c>
      <c r="X64" s="45">
        <v>609</v>
      </c>
      <c r="Y64" s="46" t="s">
        <v>8</v>
      </c>
    </row>
    <row r="65" spans="5:25" ht="45">
      <c r="E65" s="45">
        <v>624</v>
      </c>
      <c r="F65" s="46" t="s">
        <v>7</v>
      </c>
      <c r="N65" s="45">
        <v>624</v>
      </c>
      <c r="O65" s="46" t="s">
        <v>7</v>
      </c>
      <c r="S65" s="45">
        <v>612</v>
      </c>
      <c r="T65" s="46" t="s">
        <v>9</v>
      </c>
      <c r="X65" s="45">
        <v>612</v>
      </c>
      <c r="Y65" s="46" t="s">
        <v>9</v>
      </c>
    </row>
    <row r="66" spans="5:25" ht="45">
      <c r="E66" s="45">
        <v>609</v>
      </c>
      <c r="F66" s="46" t="s">
        <v>8</v>
      </c>
      <c r="N66" s="45">
        <v>609</v>
      </c>
      <c r="O66" s="46" t="s">
        <v>8</v>
      </c>
      <c r="S66" s="45">
        <v>621</v>
      </c>
      <c r="T66" s="46" t="s">
        <v>10</v>
      </c>
      <c r="X66" s="45">
        <v>621</v>
      </c>
      <c r="Y66" s="46" t="s">
        <v>10</v>
      </c>
    </row>
    <row r="67" spans="5:25" ht="45">
      <c r="E67" s="45">
        <v>612</v>
      </c>
      <c r="F67" s="46" t="s">
        <v>9</v>
      </c>
      <c r="N67" s="45">
        <v>612</v>
      </c>
      <c r="O67" s="46" t="s">
        <v>9</v>
      </c>
      <c r="S67" s="45">
        <v>631</v>
      </c>
      <c r="T67" s="46" t="s">
        <v>11</v>
      </c>
      <c r="X67" s="45">
        <v>631</v>
      </c>
      <c r="Y67" s="46" t="s">
        <v>11</v>
      </c>
    </row>
    <row r="68" spans="5:25" ht="30">
      <c r="E68" s="45">
        <v>621</v>
      </c>
      <c r="F68" s="46" t="s">
        <v>10</v>
      </c>
      <c r="N68" s="45">
        <v>621</v>
      </c>
      <c r="O68" s="46" t="s">
        <v>10</v>
      </c>
      <c r="S68" s="45">
        <v>642</v>
      </c>
      <c r="T68" s="46" t="s">
        <v>12</v>
      </c>
      <c r="X68" s="45">
        <v>642</v>
      </c>
      <c r="Y68" s="46" t="s">
        <v>12</v>
      </c>
    </row>
    <row r="69" spans="5:25" ht="30">
      <c r="E69" s="45">
        <v>631</v>
      </c>
      <c r="F69" s="46" t="s">
        <v>11</v>
      </c>
      <c r="N69" s="45">
        <v>631</v>
      </c>
      <c r="O69" s="46" t="s">
        <v>11</v>
      </c>
      <c r="S69" s="45">
        <v>643</v>
      </c>
      <c r="T69" s="46" t="s">
        <v>13</v>
      </c>
      <c r="X69" s="45">
        <v>643</v>
      </c>
      <c r="Y69" s="46" t="s">
        <v>13</v>
      </c>
    </row>
    <row r="70" spans="5:25" ht="30">
      <c r="E70" s="45">
        <v>642</v>
      </c>
      <c r="F70" s="46" t="s">
        <v>12</v>
      </c>
      <c r="N70" s="45">
        <v>642</v>
      </c>
      <c r="O70" s="46" t="s">
        <v>12</v>
      </c>
      <c r="S70" s="45">
        <v>638</v>
      </c>
      <c r="T70" s="46" t="s">
        <v>14</v>
      </c>
      <c r="X70" s="45">
        <v>638</v>
      </c>
      <c r="Y70" s="46" t="s">
        <v>14</v>
      </c>
    </row>
    <row r="71" spans="5:25" ht="30">
      <c r="E71" s="45">
        <v>643</v>
      </c>
      <c r="F71" s="46" t="s">
        <v>13</v>
      </c>
      <c r="N71" s="45">
        <v>643</v>
      </c>
      <c r="O71" s="46" t="s">
        <v>13</v>
      </c>
      <c r="S71" s="45">
        <v>608</v>
      </c>
      <c r="T71" s="46" t="s">
        <v>15</v>
      </c>
      <c r="X71" s="45">
        <v>608</v>
      </c>
      <c r="Y71" s="46" t="s">
        <v>15</v>
      </c>
    </row>
    <row r="72" spans="5:25" ht="30">
      <c r="E72" s="45">
        <v>638</v>
      </c>
      <c r="F72" s="46" t="s">
        <v>14</v>
      </c>
      <c r="N72" s="45">
        <v>638</v>
      </c>
      <c r="O72" s="46" t="s">
        <v>14</v>
      </c>
      <c r="S72" s="45">
        <v>601</v>
      </c>
      <c r="T72" s="46" t="s">
        <v>16</v>
      </c>
      <c r="X72" s="45">
        <v>601</v>
      </c>
      <c r="Y72" s="46" t="s">
        <v>16</v>
      </c>
    </row>
    <row r="73" spans="5:25" ht="45">
      <c r="E73" s="45">
        <v>608</v>
      </c>
      <c r="F73" s="46" t="s">
        <v>15</v>
      </c>
      <c r="N73" s="45">
        <v>608</v>
      </c>
      <c r="O73" s="46" t="s">
        <v>15</v>
      </c>
      <c r="S73" s="45">
        <v>648</v>
      </c>
      <c r="T73" s="46" t="s">
        <v>17</v>
      </c>
      <c r="X73" s="45">
        <v>648</v>
      </c>
      <c r="Y73" s="46" t="s">
        <v>17</v>
      </c>
    </row>
    <row r="74" spans="5:25" ht="30">
      <c r="E74" s="45">
        <v>601</v>
      </c>
      <c r="F74" s="46" t="s">
        <v>16</v>
      </c>
      <c r="N74" s="45">
        <v>601</v>
      </c>
      <c r="O74" s="46" t="s">
        <v>16</v>
      </c>
      <c r="S74" s="45">
        <v>649</v>
      </c>
      <c r="T74" s="46" t="s">
        <v>18</v>
      </c>
      <c r="X74" s="45">
        <v>649</v>
      </c>
      <c r="Y74" s="46" t="s">
        <v>18</v>
      </c>
    </row>
    <row r="75" spans="5:25" ht="45">
      <c r="E75" s="45">
        <v>648</v>
      </c>
      <c r="F75" s="46" t="s">
        <v>17</v>
      </c>
      <c r="N75" s="45">
        <v>648</v>
      </c>
      <c r="O75" s="46" t="s">
        <v>17</v>
      </c>
      <c r="S75" s="45">
        <v>606</v>
      </c>
      <c r="T75" s="46" t="s">
        <v>84</v>
      </c>
      <c r="X75" s="45">
        <v>606</v>
      </c>
      <c r="Y75" s="46" t="s">
        <v>84</v>
      </c>
    </row>
    <row r="76" spans="5:25" ht="30">
      <c r="E76" s="45">
        <v>649</v>
      </c>
      <c r="F76" s="46" t="s">
        <v>18</v>
      </c>
      <c r="N76" s="45">
        <v>649</v>
      </c>
      <c r="O76" s="46" t="s">
        <v>18</v>
      </c>
      <c r="S76" s="45">
        <v>620</v>
      </c>
      <c r="T76" s="46" t="s">
        <v>20</v>
      </c>
      <c r="X76" s="45">
        <v>620</v>
      </c>
      <c r="Y76" s="46" t="s">
        <v>20</v>
      </c>
    </row>
    <row r="77" spans="5:25" ht="45">
      <c r="E77" s="45">
        <v>606</v>
      </c>
      <c r="F77" s="46" t="s">
        <v>84</v>
      </c>
      <c r="N77" s="45">
        <v>606</v>
      </c>
      <c r="O77" s="46" t="s">
        <v>84</v>
      </c>
      <c r="S77" s="45">
        <v>636</v>
      </c>
      <c r="T77" s="46" t="s">
        <v>21</v>
      </c>
      <c r="X77" s="45">
        <v>636</v>
      </c>
      <c r="Y77" s="46" t="s">
        <v>21</v>
      </c>
    </row>
    <row r="78" spans="5:25" ht="30">
      <c r="E78" s="45">
        <v>620</v>
      </c>
      <c r="F78" s="46" t="s">
        <v>20</v>
      </c>
      <c r="N78" s="45">
        <v>620</v>
      </c>
      <c r="O78" s="46" t="s">
        <v>20</v>
      </c>
      <c r="S78" s="45">
        <v>650</v>
      </c>
      <c r="T78" s="46" t="s">
        <v>22</v>
      </c>
      <c r="X78" s="45">
        <v>650</v>
      </c>
      <c r="Y78" s="46" t="s">
        <v>22</v>
      </c>
    </row>
    <row r="79" spans="5:25" ht="30">
      <c r="E79" s="45">
        <v>636</v>
      </c>
      <c r="F79" s="46" t="s">
        <v>21</v>
      </c>
      <c r="N79" s="45">
        <v>636</v>
      </c>
      <c r="O79" s="46" t="s">
        <v>21</v>
      </c>
      <c r="S79" s="45">
        <v>637</v>
      </c>
      <c r="T79" s="46" t="s">
        <v>23</v>
      </c>
      <c r="X79" s="45">
        <v>637</v>
      </c>
      <c r="Y79" s="46" t="s">
        <v>23</v>
      </c>
    </row>
    <row r="80" spans="5:25" ht="30">
      <c r="E80" s="45">
        <v>650</v>
      </c>
      <c r="F80" s="46" t="s">
        <v>22</v>
      </c>
      <c r="N80" s="45">
        <v>650</v>
      </c>
      <c r="O80" s="46" t="s">
        <v>22</v>
      </c>
      <c r="S80" s="45">
        <v>647</v>
      </c>
      <c r="T80" s="46" t="s">
        <v>24</v>
      </c>
      <c r="X80" s="45">
        <v>647</v>
      </c>
      <c r="Y80" s="46" t="s">
        <v>24</v>
      </c>
    </row>
    <row r="81" spans="5:25" ht="45">
      <c r="E81" s="45">
        <v>637</v>
      </c>
      <c r="F81" s="46" t="s">
        <v>23</v>
      </c>
      <c r="N81" s="45">
        <v>637</v>
      </c>
      <c r="O81" s="46" t="s">
        <v>23</v>
      </c>
      <c r="S81" s="45">
        <v>633</v>
      </c>
      <c r="T81" s="46" t="s">
        <v>25</v>
      </c>
      <c r="X81" s="45">
        <v>633</v>
      </c>
      <c r="Y81" s="46" t="s">
        <v>25</v>
      </c>
    </row>
    <row r="82" spans="5:25" ht="30">
      <c r="E82" s="45">
        <v>647</v>
      </c>
      <c r="F82" s="46" t="s">
        <v>24</v>
      </c>
      <c r="N82" s="45">
        <v>647</v>
      </c>
      <c r="O82" s="46" t="s">
        <v>24</v>
      </c>
      <c r="S82" s="45">
        <v>630</v>
      </c>
      <c r="T82" s="46" t="s">
        <v>26</v>
      </c>
      <c r="X82" s="45">
        <v>630</v>
      </c>
      <c r="Y82" s="46" t="s">
        <v>26</v>
      </c>
    </row>
    <row r="83" spans="5:25" ht="30">
      <c r="E83" s="45">
        <v>633</v>
      </c>
      <c r="F83" s="46" t="s">
        <v>25</v>
      </c>
      <c r="N83" s="45">
        <v>633</v>
      </c>
      <c r="O83" s="46" t="s">
        <v>25</v>
      </c>
      <c r="S83" s="45">
        <v>646</v>
      </c>
      <c r="T83" s="46" t="s">
        <v>27</v>
      </c>
      <c r="X83" s="45">
        <v>646</v>
      </c>
      <c r="Y83" s="46" t="s">
        <v>27</v>
      </c>
    </row>
    <row r="84" spans="5:25" ht="30">
      <c r="E84" s="45">
        <v>630</v>
      </c>
      <c r="F84" s="46" t="s">
        <v>26</v>
      </c>
      <c r="N84" s="45">
        <v>630</v>
      </c>
      <c r="O84" s="46" t="s">
        <v>26</v>
      </c>
      <c r="S84" s="45">
        <v>625</v>
      </c>
      <c r="T84" s="46" t="s">
        <v>28</v>
      </c>
      <c r="X84" s="45">
        <v>625</v>
      </c>
      <c r="Y84" s="46" t="s">
        <v>28</v>
      </c>
    </row>
    <row r="85" spans="5:25" ht="30">
      <c r="E85" s="45">
        <v>646</v>
      </c>
      <c r="F85" s="46" t="s">
        <v>27</v>
      </c>
      <c r="N85" s="45">
        <v>646</v>
      </c>
      <c r="O85" s="46" t="s">
        <v>27</v>
      </c>
      <c r="S85" s="45">
        <v>610</v>
      </c>
      <c r="T85" s="46" t="s">
        <v>29</v>
      </c>
      <c r="X85" s="45">
        <v>610</v>
      </c>
      <c r="Y85" s="46" t="s">
        <v>29</v>
      </c>
    </row>
    <row r="86" spans="5:25" ht="30">
      <c r="E86" s="45">
        <v>625</v>
      </c>
      <c r="F86" s="46" t="s">
        <v>28</v>
      </c>
      <c r="N86" s="45">
        <v>625</v>
      </c>
      <c r="O86" s="46" t="s">
        <v>28</v>
      </c>
      <c r="S86" s="45">
        <v>635</v>
      </c>
      <c r="T86" s="46" t="s">
        <v>30</v>
      </c>
      <c r="X86" s="45">
        <v>635</v>
      </c>
      <c r="Y86" s="46" t="s">
        <v>30</v>
      </c>
    </row>
    <row r="87" spans="5:25" ht="30">
      <c r="E87" s="45">
        <v>610</v>
      </c>
      <c r="F87" s="46" t="s">
        <v>29</v>
      </c>
      <c r="N87" s="45">
        <v>610</v>
      </c>
      <c r="O87" s="46" t="s">
        <v>29</v>
      </c>
      <c r="S87" s="45">
        <v>604</v>
      </c>
      <c r="T87" s="46" t="s">
        <v>31</v>
      </c>
      <c r="X87" s="45">
        <v>604</v>
      </c>
      <c r="Y87" s="46" t="s">
        <v>31</v>
      </c>
    </row>
    <row r="88" spans="5:25" ht="30">
      <c r="E88" s="45">
        <v>635</v>
      </c>
      <c r="F88" s="46" t="s">
        <v>30</v>
      </c>
      <c r="N88" s="45">
        <v>635</v>
      </c>
      <c r="O88" s="46" t="s">
        <v>30</v>
      </c>
      <c r="S88" s="45">
        <v>641</v>
      </c>
      <c r="T88" s="46" t="s">
        <v>32</v>
      </c>
      <c r="X88" s="45">
        <v>641</v>
      </c>
      <c r="Y88" s="46" t="s">
        <v>32</v>
      </c>
    </row>
    <row r="89" spans="5:25" ht="30">
      <c r="E89" s="45">
        <v>604</v>
      </c>
      <c r="F89" s="46" t="s">
        <v>31</v>
      </c>
      <c r="N89" s="45">
        <v>604</v>
      </c>
      <c r="O89" s="46" t="s">
        <v>31</v>
      </c>
      <c r="S89" s="45">
        <v>623</v>
      </c>
      <c r="T89" s="46" t="s">
        <v>33</v>
      </c>
      <c r="X89" s="45">
        <v>623</v>
      </c>
      <c r="Y89" s="46" t="s">
        <v>33</v>
      </c>
    </row>
    <row r="90" spans="5:25" ht="30">
      <c r="E90" s="45">
        <v>641</v>
      </c>
      <c r="F90" s="46" t="s">
        <v>32</v>
      </c>
      <c r="N90" s="45">
        <v>641</v>
      </c>
      <c r="O90" s="46" t="s">
        <v>32</v>
      </c>
      <c r="S90" s="45">
        <v>639</v>
      </c>
      <c r="T90" s="46" t="s">
        <v>34</v>
      </c>
      <c r="X90" s="45">
        <v>639</v>
      </c>
      <c r="Y90" s="46" t="s">
        <v>34</v>
      </c>
    </row>
    <row r="91" spans="5:25" ht="45">
      <c r="E91" s="45">
        <v>623</v>
      </c>
      <c r="F91" s="46" t="s">
        <v>33</v>
      </c>
      <c r="N91" s="45">
        <v>623</v>
      </c>
      <c r="O91" s="46" t="s">
        <v>33</v>
      </c>
      <c r="S91" s="45">
        <v>629</v>
      </c>
      <c r="T91" s="46" t="s">
        <v>35</v>
      </c>
      <c r="X91" s="45">
        <v>629</v>
      </c>
      <c r="Y91" s="46" t="s">
        <v>35</v>
      </c>
    </row>
    <row r="92" spans="5:25" ht="30">
      <c r="E92" s="45">
        <v>639</v>
      </c>
      <c r="F92" s="46" t="s">
        <v>34</v>
      </c>
      <c r="N92" s="45">
        <v>639</v>
      </c>
      <c r="O92" s="46" t="s">
        <v>34</v>
      </c>
      <c r="S92" s="45">
        <v>644</v>
      </c>
      <c r="T92" s="46" t="s">
        <v>36</v>
      </c>
      <c r="X92" s="45">
        <v>644</v>
      </c>
      <c r="Y92" s="46" t="s">
        <v>36</v>
      </c>
    </row>
    <row r="93" spans="5:25" ht="45">
      <c r="E93" s="45">
        <v>629</v>
      </c>
      <c r="F93" s="46" t="s">
        <v>35</v>
      </c>
      <c r="N93" s="45">
        <v>629</v>
      </c>
      <c r="O93" s="46" t="s">
        <v>35</v>
      </c>
      <c r="S93" s="45">
        <v>640</v>
      </c>
      <c r="T93" s="46" t="s">
        <v>37</v>
      </c>
      <c r="X93" s="45">
        <v>640</v>
      </c>
      <c r="Y93" s="46" t="s">
        <v>37</v>
      </c>
    </row>
    <row r="94" spans="5:25" ht="30">
      <c r="E94" s="45">
        <v>644</v>
      </c>
      <c r="F94" s="46" t="s">
        <v>36</v>
      </c>
      <c r="N94" s="45">
        <v>644</v>
      </c>
      <c r="O94" s="46" t="s">
        <v>36</v>
      </c>
      <c r="S94" s="45">
        <v>618</v>
      </c>
      <c r="T94" s="46" t="s">
        <v>38</v>
      </c>
      <c r="X94" s="45">
        <v>618</v>
      </c>
      <c r="Y94" s="46" t="s">
        <v>38</v>
      </c>
    </row>
    <row r="95" spans="5:25" ht="45">
      <c r="E95" s="45">
        <v>640</v>
      </c>
      <c r="F95" s="46" t="s">
        <v>37</v>
      </c>
      <c r="N95" s="45">
        <v>640</v>
      </c>
      <c r="O95" s="46" t="s">
        <v>37</v>
      </c>
      <c r="S95" s="45">
        <v>603</v>
      </c>
      <c r="T95" s="46" t="s">
        <v>39</v>
      </c>
      <c r="X95" s="45">
        <v>603</v>
      </c>
      <c r="Y95" s="46" t="s">
        <v>39</v>
      </c>
    </row>
    <row r="96" spans="5:25" ht="30">
      <c r="E96" s="45">
        <v>618</v>
      </c>
      <c r="F96" s="46" t="s">
        <v>38</v>
      </c>
      <c r="N96" s="45">
        <v>618</v>
      </c>
      <c r="O96" s="46" t="s">
        <v>38</v>
      </c>
      <c r="S96" s="45">
        <v>615</v>
      </c>
      <c r="T96" s="46" t="s">
        <v>40</v>
      </c>
      <c r="X96" s="45">
        <v>615</v>
      </c>
      <c r="Y96" s="46" t="s">
        <v>40</v>
      </c>
    </row>
    <row r="97" spans="5:25" ht="45">
      <c r="E97" s="45">
        <v>603</v>
      </c>
      <c r="F97" s="46" t="s">
        <v>39</v>
      </c>
      <c r="N97" s="45">
        <v>603</v>
      </c>
      <c r="O97" s="46" t="s">
        <v>39</v>
      </c>
      <c r="S97" s="45">
        <v>619</v>
      </c>
      <c r="T97" s="46" t="s">
        <v>41</v>
      </c>
      <c r="X97" s="45">
        <v>619</v>
      </c>
      <c r="Y97" s="46" t="s">
        <v>41</v>
      </c>
    </row>
    <row r="98" spans="5:25" ht="30">
      <c r="E98" s="45">
        <v>615</v>
      </c>
      <c r="F98" s="46" t="s">
        <v>40</v>
      </c>
      <c r="N98" s="45">
        <v>615</v>
      </c>
      <c r="O98" s="46" t="s">
        <v>40</v>
      </c>
      <c r="S98" s="45">
        <v>613</v>
      </c>
      <c r="T98" s="46" t="s">
        <v>42</v>
      </c>
      <c r="X98" s="45">
        <v>613</v>
      </c>
      <c r="Y98" s="46" t="s">
        <v>42</v>
      </c>
    </row>
    <row r="99" spans="5:25" ht="30">
      <c r="E99" s="45">
        <v>619</v>
      </c>
      <c r="F99" s="46" t="s">
        <v>41</v>
      </c>
      <c r="N99" s="45">
        <v>619</v>
      </c>
      <c r="O99" s="46" t="s">
        <v>41</v>
      </c>
      <c r="S99" s="45">
        <v>627</v>
      </c>
      <c r="T99" s="46" t="s">
        <v>43</v>
      </c>
      <c r="X99" s="45">
        <v>627</v>
      </c>
      <c r="Y99" s="46" t="s">
        <v>43</v>
      </c>
    </row>
    <row r="100" spans="5:25" ht="30">
      <c r="E100" s="45">
        <v>613</v>
      </c>
      <c r="F100" s="46" t="s">
        <v>42</v>
      </c>
      <c r="N100" s="45">
        <v>613</v>
      </c>
      <c r="O100" s="46" t="s">
        <v>42</v>
      </c>
      <c r="S100" s="45">
        <v>602</v>
      </c>
      <c r="T100" s="46" t="s">
        <v>44</v>
      </c>
      <c r="X100" s="45">
        <v>602</v>
      </c>
      <c r="Y100" s="46" t="s">
        <v>44</v>
      </c>
    </row>
    <row r="101" spans="5:25" ht="30">
      <c r="E101" s="45">
        <v>627</v>
      </c>
      <c r="F101" s="46" t="s">
        <v>43</v>
      </c>
      <c r="N101" s="45">
        <v>627</v>
      </c>
      <c r="O101" s="46" t="s">
        <v>43</v>
      </c>
      <c r="S101" s="45">
        <v>607</v>
      </c>
      <c r="T101" s="46" t="s">
        <v>45</v>
      </c>
      <c r="X101" s="45">
        <v>607</v>
      </c>
      <c r="Y101" s="46" t="s">
        <v>45</v>
      </c>
    </row>
    <row r="102" spans="5:25" ht="45">
      <c r="E102" s="45">
        <v>602</v>
      </c>
      <c r="F102" s="46" t="s">
        <v>44</v>
      </c>
      <c r="N102" s="45">
        <v>602</v>
      </c>
      <c r="O102" s="46" t="s">
        <v>44</v>
      </c>
      <c r="S102" s="45">
        <v>616</v>
      </c>
      <c r="T102" s="46" t="s">
        <v>46</v>
      </c>
      <c r="X102" s="45">
        <v>616</v>
      </c>
      <c r="Y102" s="46" t="s">
        <v>46</v>
      </c>
    </row>
    <row r="103" spans="5:25" ht="45">
      <c r="E103" s="45">
        <v>607</v>
      </c>
      <c r="F103" s="46" t="s">
        <v>45</v>
      </c>
      <c r="N103" s="45">
        <v>607</v>
      </c>
      <c r="O103" s="46" t="s">
        <v>45</v>
      </c>
      <c r="S103" s="45">
        <v>617</v>
      </c>
      <c r="T103" s="46" t="s">
        <v>47</v>
      </c>
      <c r="X103" s="45">
        <v>617</v>
      </c>
      <c r="Y103" s="46" t="s">
        <v>47</v>
      </c>
    </row>
    <row r="104" spans="5:25" ht="45">
      <c r="E104" s="45">
        <v>616</v>
      </c>
      <c r="F104" s="46" t="s">
        <v>46</v>
      </c>
      <c r="N104" s="45">
        <v>616</v>
      </c>
      <c r="O104" s="46" t="s">
        <v>46</v>
      </c>
      <c r="S104" s="45">
        <v>614</v>
      </c>
      <c r="T104" s="46" t="s">
        <v>48</v>
      </c>
      <c r="X104" s="45">
        <v>614</v>
      </c>
      <c r="Y104" s="46" t="s">
        <v>48</v>
      </c>
    </row>
    <row r="105" spans="5:25" ht="45">
      <c r="E105" s="45">
        <v>617</v>
      </c>
      <c r="F105" s="46" t="s">
        <v>47</v>
      </c>
      <c r="N105" s="45">
        <v>617</v>
      </c>
      <c r="O105" s="46" t="s">
        <v>47</v>
      </c>
      <c r="S105" s="45">
        <v>628</v>
      </c>
      <c r="T105" s="46" t="s">
        <v>49</v>
      </c>
      <c r="X105" s="45">
        <v>628</v>
      </c>
      <c r="Y105" s="46" t="s">
        <v>49</v>
      </c>
    </row>
    <row r="106" spans="5:25" ht="30">
      <c r="E106" s="45">
        <v>614</v>
      </c>
      <c r="F106" s="46" t="s">
        <v>48</v>
      </c>
      <c r="N106" s="45">
        <v>614</v>
      </c>
      <c r="O106" s="46" t="s">
        <v>48</v>
      </c>
    </row>
    <row r="107" spans="5:25" ht="30">
      <c r="E107" s="45">
        <v>628</v>
      </c>
      <c r="F107" s="46" t="s">
        <v>49</v>
      </c>
      <c r="N107" s="45">
        <v>628</v>
      </c>
      <c r="O107" s="46" t="s">
        <v>49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"/>
  <dimension ref="A1:AL107"/>
  <sheetViews>
    <sheetView view="pageBreakPreview" zoomScale="84" zoomScaleSheetLayoutView="84" workbookViewId="0">
      <pane xSplit="2" ySplit="1" topLeftCell="C23" activePane="bottomRight" state="frozen"/>
      <selection pane="topRight" activeCell="C1" sqref="C1"/>
      <selection pane="bottomLeft" activeCell="A3" sqref="A3"/>
      <selection pane="bottomRight" activeCell="T58" sqref="T58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3" width="8.7109375" style="1" customWidth="1"/>
    <col min="34" max="35" width="8" style="1" customWidth="1"/>
    <col min="36" max="36" width="8" style="23" customWidth="1"/>
    <col min="37" max="37" width="9.140625" style="1"/>
    <col min="38" max="38" width="10.140625" style="1" customWidth="1"/>
    <col min="39" max="16384" width="9.140625" style="1"/>
  </cols>
  <sheetData>
    <row r="1" spans="1:38" s="103" customFormat="1" ht="30">
      <c r="A1" s="102" t="s">
        <v>74</v>
      </c>
      <c r="B1" s="102" t="s">
        <v>51</v>
      </c>
      <c r="C1" s="102" t="s">
        <v>50</v>
      </c>
      <c r="D1" s="102" t="s">
        <v>137</v>
      </c>
      <c r="E1" s="102">
        <v>2</v>
      </c>
      <c r="F1" s="102">
        <v>3</v>
      </c>
      <c r="G1" s="102">
        <v>4</v>
      </c>
      <c r="H1" s="102">
        <v>5</v>
      </c>
      <c r="I1" s="102">
        <v>6</v>
      </c>
      <c r="J1" s="102">
        <v>7</v>
      </c>
      <c r="K1" s="102">
        <v>8</v>
      </c>
      <c r="L1" s="102">
        <v>9</v>
      </c>
      <c r="M1" s="102">
        <v>10</v>
      </c>
      <c r="N1" s="102">
        <v>11</v>
      </c>
      <c r="O1" s="102">
        <v>12</v>
      </c>
      <c r="P1" s="102">
        <v>13</v>
      </c>
      <c r="Q1" s="102">
        <v>14</v>
      </c>
      <c r="R1" s="102">
        <v>15</v>
      </c>
      <c r="S1" s="102">
        <v>16</v>
      </c>
      <c r="T1" s="102">
        <v>17</v>
      </c>
      <c r="U1" s="102">
        <v>18</v>
      </c>
      <c r="V1" s="102">
        <v>19</v>
      </c>
      <c r="W1" s="102">
        <v>20</v>
      </c>
      <c r="X1" s="102">
        <v>21</v>
      </c>
      <c r="Y1" s="102">
        <v>22</v>
      </c>
      <c r="Z1" s="102">
        <v>23</v>
      </c>
      <c r="AA1" s="102">
        <v>24</v>
      </c>
      <c r="AB1" s="102">
        <v>25</v>
      </c>
      <c r="AC1" s="102">
        <v>26</v>
      </c>
      <c r="AD1" s="102">
        <v>27</v>
      </c>
      <c r="AE1" s="102">
        <v>28</v>
      </c>
      <c r="AF1" s="102">
        <v>29</v>
      </c>
      <c r="AG1" s="102">
        <v>30</v>
      </c>
      <c r="AH1" s="102" t="s">
        <v>52</v>
      </c>
      <c r="AI1" s="102" t="s">
        <v>58</v>
      </c>
      <c r="AJ1" s="64" t="s">
        <v>55</v>
      </c>
      <c r="AL1" s="103" t="s">
        <v>134</v>
      </c>
    </row>
    <row r="2" spans="1:38" ht="15" customHeight="1">
      <c r="A2" s="3">
        <v>1</v>
      </c>
      <c r="B2" s="2" t="s">
        <v>0</v>
      </c>
      <c r="C2" s="42">
        <v>26.4</v>
      </c>
      <c r="D2" s="43">
        <v>0</v>
      </c>
      <c r="E2" s="43">
        <v>0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0.1</v>
      </c>
      <c r="L2" s="43">
        <v>0</v>
      </c>
      <c r="M2" s="43">
        <v>0.1</v>
      </c>
      <c r="N2" s="43">
        <v>0.1</v>
      </c>
      <c r="O2" s="43">
        <v>0</v>
      </c>
      <c r="P2" s="43">
        <v>0</v>
      </c>
      <c r="Q2" s="43">
        <v>0.1</v>
      </c>
      <c r="R2" s="43">
        <v>0</v>
      </c>
      <c r="S2" s="43">
        <v>0</v>
      </c>
      <c r="T2" s="43">
        <v>0</v>
      </c>
      <c r="U2" s="43">
        <v>0.1</v>
      </c>
      <c r="V2" s="43">
        <v>0</v>
      </c>
      <c r="W2" s="43">
        <v>0</v>
      </c>
      <c r="X2" s="43">
        <v>0.2</v>
      </c>
      <c r="Y2" s="43">
        <v>0.1</v>
      </c>
      <c r="Z2" s="43">
        <v>0</v>
      </c>
      <c r="AA2" s="43">
        <v>0.1</v>
      </c>
      <c r="AB2" s="43">
        <v>0</v>
      </c>
      <c r="AC2" s="43">
        <v>0</v>
      </c>
      <c r="AD2" s="43">
        <v>0</v>
      </c>
      <c r="AE2" s="43">
        <v>0</v>
      </c>
      <c r="AF2" s="43">
        <v>0</v>
      </c>
      <c r="AG2" s="43">
        <v>0</v>
      </c>
      <c r="AH2" s="4">
        <f t="shared" ref="AH2:AH33" si="0">SUM(D2:AG2)</f>
        <v>0.89999999999999991</v>
      </c>
      <c r="AI2" s="39">
        <f t="shared" ref="AI2:AI53" si="1">AH2/C2*100-100</f>
        <v>-96.590909090909093</v>
      </c>
      <c r="AJ2" s="25"/>
      <c r="AK2" s="43">
        <v>0.9</v>
      </c>
      <c r="AL2" s="43">
        <f>AH2-AK2</f>
        <v>0</v>
      </c>
    </row>
    <row r="3" spans="1:38" ht="15" customHeight="1">
      <c r="A3" s="3">
        <v>2</v>
      </c>
      <c r="B3" s="2" t="s">
        <v>1</v>
      </c>
      <c r="C3" s="42">
        <v>28.4</v>
      </c>
      <c r="D3" s="43">
        <v>0</v>
      </c>
      <c r="E3" s="43">
        <v>0</v>
      </c>
      <c r="F3" s="43">
        <v>1.6</v>
      </c>
      <c r="G3" s="43">
        <v>0.1</v>
      </c>
      <c r="H3" s="43">
        <v>0</v>
      </c>
      <c r="I3" s="43">
        <v>0.1</v>
      </c>
      <c r="J3" s="43">
        <v>0.1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  <c r="AA3" s="43">
        <v>0</v>
      </c>
      <c r="AB3" s="43">
        <v>0</v>
      </c>
      <c r="AC3" s="43">
        <v>0</v>
      </c>
      <c r="AD3" s="43">
        <v>0</v>
      </c>
      <c r="AE3" s="43">
        <v>0</v>
      </c>
      <c r="AF3" s="43">
        <v>0</v>
      </c>
      <c r="AG3" s="43">
        <v>0</v>
      </c>
      <c r="AH3" s="4">
        <f t="shared" si="0"/>
        <v>1.9000000000000004</v>
      </c>
      <c r="AI3" s="39">
        <f t="shared" si="1"/>
        <v>-93.309859154929569</v>
      </c>
      <c r="AJ3" s="25"/>
      <c r="AK3" s="43">
        <v>1.9</v>
      </c>
      <c r="AL3" s="43">
        <f t="shared" ref="AL3:AL51" si="2">AH3-AK3</f>
        <v>0</v>
      </c>
    </row>
    <row r="4" spans="1:38" ht="15" customHeight="1">
      <c r="A4" s="3">
        <v>3</v>
      </c>
      <c r="B4" s="2" t="s">
        <v>2</v>
      </c>
      <c r="C4" s="42">
        <v>30.8</v>
      </c>
      <c r="D4" s="43">
        <v>0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3.3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30.5</v>
      </c>
      <c r="U4" s="43">
        <v>0.2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  <c r="AH4" s="4">
        <f t="shared" si="0"/>
        <v>34</v>
      </c>
      <c r="AI4" s="39">
        <f t="shared" si="1"/>
        <v>10.389610389610397</v>
      </c>
      <c r="AJ4" s="25"/>
      <c r="AK4" s="43">
        <v>34</v>
      </c>
      <c r="AL4" s="43">
        <f t="shared" si="2"/>
        <v>0</v>
      </c>
    </row>
    <row r="5" spans="1:38">
      <c r="A5" s="3">
        <v>4</v>
      </c>
      <c r="B5" s="2" t="s">
        <v>3</v>
      </c>
      <c r="C5" s="42">
        <v>39.1</v>
      </c>
      <c r="D5" s="43">
        <v>3.5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5</v>
      </c>
      <c r="K5" s="43">
        <v>0</v>
      </c>
      <c r="L5" s="43">
        <v>0</v>
      </c>
      <c r="M5" s="43">
        <v>0.1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0.1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0.1</v>
      </c>
      <c r="AD5" s="43">
        <v>0</v>
      </c>
      <c r="AE5" s="43">
        <v>0</v>
      </c>
      <c r="AF5" s="43">
        <v>0</v>
      </c>
      <c r="AG5" s="43">
        <v>0</v>
      </c>
      <c r="AH5" s="4">
        <f t="shared" si="0"/>
        <v>8.7999999999999989</v>
      </c>
      <c r="AI5" s="39">
        <f t="shared" si="1"/>
        <v>-77.493606138107424</v>
      </c>
      <c r="AJ5" s="25"/>
      <c r="AK5" s="43">
        <v>8.8000000000000007</v>
      </c>
      <c r="AL5" s="43">
        <f t="shared" si="2"/>
        <v>0</v>
      </c>
    </row>
    <row r="6" spans="1:38">
      <c r="A6" s="3">
        <v>5</v>
      </c>
      <c r="B6" s="2" t="s">
        <v>4</v>
      </c>
      <c r="C6" s="42">
        <v>41.4</v>
      </c>
      <c r="D6" s="43">
        <v>0</v>
      </c>
      <c r="E6" s="43">
        <v>8.8000000000000007</v>
      </c>
      <c r="F6" s="43">
        <v>0.4</v>
      </c>
      <c r="G6" s="43">
        <v>0</v>
      </c>
      <c r="H6" s="43">
        <v>0</v>
      </c>
      <c r="I6" s="43">
        <v>0</v>
      </c>
      <c r="J6" s="43">
        <v>18.399999999999999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">
        <f t="shared" si="0"/>
        <v>27.6</v>
      </c>
      <c r="AI6" s="39">
        <f t="shared" si="1"/>
        <v>-33.333333333333329</v>
      </c>
      <c r="AJ6" s="25"/>
      <c r="AK6" s="43">
        <v>27.6</v>
      </c>
      <c r="AL6" s="43">
        <f t="shared" si="2"/>
        <v>0</v>
      </c>
    </row>
    <row r="7" spans="1:38">
      <c r="A7" s="3">
        <v>6</v>
      </c>
      <c r="B7" s="2" t="s">
        <v>5</v>
      </c>
      <c r="C7" s="42">
        <v>41.8</v>
      </c>
      <c r="D7" s="43">
        <v>5.7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18.2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0.1</v>
      </c>
      <c r="AE7" s="43">
        <v>0</v>
      </c>
      <c r="AF7" s="43">
        <v>0</v>
      </c>
      <c r="AG7" s="43">
        <v>0</v>
      </c>
      <c r="AH7" s="4">
        <f t="shared" si="0"/>
        <v>24</v>
      </c>
      <c r="AI7" s="39">
        <f t="shared" si="1"/>
        <v>-42.58373205741627</v>
      </c>
      <c r="AJ7" s="25"/>
      <c r="AK7" s="43">
        <v>24</v>
      </c>
      <c r="AL7" s="43">
        <f t="shared" si="2"/>
        <v>0</v>
      </c>
    </row>
    <row r="8" spans="1:38">
      <c r="A8" s="3">
        <v>7</v>
      </c>
      <c r="B8" s="2" t="s">
        <v>6</v>
      </c>
      <c r="C8" s="42">
        <v>50.7</v>
      </c>
      <c r="D8" s="43">
        <v>20.8</v>
      </c>
      <c r="E8" s="43">
        <v>0</v>
      </c>
      <c r="F8" s="43">
        <v>0</v>
      </c>
      <c r="G8" s="43">
        <v>0</v>
      </c>
      <c r="H8" s="43">
        <v>0</v>
      </c>
      <c r="I8" s="43">
        <v>0</v>
      </c>
      <c r="J8" s="43">
        <v>0.1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0.6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  <c r="AH8" s="4">
        <f t="shared" si="0"/>
        <v>21.500000000000004</v>
      </c>
      <c r="AI8" s="39">
        <f t="shared" si="1"/>
        <v>-57.593688362919124</v>
      </c>
      <c r="AJ8" s="25"/>
      <c r="AK8" s="43">
        <v>21.5</v>
      </c>
      <c r="AL8" s="43">
        <f t="shared" si="2"/>
        <v>0</v>
      </c>
    </row>
    <row r="9" spans="1:38">
      <c r="A9" s="3">
        <v>8</v>
      </c>
      <c r="B9" s="2" t="s">
        <v>7</v>
      </c>
      <c r="C9" s="42">
        <v>53.9</v>
      </c>
      <c r="D9" s="43">
        <v>1.3</v>
      </c>
      <c r="E9" s="43">
        <v>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0.7</v>
      </c>
      <c r="S9" s="43">
        <v>0.1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  <c r="AH9" s="4">
        <f t="shared" si="0"/>
        <v>2.1</v>
      </c>
      <c r="AI9" s="39">
        <f t="shared" si="1"/>
        <v>-96.103896103896105</v>
      </c>
      <c r="AJ9" s="25"/>
      <c r="AK9" s="43">
        <v>2.1</v>
      </c>
      <c r="AL9" s="43">
        <f t="shared" si="2"/>
        <v>0</v>
      </c>
    </row>
    <row r="10" spans="1:38">
      <c r="A10" s="3">
        <v>9</v>
      </c>
      <c r="B10" s="2" t="s">
        <v>8</v>
      </c>
      <c r="C10" s="42">
        <v>37.700000000000003</v>
      </c>
      <c r="D10" s="43">
        <v>4.7</v>
      </c>
      <c r="E10" s="43">
        <v>0</v>
      </c>
      <c r="F10" s="43">
        <v>0</v>
      </c>
      <c r="G10" s="43">
        <v>0</v>
      </c>
      <c r="H10" s="43">
        <v>0</v>
      </c>
      <c r="I10" s="43">
        <v>0.6</v>
      </c>
      <c r="J10" s="43">
        <v>0</v>
      </c>
      <c r="K10" s="43">
        <v>0.1</v>
      </c>
      <c r="L10" s="43">
        <v>0.1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4.4000000000000004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  <c r="AH10" s="4">
        <f t="shared" si="0"/>
        <v>9.8999999999999986</v>
      </c>
      <c r="AI10" s="39">
        <f t="shared" si="1"/>
        <v>-73.74005305039789</v>
      </c>
      <c r="AJ10" s="25"/>
      <c r="AK10" s="43">
        <v>9.9</v>
      </c>
      <c r="AL10" s="43">
        <f t="shared" si="2"/>
        <v>0</v>
      </c>
    </row>
    <row r="11" spans="1:38">
      <c r="A11" s="3">
        <v>10</v>
      </c>
      <c r="B11" s="2" t="s">
        <v>9</v>
      </c>
      <c r="C11" s="42">
        <v>46.3</v>
      </c>
      <c r="D11" s="43">
        <v>1.8</v>
      </c>
      <c r="E11" s="43">
        <v>0</v>
      </c>
      <c r="F11" s="43">
        <v>0</v>
      </c>
      <c r="G11" s="43">
        <v>0.1</v>
      </c>
      <c r="H11" s="43">
        <v>0</v>
      </c>
      <c r="I11" s="43">
        <v>0</v>
      </c>
      <c r="J11" s="43">
        <v>0</v>
      </c>
      <c r="K11" s="43">
        <v>0</v>
      </c>
      <c r="L11" s="43">
        <v>0.1</v>
      </c>
      <c r="M11" s="43">
        <v>0</v>
      </c>
      <c r="N11" s="43">
        <v>0</v>
      </c>
      <c r="O11" s="43">
        <v>0</v>
      </c>
      <c r="P11" s="43">
        <v>0.1</v>
      </c>
      <c r="Q11" s="43">
        <v>0</v>
      </c>
      <c r="R11" s="43">
        <v>0</v>
      </c>
      <c r="S11" s="43">
        <v>0.6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">
        <f t="shared" si="0"/>
        <v>2.7</v>
      </c>
      <c r="AI11" s="39">
        <f t="shared" si="1"/>
        <v>-94.168466522678187</v>
      </c>
      <c r="AJ11" s="25"/>
      <c r="AK11" s="43">
        <v>2.7</v>
      </c>
      <c r="AL11" s="43">
        <f t="shared" si="2"/>
        <v>0</v>
      </c>
    </row>
    <row r="12" spans="1:38">
      <c r="A12" s="3">
        <v>11</v>
      </c>
      <c r="B12" s="2" t="s">
        <v>10</v>
      </c>
      <c r="C12" s="42">
        <v>31.6</v>
      </c>
      <c r="D12" s="43">
        <v>0</v>
      </c>
      <c r="E12" s="43">
        <v>0</v>
      </c>
      <c r="F12" s="43">
        <v>0.1</v>
      </c>
      <c r="G12" s="43">
        <v>0</v>
      </c>
      <c r="H12" s="43">
        <v>0</v>
      </c>
      <c r="I12" s="43">
        <v>0</v>
      </c>
      <c r="J12" s="43">
        <v>1.2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  <c r="AH12" s="4">
        <f t="shared" si="0"/>
        <v>1.3</v>
      </c>
      <c r="AI12" s="39">
        <f t="shared" si="1"/>
        <v>-95.886075949367083</v>
      </c>
      <c r="AJ12" s="25"/>
      <c r="AK12" s="43">
        <v>1.3</v>
      </c>
      <c r="AL12" s="43">
        <f t="shared" si="2"/>
        <v>0</v>
      </c>
    </row>
    <row r="13" spans="1:38">
      <c r="A13" s="3">
        <v>12</v>
      </c>
      <c r="B13" s="2" t="s">
        <v>11</v>
      </c>
      <c r="C13" s="42">
        <v>32.1</v>
      </c>
      <c r="D13" s="43">
        <v>4.2</v>
      </c>
      <c r="E13" s="43">
        <v>0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0.1</v>
      </c>
      <c r="AE13" s="43">
        <v>0</v>
      </c>
      <c r="AF13" s="43">
        <v>0</v>
      </c>
      <c r="AG13" s="43">
        <v>0</v>
      </c>
      <c r="AH13" s="4">
        <f t="shared" si="0"/>
        <v>4.3</v>
      </c>
      <c r="AI13" s="39">
        <f t="shared" si="1"/>
        <v>-86.604361370716518</v>
      </c>
      <c r="AJ13" s="25"/>
      <c r="AK13" s="43">
        <v>4.3</v>
      </c>
      <c r="AL13" s="43">
        <f t="shared" si="2"/>
        <v>0</v>
      </c>
    </row>
    <row r="14" spans="1:38">
      <c r="A14" s="3">
        <v>13</v>
      </c>
      <c r="B14" s="2" t="s">
        <v>12</v>
      </c>
      <c r="C14" s="42">
        <v>32.200000000000003</v>
      </c>
      <c r="D14" s="43">
        <v>0</v>
      </c>
      <c r="E14" s="43">
        <v>0.1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">
        <f t="shared" si="0"/>
        <v>0.1</v>
      </c>
      <c r="AI14" s="39">
        <f t="shared" si="1"/>
        <v>-99.689440993788821</v>
      </c>
      <c r="AJ14" s="25"/>
      <c r="AK14" s="43">
        <v>0.1</v>
      </c>
      <c r="AL14" s="43">
        <f t="shared" si="2"/>
        <v>0</v>
      </c>
    </row>
    <row r="15" spans="1:38">
      <c r="A15" s="3">
        <v>14</v>
      </c>
      <c r="B15" s="2" t="s">
        <v>13</v>
      </c>
      <c r="C15" s="42">
        <v>34.799999999999997</v>
      </c>
      <c r="D15" s="43">
        <v>9.9</v>
      </c>
      <c r="E15" s="43">
        <v>0</v>
      </c>
      <c r="F15" s="43">
        <v>0</v>
      </c>
      <c r="G15" s="43">
        <v>0</v>
      </c>
      <c r="H15" s="43">
        <v>0</v>
      </c>
      <c r="I15" s="43">
        <v>0</v>
      </c>
      <c r="J15" s="43">
        <v>1.8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1.3</v>
      </c>
      <c r="R15" s="43">
        <v>0</v>
      </c>
      <c r="S15" s="43">
        <v>0</v>
      </c>
      <c r="T15" s="43">
        <v>6.3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">
        <f t="shared" si="0"/>
        <v>19.3</v>
      </c>
      <c r="AI15" s="39">
        <f t="shared" si="1"/>
        <v>-44.540229885057471</v>
      </c>
      <c r="AJ15" s="25"/>
      <c r="AK15" s="43">
        <v>19.3</v>
      </c>
      <c r="AL15" s="43">
        <f t="shared" si="2"/>
        <v>0</v>
      </c>
    </row>
    <row r="16" spans="1:38">
      <c r="A16" s="3">
        <v>15</v>
      </c>
      <c r="B16" s="2" t="s">
        <v>14</v>
      </c>
      <c r="C16" s="42">
        <v>32.700000000000003</v>
      </c>
      <c r="D16" s="43">
        <v>0.8</v>
      </c>
      <c r="E16" s="43">
        <v>0</v>
      </c>
      <c r="F16" s="43">
        <v>0</v>
      </c>
      <c r="G16" s="43">
        <v>0</v>
      </c>
      <c r="H16" s="43">
        <v>0</v>
      </c>
      <c r="I16" s="43">
        <v>0</v>
      </c>
      <c r="J16" s="43">
        <v>4.4000000000000004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0.9</v>
      </c>
      <c r="U16" s="43">
        <v>0.1</v>
      </c>
      <c r="V16" s="43">
        <v>0.1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0.1</v>
      </c>
      <c r="AG16" s="43">
        <v>0.1</v>
      </c>
      <c r="AH16" s="4">
        <f t="shared" si="0"/>
        <v>6.4999999999999991</v>
      </c>
      <c r="AI16" s="39">
        <f t="shared" si="1"/>
        <v>-80.122324159021417</v>
      </c>
      <c r="AJ16" s="25"/>
      <c r="AK16" s="43">
        <v>6.4</v>
      </c>
      <c r="AL16" s="43">
        <f t="shared" si="2"/>
        <v>9.9999999999998757E-2</v>
      </c>
    </row>
    <row r="17" spans="1:38" ht="15" customHeight="1">
      <c r="A17" s="3">
        <v>16</v>
      </c>
      <c r="B17" s="2" t="s">
        <v>15</v>
      </c>
      <c r="C17" s="42">
        <v>80.599999999999994</v>
      </c>
      <c r="D17" s="43">
        <v>7.5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0.1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  <c r="AH17" s="4">
        <f t="shared" si="0"/>
        <v>7.6</v>
      </c>
      <c r="AI17" s="39">
        <f t="shared" si="1"/>
        <v>-90.570719602977675</v>
      </c>
      <c r="AJ17" s="25"/>
      <c r="AK17" s="43">
        <v>7.6</v>
      </c>
      <c r="AL17" s="43">
        <f t="shared" si="2"/>
        <v>0</v>
      </c>
    </row>
    <row r="18" spans="1:38" ht="15" customHeight="1">
      <c r="A18" s="3">
        <v>17</v>
      </c>
      <c r="B18" s="2" t="s">
        <v>16</v>
      </c>
      <c r="C18" s="42">
        <v>69.099999999999994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">
        <f t="shared" si="0"/>
        <v>0</v>
      </c>
      <c r="AI18" s="39">
        <f t="shared" si="1"/>
        <v>-100</v>
      </c>
      <c r="AJ18" s="25"/>
      <c r="AK18" s="43">
        <v>0</v>
      </c>
      <c r="AL18" s="43">
        <f t="shared" si="2"/>
        <v>0</v>
      </c>
    </row>
    <row r="19" spans="1:38">
      <c r="A19" s="3">
        <v>18</v>
      </c>
      <c r="B19" s="2" t="s">
        <v>17</v>
      </c>
      <c r="C19" s="42">
        <v>68.400000000000006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6.5</v>
      </c>
      <c r="K19" s="43">
        <v>0</v>
      </c>
      <c r="L19" s="43">
        <v>0.4</v>
      </c>
      <c r="M19" s="43">
        <v>0</v>
      </c>
      <c r="N19" s="43">
        <v>0.1</v>
      </c>
      <c r="O19" s="43">
        <v>0.1</v>
      </c>
      <c r="P19" s="43">
        <v>0</v>
      </c>
      <c r="Q19" s="43">
        <v>3.2</v>
      </c>
      <c r="R19" s="43">
        <v>5.4</v>
      </c>
      <c r="S19" s="43">
        <v>0.2</v>
      </c>
      <c r="T19" s="43">
        <v>0.3</v>
      </c>
      <c r="U19" s="43">
        <v>0.2</v>
      </c>
      <c r="V19" s="43">
        <v>0.2</v>
      </c>
      <c r="W19" s="43">
        <v>0.1</v>
      </c>
      <c r="X19" s="43">
        <v>0.2</v>
      </c>
      <c r="Y19" s="43">
        <v>0.2</v>
      </c>
      <c r="Z19" s="43">
        <v>0.1</v>
      </c>
      <c r="AA19" s="43">
        <v>0.2</v>
      </c>
      <c r="AB19" s="43">
        <v>0</v>
      </c>
      <c r="AC19" s="43">
        <v>0</v>
      </c>
      <c r="AD19" s="43">
        <v>0</v>
      </c>
      <c r="AE19" s="43">
        <v>0</v>
      </c>
      <c r="AF19" s="43">
        <v>0.1</v>
      </c>
      <c r="AG19" s="43">
        <v>0.1</v>
      </c>
      <c r="AH19" s="4">
        <f t="shared" si="0"/>
        <v>17.600000000000001</v>
      </c>
      <c r="AI19" s="39">
        <f t="shared" si="1"/>
        <v>-74.269005847953224</v>
      </c>
      <c r="AJ19" s="25"/>
      <c r="AK19" s="43">
        <v>17.5</v>
      </c>
      <c r="AL19" s="43">
        <f t="shared" si="2"/>
        <v>0.10000000000000142</v>
      </c>
    </row>
    <row r="20" spans="1:38">
      <c r="A20" s="3">
        <v>19</v>
      </c>
      <c r="B20" s="2" t="s">
        <v>18</v>
      </c>
      <c r="C20" s="42">
        <v>98.4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4.5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1.6</v>
      </c>
      <c r="R20" s="43">
        <v>0</v>
      </c>
      <c r="S20" s="43">
        <v>14.4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">
        <f t="shared" si="0"/>
        <v>20.5</v>
      </c>
      <c r="AI20" s="39">
        <f t="shared" si="1"/>
        <v>-79.166666666666671</v>
      </c>
      <c r="AJ20" s="25"/>
      <c r="AK20" s="43">
        <v>20.5</v>
      </c>
      <c r="AL20" s="43">
        <f t="shared" si="2"/>
        <v>0</v>
      </c>
    </row>
    <row r="21" spans="1:38">
      <c r="A21" s="3">
        <v>20</v>
      </c>
      <c r="B21" s="2" t="s">
        <v>19</v>
      </c>
      <c r="C21" s="42">
        <v>63.5</v>
      </c>
      <c r="D21" s="43">
        <v>0.7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0.4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">
        <f t="shared" si="0"/>
        <v>1.1000000000000001</v>
      </c>
      <c r="AI21" s="39">
        <f t="shared" si="1"/>
        <v>-98.267716535433067</v>
      </c>
      <c r="AJ21" s="25"/>
      <c r="AK21" s="43">
        <v>1.1000000000000001</v>
      </c>
      <c r="AL21" s="43">
        <f t="shared" si="2"/>
        <v>0</v>
      </c>
    </row>
    <row r="22" spans="1:38">
      <c r="A22" s="3">
        <v>21</v>
      </c>
      <c r="B22" s="2" t="s">
        <v>20</v>
      </c>
      <c r="C22" s="42">
        <v>51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0.2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">
        <f t="shared" si="0"/>
        <v>0.2</v>
      </c>
      <c r="AI22" s="39">
        <f t="shared" si="1"/>
        <v>-99.607843137254903</v>
      </c>
      <c r="AJ22" s="25"/>
      <c r="AK22" s="43">
        <v>0.2</v>
      </c>
      <c r="AL22" s="43">
        <f t="shared" si="2"/>
        <v>0</v>
      </c>
    </row>
    <row r="23" spans="1:38">
      <c r="A23" s="3">
        <v>22</v>
      </c>
      <c r="B23" s="2" t="s">
        <v>21</v>
      </c>
      <c r="C23" s="42">
        <v>55.2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16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">
        <f t="shared" si="0"/>
        <v>16</v>
      </c>
      <c r="AI23" s="39">
        <f t="shared" si="1"/>
        <v>-71.014492753623188</v>
      </c>
      <c r="AJ23" s="25"/>
      <c r="AK23" s="43">
        <v>16</v>
      </c>
      <c r="AL23" s="43">
        <f t="shared" si="2"/>
        <v>0</v>
      </c>
    </row>
    <row r="24" spans="1:38">
      <c r="A24" s="3">
        <v>23</v>
      </c>
      <c r="B24" s="2" t="s">
        <v>22</v>
      </c>
      <c r="C24" s="42">
        <v>39.9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2.6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">
        <f t="shared" si="0"/>
        <v>2.6</v>
      </c>
      <c r="AI24" s="39">
        <f t="shared" si="1"/>
        <v>-93.483709273182953</v>
      </c>
      <c r="AJ24" s="25"/>
      <c r="AK24" s="43">
        <v>2.6</v>
      </c>
      <c r="AL24" s="43">
        <f t="shared" si="2"/>
        <v>0</v>
      </c>
    </row>
    <row r="25" spans="1:38" ht="15" customHeight="1">
      <c r="A25" s="3">
        <v>24</v>
      </c>
      <c r="B25" s="2" t="s">
        <v>23</v>
      </c>
      <c r="C25" s="42">
        <v>39.799999999999997</v>
      </c>
      <c r="D25" s="43">
        <v>0</v>
      </c>
      <c r="E25" s="43">
        <v>0</v>
      </c>
      <c r="F25" s="43">
        <v>0.1</v>
      </c>
      <c r="G25" s="43">
        <v>0</v>
      </c>
      <c r="H25" s="43">
        <v>0</v>
      </c>
      <c r="I25" s="43">
        <v>0.1</v>
      </c>
      <c r="J25" s="43">
        <v>5.0999999999999996</v>
      </c>
      <c r="K25" s="43">
        <v>0</v>
      </c>
      <c r="L25" s="43">
        <v>0</v>
      </c>
      <c r="M25" s="43">
        <v>0.1</v>
      </c>
      <c r="N25" s="43">
        <v>0.1</v>
      </c>
      <c r="O25" s="43">
        <v>0</v>
      </c>
      <c r="P25" s="43">
        <v>0</v>
      </c>
      <c r="Q25" s="43">
        <v>0.1</v>
      </c>
      <c r="R25" s="43">
        <v>0.7</v>
      </c>
      <c r="S25" s="43">
        <v>0</v>
      </c>
      <c r="T25" s="43">
        <v>5.3</v>
      </c>
      <c r="U25" s="43">
        <v>0.1</v>
      </c>
      <c r="V25" s="43">
        <v>0</v>
      </c>
      <c r="W25" s="43">
        <v>0.1</v>
      </c>
      <c r="X25" s="43">
        <v>0</v>
      </c>
      <c r="Y25" s="43">
        <v>0</v>
      </c>
      <c r="Z25" s="43">
        <v>0</v>
      </c>
      <c r="AA25" s="43">
        <v>0.1</v>
      </c>
      <c r="AB25" s="43">
        <v>0</v>
      </c>
      <c r="AC25" s="43">
        <v>0</v>
      </c>
      <c r="AD25" s="43">
        <v>0.1</v>
      </c>
      <c r="AE25" s="43">
        <v>0</v>
      </c>
      <c r="AF25" s="43">
        <v>0</v>
      </c>
      <c r="AG25" s="43">
        <v>0</v>
      </c>
      <c r="AH25" s="4">
        <f t="shared" si="0"/>
        <v>11.999999999999996</v>
      </c>
      <c r="AI25" s="39">
        <f t="shared" si="1"/>
        <v>-69.849246231155789</v>
      </c>
      <c r="AJ25" s="25"/>
      <c r="AK25" s="43">
        <v>12</v>
      </c>
      <c r="AL25" s="43">
        <f t="shared" si="2"/>
        <v>0</v>
      </c>
    </row>
    <row r="26" spans="1:38">
      <c r="A26" s="3">
        <v>25</v>
      </c>
      <c r="B26" s="2" t="s">
        <v>24</v>
      </c>
      <c r="C26" s="42">
        <v>41.2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5.5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">
        <f t="shared" si="0"/>
        <v>5.5</v>
      </c>
      <c r="AI26" s="39">
        <f t="shared" si="1"/>
        <v>-86.650485436893206</v>
      </c>
      <c r="AJ26" s="25"/>
      <c r="AK26" s="43">
        <v>5.5</v>
      </c>
      <c r="AL26" s="43">
        <f t="shared" si="2"/>
        <v>0</v>
      </c>
    </row>
    <row r="27" spans="1:38">
      <c r="A27" s="3">
        <v>26</v>
      </c>
      <c r="B27" s="2" t="s">
        <v>25</v>
      </c>
      <c r="C27" s="42">
        <v>44.5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4.0999999999999996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26.3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0.1</v>
      </c>
      <c r="AG27" s="43">
        <v>0.1</v>
      </c>
      <c r="AH27" s="4">
        <f t="shared" si="0"/>
        <v>30.6</v>
      </c>
      <c r="AI27" s="39">
        <f t="shared" si="1"/>
        <v>-31.235955056179776</v>
      </c>
      <c r="AJ27" s="25"/>
      <c r="AK27" s="43">
        <v>30.5</v>
      </c>
      <c r="AL27" s="43">
        <f t="shared" si="2"/>
        <v>0.10000000000000142</v>
      </c>
    </row>
    <row r="28" spans="1:38" s="99" customFormat="1">
      <c r="A28" s="94">
        <v>27</v>
      </c>
      <c r="B28" s="95" t="s">
        <v>26</v>
      </c>
      <c r="C28" s="96">
        <v>54.1</v>
      </c>
      <c r="D28" s="43">
        <v>5.3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0.1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0.3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4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104">
        <f t="shared" si="0"/>
        <v>5.6999999999999993</v>
      </c>
      <c r="AI28" s="97">
        <f t="shared" si="1"/>
        <v>-89.463955637707954</v>
      </c>
      <c r="AJ28" s="98"/>
      <c r="AK28" s="43">
        <v>5.7</v>
      </c>
      <c r="AL28" s="43">
        <f t="shared" si="2"/>
        <v>0</v>
      </c>
    </row>
    <row r="29" spans="1:38">
      <c r="A29" s="3">
        <v>28</v>
      </c>
      <c r="B29" s="2" t="s">
        <v>27</v>
      </c>
      <c r="C29" s="42">
        <v>90.5</v>
      </c>
      <c r="D29" s="43">
        <v>1.8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16.899999999999999</v>
      </c>
      <c r="K29" s="43">
        <v>0</v>
      </c>
      <c r="L29" s="43">
        <v>0</v>
      </c>
      <c r="M29" s="43">
        <v>0</v>
      </c>
      <c r="N29" s="43">
        <v>0</v>
      </c>
      <c r="O29" s="43">
        <v>0.1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">
        <f t="shared" si="0"/>
        <v>18.8</v>
      </c>
      <c r="AI29" s="39">
        <f t="shared" si="1"/>
        <v>-79.226519337016569</v>
      </c>
      <c r="AJ29" s="25"/>
      <c r="AK29" s="43">
        <v>18.8</v>
      </c>
      <c r="AL29" s="43">
        <f t="shared" si="2"/>
        <v>0</v>
      </c>
    </row>
    <row r="30" spans="1:38">
      <c r="A30" s="3">
        <v>29</v>
      </c>
      <c r="B30" s="2" t="s">
        <v>28</v>
      </c>
      <c r="C30" s="42">
        <v>88.9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2.7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">
        <f t="shared" si="0"/>
        <v>2.7</v>
      </c>
      <c r="AI30" s="39">
        <f t="shared" si="1"/>
        <v>-96.962879640044989</v>
      </c>
      <c r="AJ30" s="25"/>
      <c r="AK30" s="43">
        <v>2.7</v>
      </c>
      <c r="AL30" s="43">
        <f t="shared" si="2"/>
        <v>0</v>
      </c>
    </row>
    <row r="31" spans="1:38">
      <c r="A31" s="3">
        <v>30</v>
      </c>
      <c r="B31" s="2" t="s">
        <v>29</v>
      </c>
      <c r="C31" s="42">
        <v>100.3</v>
      </c>
      <c r="D31" s="43">
        <v>5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8.6999999999999993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">
        <f t="shared" si="0"/>
        <v>13.7</v>
      </c>
      <c r="AI31" s="39">
        <f t="shared" si="1"/>
        <v>-86.34097706879362</v>
      </c>
      <c r="AJ31" s="25"/>
      <c r="AK31" s="43">
        <v>13.7</v>
      </c>
      <c r="AL31" s="43">
        <f t="shared" si="2"/>
        <v>0</v>
      </c>
    </row>
    <row r="32" spans="1:38">
      <c r="A32" s="3">
        <v>31</v>
      </c>
      <c r="B32" s="2" t="s">
        <v>30</v>
      </c>
      <c r="C32" s="42">
        <v>103.3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7.6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1.2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">
        <f t="shared" si="0"/>
        <v>8.7999999999999989</v>
      </c>
      <c r="AI32" s="39">
        <f t="shared" si="1"/>
        <v>-91.481122942884809</v>
      </c>
      <c r="AJ32" s="25"/>
      <c r="AK32" s="43">
        <v>8.8000000000000007</v>
      </c>
      <c r="AL32" s="43">
        <f t="shared" si="2"/>
        <v>0</v>
      </c>
    </row>
    <row r="33" spans="1:38" ht="15" customHeight="1">
      <c r="A33" s="3">
        <v>32</v>
      </c>
      <c r="B33" s="2" t="s">
        <v>31</v>
      </c>
      <c r="C33" s="42">
        <v>115.9</v>
      </c>
      <c r="D33" s="43">
        <v>5.7</v>
      </c>
      <c r="E33" s="43">
        <v>0.1</v>
      </c>
      <c r="F33" s="43">
        <v>0</v>
      </c>
      <c r="G33" s="43">
        <v>0</v>
      </c>
      <c r="H33" s="43">
        <v>0.1</v>
      </c>
      <c r="I33" s="43">
        <v>0</v>
      </c>
      <c r="J33" s="43">
        <v>0</v>
      </c>
      <c r="K33" s="43">
        <v>0.1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0.2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">
        <f t="shared" si="0"/>
        <v>6.1999999999999993</v>
      </c>
      <c r="AI33" s="39">
        <f t="shared" si="1"/>
        <v>-94.650560828300257</v>
      </c>
      <c r="AJ33" s="25"/>
      <c r="AK33" s="43">
        <v>6.2</v>
      </c>
      <c r="AL33" s="43">
        <f t="shared" si="2"/>
        <v>0</v>
      </c>
    </row>
    <row r="34" spans="1:38">
      <c r="A34" s="3">
        <v>33</v>
      </c>
      <c r="B34" s="2" t="s">
        <v>32</v>
      </c>
      <c r="C34" s="42">
        <v>139.4</v>
      </c>
      <c r="D34" s="43">
        <v>0</v>
      </c>
      <c r="E34" s="43">
        <v>3.2</v>
      </c>
      <c r="F34" s="43">
        <v>2.1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">
        <f t="shared" ref="AH34:AH51" si="3">SUM(D34:AG34)</f>
        <v>5.3000000000000007</v>
      </c>
      <c r="AI34" s="39">
        <f t="shared" si="1"/>
        <v>-96.197991391678627</v>
      </c>
      <c r="AJ34" s="25"/>
      <c r="AK34" s="43">
        <v>5.3</v>
      </c>
      <c r="AL34" s="43">
        <f t="shared" si="2"/>
        <v>0</v>
      </c>
    </row>
    <row r="35" spans="1:38" ht="15" customHeight="1">
      <c r="A35" s="3">
        <v>34</v>
      </c>
      <c r="B35" s="2" t="s">
        <v>33</v>
      </c>
      <c r="C35" s="42">
        <v>148.30000000000001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0.1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0.1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">
        <f t="shared" si="3"/>
        <v>0.2</v>
      </c>
      <c r="AI35" s="39">
        <f t="shared" si="1"/>
        <v>-99.865138233310859</v>
      </c>
      <c r="AJ35" s="25"/>
      <c r="AK35" s="43">
        <v>0.2</v>
      </c>
      <c r="AL35" s="43">
        <f t="shared" si="2"/>
        <v>0</v>
      </c>
    </row>
    <row r="36" spans="1:38" ht="15" customHeight="1">
      <c r="A36" s="3">
        <v>35</v>
      </c>
      <c r="B36" s="2" t="s">
        <v>34</v>
      </c>
      <c r="C36" s="42">
        <v>155.1</v>
      </c>
      <c r="D36" s="43">
        <v>0.3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0.2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">
        <f t="shared" si="3"/>
        <v>0.5</v>
      </c>
      <c r="AI36" s="39">
        <f t="shared" si="1"/>
        <v>-99.677627337201798</v>
      </c>
      <c r="AJ36" s="25"/>
      <c r="AK36" s="43">
        <v>0.5</v>
      </c>
      <c r="AL36" s="43">
        <f t="shared" si="2"/>
        <v>0</v>
      </c>
    </row>
    <row r="37" spans="1:38" ht="15" customHeight="1">
      <c r="A37" s="3">
        <v>36</v>
      </c>
      <c r="B37" s="2" t="s">
        <v>35</v>
      </c>
      <c r="C37" s="42">
        <v>124.5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">
        <f t="shared" si="3"/>
        <v>0</v>
      </c>
      <c r="AI37" s="39">
        <f t="shared" si="1"/>
        <v>-100</v>
      </c>
      <c r="AJ37" s="25"/>
      <c r="AK37" s="43">
        <v>0</v>
      </c>
      <c r="AL37" s="43">
        <f t="shared" si="2"/>
        <v>0</v>
      </c>
    </row>
    <row r="38" spans="1:38" ht="15" customHeight="1">
      <c r="A38" s="3">
        <v>37</v>
      </c>
      <c r="B38" s="2" t="s">
        <v>36</v>
      </c>
      <c r="C38" s="42">
        <v>142.30000000000001</v>
      </c>
      <c r="D38" s="43">
        <v>0.8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0.3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">
        <f t="shared" si="3"/>
        <v>1.1000000000000001</v>
      </c>
      <c r="AI38" s="39">
        <f t="shared" si="1"/>
        <v>-99.226985242445537</v>
      </c>
      <c r="AJ38" s="25"/>
      <c r="AK38" s="43">
        <v>1.1000000000000001</v>
      </c>
      <c r="AL38" s="43">
        <f t="shared" si="2"/>
        <v>0</v>
      </c>
    </row>
    <row r="39" spans="1:38">
      <c r="A39" s="3">
        <v>38</v>
      </c>
      <c r="B39" s="2" t="s">
        <v>37</v>
      </c>
      <c r="C39" s="42">
        <v>135.5</v>
      </c>
      <c r="D39" s="43">
        <v>0</v>
      </c>
      <c r="E39" s="43">
        <v>0</v>
      </c>
      <c r="F39" s="43">
        <v>0.6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3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">
        <f t="shared" si="3"/>
        <v>0.6</v>
      </c>
      <c r="AI39" s="39">
        <f t="shared" si="1"/>
        <v>-99.557195571955717</v>
      </c>
      <c r="AJ39" s="25"/>
      <c r="AK39" s="43">
        <v>0.6</v>
      </c>
      <c r="AL39" s="43">
        <f t="shared" si="2"/>
        <v>0</v>
      </c>
    </row>
    <row r="40" spans="1:38">
      <c r="A40" s="3">
        <v>39</v>
      </c>
      <c r="B40" s="2" t="s">
        <v>38</v>
      </c>
      <c r="C40" s="42">
        <v>76.3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0.8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0</v>
      </c>
      <c r="AH40" s="4">
        <f t="shared" si="3"/>
        <v>0.8</v>
      </c>
      <c r="AI40" s="39">
        <f t="shared" si="1"/>
        <v>-98.951507208387937</v>
      </c>
      <c r="AJ40" s="25"/>
      <c r="AK40" s="43">
        <v>0.8</v>
      </c>
      <c r="AL40" s="43">
        <f t="shared" si="2"/>
        <v>0</v>
      </c>
    </row>
    <row r="41" spans="1:38">
      <c r="A41" s="3">
        <v>40</v>
      </c>
      <c r="B41" s="2" t="s">
        <v>39</v>
      </c>
      <c r="C41" s="42">
        <v>90.5</v>
      </c>
      <c r="D41" s="43">
        <v>0</v>
      </c>
      <c r="E41" s="43">
        <v>0</v>
      </c>
      <c r="F41" s="43">
        <v>0</v>
      </c>
      <c r="G41" s="43"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">
        <f t="shared" si="3"/>
        <v>0</v>
      </c>
      <c r="AI41" s="39">
        <f t="shared" si="1"/>
        <v>-100</v>
      </c>
      <c r="AJ41" s="25"/>
      <c r="AK41" s="43">
        <v>0</v>
      </c>
      <c r="AL41" s="43">
        <f t="shared" si="2"/>
        <v>0</v>
      </c>
    </row>
    <row r="42" spans="1:38">
      <c r="A42" s="3">
        <v>41</v>
      </c>
      <c r="B42" s="2" t="s">
        <v>40</v>
      </c>
      <c r="C42" s="42">
        <v>91.4</v>
      </c>
      <c r="D42" s="43">
        <v>12.9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1.1000000000000001</v>
      </c>
      <c r="S42" s="43">
        <v>8.8000000000000007</v>
      </c>
      <c r="T42" s="43">
        <v>0</v>
      </c>
      <c r="U42" s="43">
        <v>0</v>
      </c>
      <c r="V42" s="43">
        <v>0</v>
      </c>
      <c r="W42" s="43">
        <v>0</v>
      </c>
      <c r="X42" s="43">
        <v>0.1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">
        <f t="shared" si="3"/>
        <v>22.900000000000002</v>
      </c>
      <c r="AI42" s="39">
        <f t="shared" si="1"/>
        <v>-74.945295404814004</v>
      </c>
      <c r="AJ42" s="25"/>
      <c r="AK42" s="43">
        <v>23</v>
      </c>
      <c r="AL42" s="43">
        <f t="shared" si="2"/>
        <v>-9.9999999999997868E-2</v>
      </c>
    </row>
    <row r="43" spans="1:38">
      <c r="A43" s="3">
        <v>42</v>
      </c>
      <c r="B43" s="2" t="s">
        <v>41</v>
      </c>
      <c r="C43" s="42">
        <v>81.7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">
        <f t="shared" si="3"/>
        <v>0</v>
      </c>
      <c r="AI43" s="39">
        <f t="shared" si="1"/>
        <v>-100</v>
      </c>
      <c r="AJ43" s="25"/>
      <c r="AK43" s="43">
        <v>0</v>
      </c>
      <c r="AL43" s="43">
        <f t="shared" si="2"/>
        <v>0</v>
      </c>
    </row>
    <row r="44" spans="1:38">
      <c r="A44" s="3">
        <v>43</v>
      </c>
      <c r="B44" s="2" t="s">
        <v>42</v>
      </c>
      <c r="C44" s="42">
        <v>81.400000000000006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1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">
        <f t="shared" si="3"/>
        <v>1</v>
      </c>
      <c r="AI44" s="39">
        <f t="shared" si="1"/>
        <v>-98.77149877149877</v>
      </c>
      <c r="AJ44" s="25"/>
      <c r="AK44" s="43">
        <v>1</v>
      </c>
      <c r="AL44" s="43">
        <f t="shared" si="2"/>
        <v>0</v>
      </c>
    </row>
    <row r="45" spans="1:38">
      <c r="A45" s="3">
        <v>44</v>
      </c>
      <c r="B45" s="2" t="s">
        <v>43</v>
      </c>
      <c r="C45" s="42">
        <v>115.7</v>
      </c>
      <c r="D45" s="43">
        <v>0</v>
      </c>
      <c r="E45" s="43">
        <v>4.4000000000000004</v>
      </c>
      <c r="F45" s="43">
        <v>0</v>
      </c>
      <c r="G45" s="43">
        <v>0</v>
      </c>
      <c r="H45" s="43">
        <v>0.1</v>
      </c>
      <c r="I45" s="43">
        <v>0</v>
      </c>
      <c r="J45" s="43">
        <v>2.7</v>
      </c>
      <c r="K45" s="43">
        <v>0</v>
      </c>
      <c r="L45" s="43">
        <v>0</v>
      </c>
      <c r="M45" s="43">
        <v>0.1</v>
      </c>
      <c r="N45" s="43">
        <v>0</v>
      </c>
      <c r="O45" s="43">
        <v>0</v>
      </c>
      <c r="P45" s="43">
        <v>0</v>
      </c>
      <c r="Q45" s="43">
        <v>0</v>
      </c>
      <c r="R45" s="43">
        <v>0.1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0.1</v>
      </c>
      <c r="Y45" s="43">
        <v>0.2</v>
      </c>
      <c r="Z45" s="43">
        <v>0</v>
      </c>
      <c r="AA45" s="43">
        <v>0</v>
      </c>
      <c r="AB45" s="43">
        <v>0</v>
      </c>
      <c r="AC45" s="43">
        <v>0.1</v>
      </c>
      <c r="AD45" s="43">
        <v>0</v>
      </c>
      <c r="AE45" s="43">
        <v>0</v>
      </c>
      <c r="AF45" s="43">
        <v>0</v>
      </c>
      <c r="AG45" s="43">
        <v>0</v>
      </c>
      <c r="AH45" s="4">
        <f t="shared" si="3"/>
        <v>7.7999999999999989</v>
      </c>
      <c r="AI45" s="39">
        <f t="shared" si="1"/>
        <v>-93.258426966292134</v>
      </c>
      <c r="AJ45" s="25"/>
      <c r="AK45" s="43">
        <v>7.9</v>
      </c>
      <c r="AL45" s="43">
        <f t="shared" si="2"/>
        <v>-0.10000000000000142</v>
      </c>
    </row>
    <row r="46" spans="1:38">
      <c r="A46" s="3">
        <v>45</v>
      </c>
      <c r="B46" s="2" t="s">
        <v>44</v>
      </c>
      <c r="C46" s="42">
        <v>80.7</v>
      </c>
      <c r="D46" s="43">
        <v>0.4</v>
      </c>
      <c r="E46" s="43">
        <v>0</v>
      </c>
      <c r="F46" s="43">
        <v>0</v>
      </c>
      <c r="G46" s="43"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  <c r="AH46" s="4">
        <f t="shared" si="3"/>
        <v>0.4</v>
      </c>
      <c r="AI46" s="39">
        <f t="shared" si="1"/>
        <v>-99.504337050805447</v>
      </c>
      <c r="AJ46" s="25"/>
      <c r="AK46" s="43">
        <v>0.4</v>
      </c>
      <c r="AL46" s="43">
        <f t="shared" si="2"/>
        <v>0</v>
      </c>
    </row>
    <row r="47" spans="1:38">
      <c r="A47" s="3">
        <v>46</v>
      </c>
      <c r="B47" s="2" t="s">
        <v>45</v>
      </c>
      <c r="C47" s="42">
        <v>49.3</v>
      </c>
      <c r="D47" s="43">
        <v>27</v>
      </c>
      <c r="E47" s="43">
        <v>0</v>
      </c>
      <c r="F47" s="43">
        <v>0</v>
      </c>
      <c r="G47" s="43"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0.1</v>
      </c>
      <c r="P47" s="43">
        <v>0</v>
      </c>
      <c r="Q47" s="43">
        <v>0</v>
      </c>
      <c r="R47" s="43">
        <v>0</v>
      </c>
      <c r="S47" s="43">
        <v>0.1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">
        <f t="shared" si="3"/>
        <v>27.200000000000003</v>
      </c>
      <c r="AI47" s="39">
        <f t="shared" si="1"/>
        <v>-44.827586206896541</v>
      </c>
      <c r="AJ47" s="25"/>
      <c r="AK47" s="43">
        <v>27.2</v>
      </c>
      <c r="AL47" s="43">
        <f t="shared" si="2"/>
        <v>0</v>
      </c>
    </row>
    <row r="48" spans="1:38">
      <c r="A48" s="3">
        <v>47</v>
      </c>
      <c r="B48" s="2" t="s">
        <v>76</v>
      </c>
      <c r="C48" s="42">
        <v>59.7</v>
      </c>
      <c r="D48" s="43">
        <v>2.5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0.3</v>
      </c>
      <c r="S48" s="43">
        <v>0</v>
      </c>
      <c r="T48" s="43">
        <v>0.9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">
        <f t="shared" si="3"/>
        <v>3.6999999999999997</v>
      </c>
      <c r="AI48" s="39">
        <f t="shared" si="1"/>
        <v>-93.802345058626472</v>
      </c>
      <c r="AJ48" s="25"/>
      <c r="AK48" s="43">
        <v>3.7</v>
      </c>
      <c r="AL48" s="43">
        <f t="shared" si="2"/>
        <v>0</v>
      </c>
    </row>
    <row r="49" spans="1:38">
      <c r="A49" s="3">
        <v>48</v>
      </c>
      <c r="B49" s="2" t="s">
        <v>75</v>
      </c>
      <c r="C49" s="42">
        <v>45.4</v>
      </c>
      <c r="D49" s="43">
        <v>0.1</v>
      </c>
      <c r="E49" s="43">
        <v>0.2</v>
      </c>
      <c r="F49" s="43">
        <v>0</v>
      </c>
      <c r="G49" s="43">
        <v>0</v>
      </c>
      <c r="H49" s="43">
        <v>0</v>
      </c>
      <c r="I49" s="43">
        <v>0</v>
      </c>
      <c r="J49" s="43">
        <v>0.2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6.6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  <c r="AH49" s="4">
        <f t="shared" si="3"/>
        <v>7.1</v>
      </c>
      <c r="AI49" s="39">
        <f t="shared" si="1"/>
        <v>-84.36123348017621</v>
      </c>
      <c r="AJ49" s="25"/>
      <c r="AK49" s="43">
        <v>7.1</v>
      </c>
      <c r="AL49" s="43">
        <f t="shared" si="2"/>
        <v>0</v>
      </c>
    </row>
    <row r="50" spans="1:38">
      <c r="A50" s="3">
        <v>49</v>
      </c>
      <c r="B50" s="2" t="s">
        <v>48</v>
      </c>
      <c r="C50" s="42">
        <v>61.8</v>
      </c>
      <c r="D50" s="43">
        <v>0.2</v>
      </c>
      <c r="E50" s="43">
        <v>0</v>
      </c>
      <c r="F50" s="43">
        <v>0</v>
      </c>
      <c r="G50" s="43"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">
        <f t="shared" si="3"/>
        <v>0.2</v>
      </c>
      <c r="AI50" s="39">
        <f t="shared" si="1"/>
        <v>-99.676375404530745</v>
      </c>
      <c r="AJ50" s="25"/>
      <c r="AK50" s="43">
        <v>0.2</v>
      </c>
      <c r="AL50" s="43">
        <f t="shared" si="2"/>
        <v>0</v>
      </c>
    </row>
    <row r="51" spans="1:38">
      <c r="A51" s="3">
        <v>50</v>
      </c>
      <c r="B51" s="2" t="s">
        <v>49</v>
      </c>
      <c r="C51" s="42">
        <v>92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2"/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0.1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0.2</v>
      </c>
      <c r="AE51" s="43">
        <v>0</v>
      </c>
      <c r="AF51" s="43">
        <v>0</v>
      </c>
      <c r="AG51" s="43">
        <v>0</v>
      </c>
      <c r="AH51" s="4">
        <f t="shared" si="3"/>
        <v>0.30000000000000004</v>
      </c>
      <c r="AI51" s="39">
        <f t="shared" si="1"/>
        <v>-99.673913043478265</v>
      </c>
      <c r="AJ51" s="25"/>
      <c r="AK51" s="43">
        <v>0.3</v>
      </c>
      <c r="AL51" s="43">
        <f t="shared" si="2"/>
        <v>0</v>
      </c>
    </row>
    <row r="52" spans="1:38">
      <c r="A52" s="3">
        <v>51</v>
      </c>
      <c r="B52" s="3" t="s">
        <v>53</v>
      </c>
      <c r="C52" s="3">
        <f>SUM(C2:C51)</f>
        <v>3535.5000000000005</v>
      </c>
      <c r="D52" s="3">
        <f>SUM(D2:D51)</f>
        <v>122.9</v>
      </c>
      <c r="E52" s="3">
        <f t="shared" ref="E52:G52" si="4">SUM(E2:E51)</f>
        <v>16.8</v>
      </c>
      <c r="F52" s="3">
        <f t="shared" si="4"/>
        <v>4.9000000000000004</v>
      </c>
      <c r="G52" s="3">
        <f t="shared" si="4"/>
        <v>0.2</v>
      </c>
      <c r="H52" s="3">
        <f t="shared" ref="H52:K52" si="5">SUM(H2:H51)</f>
        <v>0.2</v>
      </c>
      <c r="I52" s="3">
        <f t="shared" si="5"/>
        <v>0.79999999999999993</v>
      </c>
      <c r="J52" s="3">
        <f t="shared" si="5"/>
        <v>124.99999999999997</v>
      </c>
      <c r="K52" s="3">
        <f t="shared" si="5"/>
        <v>0.30000000000000004</v>
      </c>
      <c r="L52" s="3">
        <f t="shared" ref="L52:S52" si="6">SUM(L2:L51)</f>
        <v>0.60000000000000009</v>
      </c>
      <c r="M52" s="3">
        <f t="shared" si="6"/>
        <v>0.4</v>
      </c>
      <c r="N52" s="3">
        <f t="shared" si="6"/>
        <v>0.30000000000000004</v>
      </c>
      <c r="O52" s="3">
        <f t="shared" si="6"/>
        <v>0.30000000000000004</v>
      </c>
      <c r="P52" s="3">
        <f t="shared" si="6"/>
        <v>0.1</v>
      </c>
      <c r="Q52" s="3">
        <f t="shared" si="6"/>
        <v>6.6000000000000005</v>
      </c>
      <c r="R52" s="3">
        <f t="shared" si="6"/>
        <v>8.3000000000000007</v>
      </c>
      <c r="S52" s="3">
        <f t="shared" si="6"/>
        <v>38.699999999999996</v>
      </c>
      <c r="T52" s="3">
        <f t="shared" ref="T52" si="7">SUM(T2:T51)</f>
        <v>81.399999999999991</v>
      </c>
      <c r="U52" s="3">
        <f t="shared" ref="U52:AH52" si="8">SUM(U2:U51)</f>
        <v>2.2000000000000002</v>
      </c>
      <c r="V52" s="3">
        <f t="shared" si="8"/>
        <v>0.30000000000000004</v>
      </c>
      <c r="W52" s="3">
        <f t="shared" si="8"/>
        <v>0.30000000000000004</v>
      </c>
      <c r="X52" s="3">
        <f t="shared" si="8"/>
        <v>0.7</v>
      </c>
      <c r="Y52" s="3">
        <f t="shared" si="8"/>
        <v>0.5</v>
      </c>
      <c r="Z52" s="3">
        <f t="shared" si="8"/>
        <v>0.1</v>
      </c>
      <c r="AA52" s="3">
        <f t="shared" si="8"/>
        <v>0.4</v>
      </c>
      <c r="AB52" s="3">
        <f t="shared" si="8"/>
        <v>0</v>
      </c>
      <c r="AC52" s="3">
        <f t="shared" si="8"/>
        <v>0.2</v>
      </c>
      <c r="AD52" s="3">
        <f t="shared" si="8"/>
        <v>0.5</v>
      </c>
      <c r="AE52" s="3">
        <f t="shared" si="8"/>
        <v>0</v>
      </c>
      <c r="AF52" s="3">
        <f t="shared" si="8"/>
        <v>0.30000000000000004</v>
      </c>
      <c r="AG52" s="3">
        <f t="shared" si="8"/>
        <v>0.30000000000000004</v>
      </c>
      <c r="AH52" s="3">
        <f t="shared" si="8"/>
        <v>413.59999999999997</v>
      </c>
      <c r="AI52" s="39">
        <f t="shared" si="1"/>
        <v>-88.301513223023619</v>
      </c>
      <c r="AJ52" s="3" t="s">
        <v>57</v>
      </c>
      <c r="AK52" s="65"/>
    </row>
    <row r="53" spans="1:38">
      <c r="A53" s="3">
        <v>52</v>
      </c>
      <c r="B53" s="3" t="s">
        <v>54</v>
      </c>
      <c r="C53" s="5">
        <f>C52/50</f>
        <v>70.710000000000008</v>
      </c>
      <c r="D53" s="5">
        <f>D52/50</f>
        <v>2.4580000000000002</v>
      </c>
      <c r="E53" s="5">
        <f t="shared" ref="E53:G53" si="9">E52/50</f>
        <v>0.33600000000000002</v>
      </c>
      <c r="F53" s="5">
        <f t="shared" si="9"/>
        <v>9.8000000000000004E-2</v>
      </c>
      <c r="G53" s="5">
        <f t="shared" si="9"/>
        <v>4.0000000000000001E-3</v>
      </c>
      <c r="H53" s="5">
        <f t="shared" ref="H53:K53" si="10">H52/50</f>
        <v>4.0000000000000001E-3</v>
      </c>
      <c r="I53" s="5">
        <f t="shared" si="10"/>
        <v>1.6E-2</v>
      </c>
      <c r="J53" s="5">
        <f t="shared" si="10"/>
        <v>2.4999999999999996</v>
      </c>
      <c r="K53" s="5">
        <f t="shared" si="10"/>
        <v>6.000000000000001E-3</v>
      </c>
      <c r="L53" s="5">
        <f t="shared" ref="L53:S53" si="11">L52/50</f>
        <v>1.2000000000000002E-2</v>
      </c>
      <c r="M53" s="5">
        <f t="shared" si="11"/>
        <v>8.0000000000000002E-3</v>
      </c>
      <c r="N53" s="5">
        <f t="shared" si="11"/>
        <v>6.000000000000001E-3</v>
      </c>
      <c r="O53" s="5">
        <f t="shared" si="11"/>
        <v>6.000000000000001E-3</v>
      </c>
      <c r="P53" s="5">
        <f t="shared" si="11"/>
        <v>2E-3</v>
      </c>
      <c r="Q53" s="5">
        <f t="shared" si="11"/>
        <v>0.13200000000000001</v>
      </c>
      <c r="R53" s="5">
        <f t="shared" si="11"/>
        <v>0.16600000000000001</v>
      </c>
      <c r="S53" s="5">
        <f t="shared" si="11"/>
        <v>0.77399999999999991</v>
      </c>
      <c r="T53" s="5">
        <f t="shared" ref="T53" si="12">T52/50</f>
        <v>1.6279999999999999</v>
      </c>
      <c r="U53" s="5">
        <f t="shared" ref="U53:AH53" si="13">U52/50</f>
        <v>4.4000000000000004E-2</v>
      </c>
      <c r="V53" s="5">
        <f t="shared" si="13"/>
        <v>6.000000000000001E-3</v>
      </c>
      <c r="W53" s="5">
        <f t="shared" si="13"/>
        <v>6.000000000000001E-3</v>
      </c>
      <c r="X53" s="5">
        <f t="shared" si="13"/>
        <v>1.3999999999999999E-2</v>
      </c>
      <c r="Y53" s="5">
        <f t="shared" si="13"/>
        <v>0.01</v>
      </c>
      <c r="Z53" s="5">
        <f t="shared" si="13"/>
        <v>2E-3</v>
      </c>
      <c r="AA53" s="5">
        <f t="shared" si="13"/>
        <v>8.0000000000000002E-3</v>
      </c>
      <c r="AB53" s="5">
        <f t="shared" si="13"/>
        <v>0</v>
      </c>
      <c r="AC53" s="5">
        <f t="shared" si="13"/>
        <v>4.0000000000000001E-3</v>
      </c>
      <c r="AD53" s="5">
        <f t="shared" si="13"/>
        <v>0.01</v>
      </c>
      <c r="AE53" s="5">
        <f t="shared" si="13"/>
        <v>0</v>
      </c>
      <c r="AF53" s="5">
        <f t="shared" si="13"/>
        <v>6.000000000000001E-3</v>
      </c>
      <c r="AG53" s="5">
        <f t="shared" si="13"/>
        <v>6.000000000000001E-3</v>
      </c>
      <c r="AH53" s="5">
        <f t="shared" si="13"/>
        <v>8.2719999999999985</v>
      </c>
      <c r="AI53" s="39">
        <f t="shared" si="1"/>
        <v>-88.301513223023619</v>
      </c>
      <c r="AJ53" s="5" t="s">
        <v>57</v>
      </c>
      <c r="AK53" s="65"/>
    </row>
    <row r="54" spans="1:38">
      <c r="S54" s="66"/>
      <c r="AK54" s="29"/>
    </row>
    <row r="57" spans="1:38">
      <c r="T57" s="1">
        <f>60/50</f>
        <v>1.2</v>
      </c>
    </row>
    <row r="58" spans="1:38" ht="30">
      <c r="Y58" s="45">
        <v>611</v>
      </c>
      <c r="Z58" s="46" t="s">
        <v>0</v>
      </c>
    </row>
    <row r="59" spans="1:38" ht="30">
      <c r="Y59" s="45">
        <v>622</v>
      </c>
      <c r="Z59" s="46" t="s">
        <v>1</v>
      </c>
    </row>
    <row r="60" spans="1:38" ht="30">
      <c r="Y60" s="45">
        <v>634</v>
      </c>
      <c r="Z60" s="46" t="s">
        <v>2</v>
      </c>
    </row>
    <row r="61" spans="1:38" ht="30">
      <c r="Y61" s="45">
        <v>645</v>
      </c>
      <c r="Z61" s="46" t="s">
        <v>3</v>
      </c>
    </row>
    <row r="62" spans="1:38" ht="30">
      <c r="Y62" s="45">
        <v>626</v>
      </c>
      <c r="Z62" s="46" t="s">
        <v>4</v>
      </c>
    </row>
    <row r="63" spans="1:38" ht="30">
      <c r="Y63" s="45">
        <v>632</v>
      </c>
      <c r="Z63" s="46" t="s">
        <v>5</v>
      </c>
    </row>
    <row r="64" spans="1:38" ht="30">
      <c r="Y64" s="45">
        <v>605</v>
      </c>
      <c r="Z64" s="46" t="s">
        <v>6</v>
      </c>
    </row>
    <row r="65" spans="25:26">
      <c r="Y65" s="45">
        <v>624</v>
      </c>
      <c r="Z65" s="46" t="s">
        <v>7</v>
      </c>
    </row>
    <row r="66" spans="25:26" ht="30">
      <c r="Y66" s="45">
        <v>609</v>
      </c>
      <c r="Z66" s="46" t="s">
        <v>8</v>
      </c>
    </row>
    <row r="67" spans="25:26" ht="30">
      <c r="Y67" s="45">
        <v>612</v>
      </c>
      <c r="Z67" s="46" t="s">
        <v>9</v>
      </c>
    </row>
    <row r="68" spans="25:26" ht="30">
      <c r="Y68" s="45">
        <v>621</v>
      </c>
      <c r="Z68" s="46" t="s">
        <v>10</v>
      </c>
    </row>
    <row r="69" spans="25:26" ht="30">
      <c r="Y69" s="45">
        <v>631</v>
      </c>
      <c r="Z69" s="46" t="s">
        <v>11</v>
      </c>
    </row>
    <row r="70" spans="25:26" ht="30">
      <c r="Y70" s="45">
        <v>642</v>
      </c>
      <c r="Z70" s="46" t="s">
        <v>12</v>
      </c>
    </row>
    <row r="71" spans="25:26" ht="30">
      <c r="Y71" s="45">
        <v>643</v>
      </c>
      <c r="Z71" s="46" t="s">
        <v>13</v>
      </c>
    </row>
    <row r="72" spans="25:26">
      <c r="Y72" s="45">
        <v>638</v>
      </c>
      <c r="Z72" s="46" t="s">
        <v>14</v>
      </c>
    </row>
    <row r="73" spans="25:26" ht="30">
      <c r="Y73" s="45">
        <v>608</v>
      </c>
      <c r="Z73" s="46" t="s">
        <v>15</v>
      </c>
    </row>
    <row r="74" spans="25:26" ht="30">
      <c r="Y74" s="45">
        <v>601</v>
      </c>
      <c r="Z74" s="46" t="s">
        <v>16</v>
      </c>
    </row>
    <row r="75" spans="25:26">
      <c r="Y75" s="45">
        <v>648</v>
      </c>
      <c r="Z75" s="46" t="s">
        <v>17</v>
      </c>
    </row>
    <row r="76" spans="25:26" ht="30">
      <c r="Y76" s="45">
        <v>649</v>
      </c>
      <c r="Z76" s="46" t="s">
        <v>18</v>
      </c>
    </row>
    <row r="77" spans="25:26" ht="30">
      <c r="Y77" s="45">
        <v>606</v>
      </c>
      <c r="Z77" s="46" t="s">
        <v>84</v>
      </c>
    </row>
    <row r="78" spans="25:26" ht="30">
      <c r="Y78" s="45">
        <v>620</v>
      </c>
      <c r="Z78" s="46" t="s">
        <v>20</v>
      </c>
    </row>
    <row r="79" spans="25:26">
      <c r="Y79" s="45">
        <v>636</v>
      </c>
      <c r="Z79" s="46" t="s">
        <v>21</v>
      </c>
    </row>
    <row r="80" spans="25:26" ht="30">
      <c r="Y80" s="45">
        <v>650</v>
      </c>
      <c r="Z80" s="46" t="s">
        <v>22</v>
      </c>
    </row>
    <row r="81" spans="25:26" ht="30">
      <c r="Y81" s="45">
        <v>637</v>
      </c>
      <c r="Z81" s="46" t="s">
        <v>23</v>
      </c>
    </row>
    <row r="82" spans="25:26" ht="30">
      <c r="Y82" s="45">
        <v>647</v>
      </c>
      <c r="Z82" s="46" t="s">
        <v>24</v>
      </c>
    </row>
    <row r="83" spans="25:26" ht="30">
      <c r="Y83" s="45">
        <v>633</v>
      </c>
      <c r="Z83" s="46" t="s">
        <v>25</v>
      </c>
    </row>
    <row r="84" spans="25:26">
      <c r="Y84" s="45">
        <v>630</v>
      </c>
      <c r="Z84" s="46" t="s">
        <v>26</v>
      </c>
    </row>
    <row r="85" spans="25:26" ht="30">
      <c r="Y85" s="45">
        <v>646</v>
      </c>
      <c r="Z85" s="46" t="s">
        <v>27</v>
      </c>
    </row>
    <row r="86" spans="25:26" ht="30">
      <c r="Y86" s="45">
        <v>625</v>
      </c>
      <c r="Z86" s="46" t="s">
        <v>28</v>
      </c>
    </row>
    <row r="87" spans="25:26">
      <c r="Y87" s="45">
        <v>610</v>
      </c>
      <c r="Z87" s="46" t="s">
        <v>29</v>
      </c>
    </row>
    <row r="88" spans="25:26" ht="30">
      <c r="Y88" s="45">
        <v>635</v>
      </c>
      <c r="Z88" s="46" t="s">
        <v>30</v>
      </c>
    </row>
    <row r="89" spans="25:26" ht="30">
      <c r="Y89" s="45">
        <v>604</v>
      </c>
      <c r="Z89" s="46" t="s">
        <v>31</v>
      </c>
    </row>
    <row r="90" spans="25:26" ht="30">
      <c r="Y90" s="45">
        <v>641</v>
      </c>
      <c r="Z90" s="46" t="s">
        <v>32</v>
      </c>
    </row>
    <row r="91" spans="25:26">
      <c r="Y91" s="45">
        <v>623</v>
      </c>
      <c r="Z91" s="46" t="s">
        <v>33</v>
      </c>
    </row>
    <row r="92" spans="25:26">
      <c r="Y92" s="45">
        <v>639</v>
      </c>
      <c r="Z92" s="46" t="s">
        <v>34</v>
      </c>
    </row>
    <row r="93" spans="25:26" ht="30">
      <c r="Y93" s="45">
        <v>629</v>
      </c>
      <c r="Z93" s="46" t="s">
        <v>35</v>
      </c>
    </row>
    <row r="94" spans="25:26">
      <c r="Y94" s="45">
        <v>644</v>
      </c>
      <c r="Z94" s="46" t="s">
        <v>36</v>
      </c>
    </row>
    <row r="95" spans="25:26" ht="30">
      <c r="Y95" s="45">
        <v>640</v>
      </c>
      <c r="Z95" s="46" t="s">
        <v>37</v>
      </c>
    </row>
    <row r="96" spans="25:26" ht="30">
      <c r="Y96" s="45">
        <v>618</v>
      </c>
      <c r="Z96" s="46" t="s">
        <v>38</v>
      </c>
    </row>
    <row r="97" spans="25:26" ht="30">
      <c r="Y97" s="45">
        <v>603</v>
      </c>
      <c r="Z97" s="46" t="s">
        <v>39</v>
      </c>
    </row>
    <row r="98" spans="25:26" ht="30">
      <c r="Y98" s="45">
        <v>615</v>
      </c>
      <c r="Z98" s="46" t="s">
        <v>40</v>
      </c>
    </row>
    <row r="99" spans="25:26" ht="30">
      <c r="Y99" s="45">
        <v>619</v>
      </c>
      <c r="Z99" s="46" t="s">
        <v>41</v>
      </c>
    </row>
    <row r="100" spans="25:26">
      <c r="Y100" s="45">
        <v>613</v>
      </c>
      <c r="Z100" s="46" t="s">
        <v>42</v>
      </c>
    </row>
    <row r="101" spans="25:26" ht="30">
      <c r="Y101" s="45">
        <v>627</v>
      </c>
      <c r="Z101" s="46" t="s">
        <v>43</v>
      </c>
    </row>
    <row r="102" spans="25:26">
      <c r="Y102" s="45">
        <v>602</v>
      </c>
      <c r="Z102" s="46" t="s">
        <v>44</v>
      </c>
    </row>
    <row r="103" spans="25:26" ht="30">
      <c r="Y103" s="45">
        <v>607</v>
      </c>
      <c r="Z103" s="46" t="s">
        <v>45</v>
      </c>
    </row>
    <row r="104" spans="25:26" ht="45">
      <c r="Y104" s="45">
        <v>616</v>
      </c>
      <c r="Z104" s="46" t="s">
        <v>46</v>
      </c>
    </row>
    <row r="105" spans="25:26" ht="45">
      <c r="Y105" s="45">
        <v>617</v>
      </c>
      <c r="Z105" s="46" t="s">
        <v>47</v>
      </c>
    </row>
    <row r="106" spans="25:26" ht="30">
      <c r="Y106" s="45">
        <v>614</v>
      </c>
      <c r="Z106" s="46" t="s">
        <v>48</v>
      </c>
    </row>
    <row r="107" spans="25:26">
      <c r="Y107" s="45">
        <v>628</v>
      </c>
      <c r="Z107" s="46" t="s">
        <v>49</v>
      </c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SEPTEMBER,2016 (in mm)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105"/>
  <sheetViews>
    <sheetView view="pageBreakPreview" zoomScale="84" zoomScaleSheetLayoutView="84" workbookViewId="0">
      <pane xSplit="2" ySplit="1" topLeftCell="P32" activePane="bottomRight" state="frozen"/>
      <selection pane="topRight" activeCell="C1" sqref="C1"/>
      <selection pane="bottomLeft" activeCell="A3" sqref="A3"/>
      <selection pane="bottomRight" activeCell="AF57" sqref="AF57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6" width="8" style="1" customWidth="1"/>
    <col min="37" max="37" width="8" style="23" customWidth="1"/>
    <col min="38" max="38" width="9.140625" style="1"/>
    <col min="39" max="39" width="10.140625" style="1" customWidth="1"/>
    <col min="40" max="16384" width="9.140625" style="1"/>
  </cols>
  <sheetData>
    <row r="1" spans="1:39" s="84" customFormat="1" ht="30">
      <c r="A1" s="80" t="s">
        <v>74</v>
      </c>
      <c r="B1" s="80" t="s">
        <v>51</v>
      </c>
      <c r="C1" s="80" t="s">
        <v>50</v>
      </c>
      <c r="D1" s="80" t="s">
        <v>133</v>
      </c>
      <c r="E1" s="80">
        <v>2</v>
      </c>
      <c r="F1" s="80">
        <v>3</v>
      </c>
      <c r="G1" s="80">
        <v>4</v>
      </c>
      <c r="H1" s="80">
        <v>5</v>
      </c>
      <c r="I1" s="80">
        <v>6</v>
      </c>
      <c r="J1" s="80">
        <v>7</v>
      </c>
      <c r="K1" s="80">
        <v>8</v>
      </c>
      <c r="L1" s="80">
        <v>9</v>
      </c>
      <c r="M1" s="80">
        <v>10</v>
      </c>
      <c r="N1" s="80">
        <v>11</v>
      </c>
      <c r="O1" s="80">
        <v>12</v>
      </c>
      <c r="P1" s="80">
        <v>13</v>
      </c>
      <c r="Q1" s="80">
        <v>14</v>
      </c>
      <c r="R1" s="80">
        <v>15</v>
      </c>
      <c r="S1" s="80">
        <v>16</v>
      </c>
      <c r="T1" s="80">
        <v>17</v>
      </c>
      <c r="U1" s="80">
        <v>18</v>
      </c>
      <c r="V1" s="80">
        <v>19</v>
      </c>
      <c r="W1" s="80">
        <v>20</v>
      </c>
      <c r="X1" s="80">
        <v>21</v>
      </c>
      <c r="Y1" s="80">
        <v>22</v>
      </c>
      <c r="Z1" s="80">
        <v>23</v>
      </c>
      <c r="AA1" s="80">
        <v>24</v>
      </c>
      <c r="AB1" s="80">
        <v>25</v>
      </c>
      <c r="AC1" s="80">
        <v>26</v>
      </c>
      <c r="AD1" s="80">
        <v>27</v>
      </c>
      <c r="AE1" s="80">
        <v>28</v>
      </c>
      <c r="AF1" s="80">
        <v>29</v>
      </c>
      <c r="AG1" s="80">
        <v>30</v>
      </c>
      <c r="AH1" s="101">
        <v>31</v>
      </c>
      <c r="AI1" s="80" t="s">
        <v>52</v>
      </c>
      <c r="AJ1" s="80" t="s">
        <v>58</v>
      </c>
      <c r="AK1" s="64" t="s">
        <v>55</v>
      </c>
    </row>
    <row r="2" spans="1:39" ht="15" customHeight="1">
      <c r="A2" s="3">
        <v>1</v>
      </c>
      <c r="B2" s="2" t="s">
        <v>0</v>
      </c>
      <c r="C2" s="42">
        <v>157.9</v>
      </c>
      <c r="D2" s="43">
        <v>49.9</v>
      </c>
      <c r="E2" s="43">
        <v>8.1</v>
      </c>
      <c r="F2" s="43">
        <v>0</v>
      </c>
      <c r="G2" s="43">
        <v>8.1999999999999993</v>
      </c>
      <c r="H2" s="43">
        <v>0</v>
      </c>
      <c r="I2" s="43">
        <v>0.1</v>
      </c>
      <c r="J2" s="43">
        <v>0.3</v>
      </c>
      <c r="K2" s="43">
        <v>6.5</v>
      </c>
      <c r="L2" s="43">
        <v>3</v>
      </c>
      <c r="M2" s="43">
        <v>1.4</v>
      </c>
      <c r="N2" s="43">
        <v>0.1</v>
      </c>
      <c r="O2" s="43">
        <v>0.1</v>
      </c>
      <c r="P2" s="43">
        <v>0</v>
      </c>
      <c r="Q2" s="43">
        <v>0</v>
      </c>
      <c r="R2" s="43">
        <v>0</v>
      </c>
      <c r="S2" s="43">
        <v>0</v>
      </c>
      <c r="T2" s="43">
        <v>0</v>
      </c>
      <c r="U2" s="43">
        <v>0.1</v>
      </c>
      <c r="V2" s="43">
        <v>0</v>
      </c>
      <c r="W2" s="43">
        <v>0</v>
      </c>
      <c r="X2" s="43">
        <v>0</v>
      </c>
      <c r="Y2" s="43">
        <v>0</v>
      </c>
      <c r="Z2" s="43">
        <v>0</v>
      </c>
      <c r="AA2" s="42">
        <v>0.1</v>
      </c>
      <c r="AB2" s="43">
        <v>0</v>
      </c>
      <c r="AC2" s="43">
        <v>0</v>
      </c>
      <c r="AD2" s="43">
        <v>0</v>
      </c>
      <c r="AE2" s="43">
        <v>0.1</v>
      </c>
      <c r="AF2" s="43">
        <v>0.1</v>
      </c>
      <c r="AG2" s="43">
        <v>0.1</v>
      </c>
      <c r="AH2" s="43">
        <v>4.5999999999999996</v>
      </c>
      <c r="AI2" s="4">
        <f t="shared" ref="AI2:AI33" si="0">SUM(D2:AH2)</f>
        <v>82.799999999999955</v>
      </c>
      <c r="AJ2" s="39">
        <f t="shared" ref="AJ2:AJ33" si="1">AI2/C2*100-100</f>
        <v>-47.561747941735312</v>
      </c>
      <c r="AK2" s="25" t="s">
        <v>96</v>
      </c>
      <c r="AL2" s="1">
        <v>82.099999999999909</v>
      </c>
      <c r="AM2" s="30">
        <f>AL2-AI2</f>
        <v>-0.70000000000004547</v>
      </c>
    </row>
    <row r="3" spans="1:39" ht="15" customHeight="1">
      <c r="A3" s="3">
        <v>2</v>
      </c>
      <c r="B3" s="2" t="s">
        <v>1</v>
      </c>
      <c r="C3" s="42">
        <v>161.80000000000001</v>
      </c>
      <c r="D3" s="43">
        <v>14.8</v>
      </c>
      <c r="E3" s="43">
        <v>50.7</v>
      </c>
      <c r="F3" s="43">
        <v>0</v>
      </c>
      <c r="G3" s="43">
        <v>0</v>
      </c>
      <c r="H3" s="43">
        <v>0.1</v>
      </c>
      <c r="I3" s="43">
        <v>0</v>
      </c>
      <c r="J3" s="43">
        <v>0.2</v>
      </c>
      <c r="K3" s="43">
        <v>10.7</v>
      </c>
      <c r="L3" s="43">
        <v>0</v>
      </c>
      <c r="M3" s="43">
        <v>7.3</v>
      </c>
      <c r="N3" s="43">
        <v>0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0</v>
      </c>
      <c r="Z3" s="43">
        <v>0</v>
      </c>
      <c r="AA3" s="42">
        <v>0</v>
      </c>
      <c r="AB3" s="43">
        <v>0</v>
      </c>
      <c r="AC3" s="43">
        <v>0</v>
      </c>
      <c r="AD3" s="43">
        <v>0</v>
      </c>
      <c r="AE3" s="43">
        <v>0.5</v>
      </c>
      <c r="AF3" s="43">
        <v>0</v>
      </c>
      <c r="AG3" s="43">
        <v>3.3</v>
      </c>
      <c r="AH3" s="43">
        <v>5.9</v>
      </c>
      <c r="AI3" s="4">
        <f t="shared" si="0"/>
        <v>93.5</v>
      </c>
      <c r="AJ3" s="39">
        <f t="shared" si="1"/>
        <v>-42.212608158220036</v>
      </c>
      <c r="AK3" s="25" t="s">
        <v>96</v>
      </c>
      <c r="AL3" s="1">
        <v>96.5</v>
      </c>
      <c r="AM3" s="30">
        <f t="shared" ref="AM3:AM51" si="2">AL3-AI3</f>
        <v>3</v>
      </c>
    </row>
    <row r="4" spans="1:39" ht="15" customHeight="1">
      <c r="A4" s="3">
        <v>3</v>
      </c>
      <c r="B4" s="2" t="s">
        <v>2</v>
      </c>
      <c r="C4" s="42">
        <v>296</v>
      </c>
      <c r="D4" s="43">
        <v>39.799999999999997</v>
      </c>
      <c r="E4" s="43">
        <v>10.9</v>
      </c>
      <c r="F4" s="43">
        <v>31.6</v>
      </c>
      <c r="G4" s="43">
        <v>0.3</v>
      </c>
      <c r="H4" s="43">
        <v>2.2000000000000002</v>
      </c>
      <c r="I4" s="43">
        <v>0.1</v>
      </c>
      <c r="J4" s="43">
        <v>1.4</v>
      </c>
      <c r="K4" s="43">
        <v>27.2</v>
      </c>
      <c r="L4" s="43">
        <v>0.9</v>
      </c>
      <c r="M4" s="43">
        <v>12.7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2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0.9</v>
      </c>
      <c r="AH4" s="43">
        <v>2</v>
      </c>
      <c r="AI4" s="4">
        <f t="shared" si="0"/>
        <v>130</v>
      </c>
      <c r="AJ4" s="39">
        <f t="shared" si="1"/>
        <v>-56.081081081081081</v>
      </c>
      <c r="AK4" s="25" t="s">
        <v>96</v>
      </c>
      <c r="AL4" s="1">
        <v>130.5</v>
      </c>
      <c r="AM4" s="30">
        <f t="shared" si="2"/>
        <v>0.5</v>
      </c>
    </row>
    <row r="5" spans="1:39">
      <c r="A5" s="3">
        <v>4</v>
      </c>
      <c r="B5" s="2" t="s">
        <v>3</v>
      </c>
      <c r="C5" s="42">
        <v>170.3</v>
      </c>
      <c r="D5" s="43">
        <v>10.1</v>
      </c>
      <c r="E5" s="43">
        <v>0</v>
      </c>
      <c r="F5" s="43">
        <v>4.0999999999999996</v>
      </c>
      <c r="G5" s="43">
        <v>0</v>
      </c>
      <c r="H5" s="43">
        <v>0</v>
      </c>
      <c r="I5" s="43">
        <v>0</v>
      </c>
      <c r="J5" s="43">
        <v>0.1</v>
      </c>
      <c r="K5" s="43">
        <v>0.1</v>
      </c>
      <c r="L5" s="43">
        <v>0</v>
      </c>
      <c r="M5" s="43">
        <v>1.7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2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  <c r="AH5" s="43">
        <v>3.3</v>
      </c>
      <c r="AI5" s="4">
        <f t="shared" si="0"/>
        <v>19.399999999999999</v>
      </c>
      <c r="AJ5" s="39">
        <f t="shared" si="1"/>
        <v>-88.608338226658844</v>
      </c>
      <c r="AK5" s="25" t="s">
        <v>96</v>
      </c>
      <c r="AL5" s="1">
        <v>17.399999999999864</v>
      </c>
      <c r="AM5" s="30">
        <f t="shared" si="2"/>
        <v>-2.000000000000135</v>
      </c>
    </row>
    <row r="6" spans="1:39">
      <c r="A6" s="3">
        <v>5</v>
      </c>
      <c r="B6" s="2" t="s">
        <v>4</v>
      </c>
      <c r="C6" s="42">
        <v>135.9</v>
      </c>
      <c r="D6" s="43">
        <v>15.4</v>
      </c>
      <c r="E6" s="43">
        <v>8.8000000000000007</v>
      </c>
      <c r="F6" s="43">
        <v>0.6</v>
      </c>
      <c r="G6" s="43">
        <v>0.5</v>
      </c>
      <c r="H6" s="43">
        <v>0</v>
      </c>
      <c r="I6" s="43">
        <v>0</v>
      </c>
      <c r="J6" s="43">
        <v>0</v>
      </c>
      <c r="K6" s="43">
        <v>0.1</v>
      </c>
      <c r="L6" s="43">
        <v>0.5</v>
      </c>
      <c r="M6" s="43">
        <v>6.2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2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37.700000000000003</v>
      </c>
      <c r="AH6" s="43">
        <v>0</v>
      </c>
      <c r="AI6" s="4">
        <f t="shared" si="0"/>
        <v>69.800000000000011</v>
      </c>
      <c r="AJ6" s="39">
        <f t="shared" si="1"/>
        <v>-48.638704930095656</v>
      </c>
      <c r="AK6" s="25" t="s">
        <v>96</v>
      </c>
      <c r="AL6" s="1">
        <v>69.800000000000068</v>
      </c>
      <c r="AM6" s="30">
        <f t="shared" si="2"/>
        <v>0</v>
      </c>
    </row>
    <row r="7" spans="1:39">
      <c r="A7" s="3">
        <v>6</v>
      </c>
      <c r="B7" s="2" t="s">
        <v>5</v>
      </c>
      <c r="C7" s="42">
        <v>211.7</v>
      </c>
      <c r="D7" s="43">
        <v>34</v>
      </c>
      <c r="E7" s="43">
        <v>3.6</v>
      </c>
      <c r="F7" s="43">
        <v>7.4</v>
      </c>
      <c r="G7" s="43">
        <v>0</v>
      </c>
      <c r="H7" s="43">
        <v>0</v>
      </c>
      <c r="I7" s="43">
        <v>0</v>
      </c>
      <c r="J7" s="43">
        <v>0.1</v>
      </c>
      <c r="K7" s="43">
        <v>5.8</v>
      </c>
      <c r="L7" s="43">
        <v>13.5</v>
      </c>
      <c r="M7" s="43">
        <v>1.3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2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  <c r="AH7" s="43">
        <v>1.6</v>
      </c>
      <c r="AI7" s="4">
        <f t="shared" si="0"/>
        <v>67.3</v>
      </c>
      <c r="AJ7" s="39">
        <f t="shared" si="1"/>
        <v>-68.209730751062821</v>
      </c>
      <c r="AK7" s="25" t="s">
        <v>96</v>
      </c>
      <c r="AL7" s="1">
        <v>66.699999999999932</v>
      </c>
      <c r="AM7" s="30">
        <f t="shared" si="2"/>
        <v>-0.60000000000006537</v>
      </c>
    </row>
    <row r="8" spans="1:39">
      <c r="A8" s="3">
        <v>7</v>
      </c>
      <c r="B8" s="2" t="s">
        <v>6</v>
      </c>
      <c r="C8" s="42">
        <v>142.30000000000001</v>
      </c>
      <c r="D8" s="43">
        <v>2</v>
      </c>
      <c r="E8" s="43">
        <v>0.4</v>
      </c>
      <c r="F8" s="43">
        <v>0</v>
      </c>
      <c r="G8" s="43">
        <v>9.3000000000000007</v>
      </c>
      <c r="H8" s="43">
        <v>0.3</v>
      </c>
      <c r="I8" s="43">
        <v>0</v>
      </c>
      <c r="J8" s="43">
        <v>0</v>
      </c>
      <c r="K8" s="43">
        <v>20.100000000000001</v>
      </c>
      <c r="L8" s="43">
        <v>2.2000000000000002</v>
      </c>
      <c r="M8" s="43">
        <v>2.6</v>
      </c>
      <c r="N8" s="43">
        <v>0.1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2">
        <v>0</v>
      </c>
      <c r="AB8" s="43">
        <v>0</v>
      </c>
      <c r="AC8" s="43">
        <v>0</v>
      </c>
      <c r="AD8" s="43">
        <v>0</v>
      </c>
      <c r="AE8" s="43">
        <v>0.1</v>
      </c>
      <c r="AF8" s="43">
        <v>0</v>
      </c>
      <c r="AG8" s="43">
        <v>0</v>
      </c>
      <c r="AH8" s="43">
        <v>0</v>
      </c>
      <c r="AI8" s="4">
        <f t="shared" si="0"/>
        <v>37.100000000000009</v>
      </c>
      <c r="AJ8" s="39">
        <f t="shared" si="1"/>
        <v>-73.92832044975404</v>
      </c>
      <c r="AK8" s="25" t="s">
        <v>56</v>
      </c>
      <c r="AL8" s="1">
        <v>37.100000000000023</v>
      </c>
      <c r="AM8" s="30">
        <f t="shared" si="2"/>
        <v>0</v>
      </c>
    </row>
    <row r="9" spans="1:39">
      <c r="A9" s="3">
        <v>8</v>
      </c>
      <c r="B9" s="2" t="s">
        <v>7</v>
      </c>
      <c r="C9" s="42">
        <v>132.5</v>
      </c>
      <c r="D9" s="43">
        <v>65.599999999999994</v>
      </c>
      <c r="E9" s="43">
        <v>3.8</v>
      </c>
      <c r="F9" s="43">
        <v>33</v>
      </c>
      <c r="G9" s="43">
        <v>31</v>
      </c>
      <c r="H9" s="43">
        <v>0</v>
      </c>
      <c r="I9" s="43">
        <v>0</v>
      </c>
      <c r="J9" s="43">
        <v>0.4</v>
      </c>
      <c r="K9" s="43">
        <v>0.8</v>
      </c>
      <c r="L9" s="43">
        <v>1.6</v>
      </c>
      <c r="M9" s="43">
        <v>1.8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2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0.1</v>
      </c>
      <c r="AG9" s="43">
        <v>0.1</v>
      </c>
      <c r="AH9" s="43">
        <v>0</v>
      </c>
      <c r="AI9" s="4">
        <f t="shared" si="0"/>
        <v>138.19999999999999</v>
      </c>
      <c r="AJ9" s="39">
        <f t="shared" si="1"/>
        <v>4.3018867924528195</v>
      </c>
      <c r="AK9" s="25" t="s">
        <v>56</v>
      </c>
      <c r="AL9" s="1">
        <v>138.20000000000005</v>
      </c>
      <c r="AM9" s="30">
        <f t="shared" si="2"/>
        <v>0</v>
      </c>
    </row>
    <row r="10" spans="1:39">
      <c r="A10" s="3">
        <v>9</v>
      </c>
      <c r="B10" s="2" t="s">
        <v>8</v>
      </c>
      <c r="C10" s="42">
        <v>157.30000000000001</v>
      </c>
      <c r="D10" s="43">
        <v>7.5</v>
      </c>
      <c r="E10" s="43">
        <v>1.4</v>
      </c>
      <c r="F10" s="43">
        <v>0</v>
      </c>
      <c r="G10" s="43">
        <v>0.2</v>
      </c>
      <c r="H10" s="43">
        <v>0.3</v>
      </c>
      <c r="I10" s="43">
        <v>0</v>
      </c>
      <c r="J10" s="43">
        <v>0</v>
      </c>
      <c r="K10" s="43">
        <v>23.4</v>
      </c>
      <c r="L10" s="43">
        <v>0.9</v>
      </c>
      <c r="M10" s="43">
        <v>8.8000000000000007</v>
      </c>
      <c r="N10" s="43">
        <v>10.9</v>
      </c>
      <c r="O10" s="43">
        <v>0</v>
      </c>
      <c r="P10" s="43">
        <v>0</v>
      </c>
      <c r="Q10" s="43">
        <v>0</v>
      </c>
      <c r="R10" s="43">
        <v>0.1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0.1</v>
      </c>
      <c r="AA10" s="42">
        <v>0</v>
      </c>
      <c r="AB10" s="43">
        <v>0</v>
      </c>
      <c r="AC10" s="43">
        <v>0</v>
      </c>
      <c r="AD10" s="43">
        <v>0.2</v>
      </c>
      <c r="AE10" s="43">
        <v>0.3</v>
      </c>
      <c r="AF10" s="43">
        <v>9.5</v>
      </c>
      <c r="AG10" s="43">
        <v>0.3</v>
      </c>
      <c r="AH10" s="43">
        <v>4.8</v>
      </c>
      <c r="AI10" s="4">
        <f t="shared" si="0"/>
        <v>68.7</v>
      </c>
      <c r="AJ10" s="39">
        <f t="shared" si="1"/>
        <v>-56.325492689129049</v>
      </c>
      <c r="AK10" s="25" t="s">
        <v>96</v>
      </c>
      <c r="AL10" s="1">
        <v>66.900000000000091</v>
      </c>
      <c r="AM10" s="30">
        <f t="shared" si="2"/>
        <v>-1.7999999999999119</v>
      </c>
    </row>
    <row r="11" spans="1:39">
      <c r="A11" s="3">
        <v>10</v>
      </c>
      <c r="B11" s="2" t="s">
        <v>9</v>
      </c>
      <c r="C11" s="42">
        <v>142.69999999999999</v>
      </c>
      <c r="D11" s="43">
        <v>24.2</v>
      </c>
      <c r="E11" s="43">
        <v>35.5</v>
      </c>
      <c r="F11" s="43">
        <v>0</v>
      </c>
      <c r="G11" s="43">
        <v>0.6</v>
      </c>
      <c r="H11" s="43">
        <v>0.2</v>
      </c>
      <c r="I11" s="43">
        <v>0</v>
      </c>
      <c r="J11" s="43">
        <v>1.3</v>
      </c>
      <c r="K11" s="43">
        <v>10.8</v>
      </c>
      <c r="L11" s="43">
        <v>12.1</v>
      </c>
      <c r="M11" s="43">
        <v>2.1</v>
      </c>
      <c r="N11" s="43">
        <v>0.1</v>
      </c>
      <c r="O11" s="43">
        <v>0.4</v>
      </c>
      <c r="P11" s="43">
        <v>0</v>
      </c>
      <c r="Q11" s="43">
        <v>0.1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2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  <c r="AH11" s="43">
        <v>0</v>
      </c>
      <c r="AI11" s="4">
        <f t="shared" si="0"/>
        <v>87.399999999999991</v>
      </c>
      <c r="AJ11" s="39">
        <f t="shared" si="1"/>
        <v>-38.752627890679747</v>
      </c>
      <c r="AK11" s="25" t="s">
        <v>57</v>
      </c>
      <c r="AL11" s="1">
        <v>87.400000000000091</v>
      </c>
      <c r="AM11" s="30">
        <f t="shared" si="2"/>
        <v>0</v>
      </c>
    </row>
    <row r="12" spans="1:39">
      <c r="A12" s="3">
        <v>11</v>
      </c>
      <c r="B12" s="2" t="s">
        <v>10</v>
      </c>
      <c r="C12" s="42">
        <v>134.5</v>
      </c>
      <c r="D12" s="43">
        <v>13.6</v>
      </c>
      <c r="E12" s="43">
        <v>19.2</v>
      </c>
      <c r="F12" s="43">
        <v>0</v>
      </c>
      <c r="G12" s="43">
        <v>9.5</v>
      </c>
      <c r="H12" s="43">
        <v>0.1</v>
      </c>
      <c r="I12" s="43">
        <v>0</v>
      </c>
      <c r="J12" s="43">
        <v>0</v>
      </c>
      <c r="K12" s="43">
        <v>0.5</v>
      </c>
      <c r="L12" s="43">
        <v>0.4</v>
      </c>
      <c r="M12" s="43">
        <v>6.4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2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32.700000000000003</v>
      </c>
      <c r="AH12" s="43">
        <v>0</v>
      </c>
      <c r="AI12" s="4">
        <f t="shared" si="0"/>
        <v>82.4</v>
      </c>
      <c r="AJ12" s="39">
        <f t="shared" si="1"/>
        <v>-38.736059479553894</v>
      </c>
      <c r="AK12" s="25" t="s">
        <v>96</v>
      </c>
      <c r="AL12" s="1">
        <v>82.399999999999977</v>
      </c>
      <c r="AM12" s="30">
        <f t="shared" si="2"/>
        <v>0</v>
      </c>
    </row>
    <row r="13" spans="1:39">
      <c r="A13" s="3">
        <v>12</v>
      </c>
      <c r="B13" s="2" t="s">
        <v>11</v>
      </c>
      <c r="C13" s="42">
        <v>145.69999999999999</v>
      </c>
      <c r="D13" s="43">
        <v>17.899999999999999</v>
      </c>
      <c r="E13" s="43">
        <v>1.3</v>
      </c>
      <c r="F13" s="43">
        <v>22.9</v>
      </c>
      <c r="G13" s="43">
        <v>17.5</v>
      </c>
      <c r="H13" s="43">
        <v>0</v>
      </c>
      <c r="I13" s="43">
        <v>0</v>
      </c>
      <c r="J13" s="43">
        <v>0</v>
      </c>
      <c r="K13" s="43">
        <v>15.2</v>
      </c>
      <c r="L13" s="43">
        <v>35.5</v>
      </c>
      <c r="M13" s="43">
        <v>3.7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2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0.1</v>
      </c>
      <c r="AH13" s="43">
        <v>0.3</v>
      </c>
      <c r="AI13" s="4">
        <f t="shared" si="0"/>
        <v>114.39999999999999</v>
      </c>
      <c r="AJ13" s="39">
        <f t="shared" si="1"/>
        <v>-21.482498284145507</v>
      </c>
      <c r="AK13" s="25" t="s">
        <v>57</v>
      </c>
      <c r="AL13" s="1">
        <v>114.5</v>
      </c>
      <c r="AM13" s="30">
        <f t="shared" si="2"/>
        <v>0.10000000000000853</v>
      </c>
    </row>
    <row r="14" spans="1:39">
      <c r="A14" s="3">
        <v>13</v>
      </c>
      <c r="B14" s="2" t="s">
        <v>12</v>
      </c>
      <c r="C14" s="42">
        <v>166.6</v>
      </c>
      <c r="D14" s="43">
        <v>29.2</v>
      </c>
      <c r="E14" s="43">
        <v>5.4</v>
      </c>
      <c r="F14" s="43">
        <v>26.6</v>
      </c>
      <c r="G14" s="43">
        <v>0.2</v>
      </c>
      <c r="H14" s="43">
        <v>0.1</v>
      </c>
      <c r="I14" s="43">
        <v>0.1</v>
      </c>
      <c r="J14" s="43">
        <v>0</v>
      </c>
      <c r="K14" s="43">
        <v>1.3</v>
      </c>
      <c r="L14" s="43">
        <v>0</v>
      </c>
      <c r="M14" s="43">
        <v>2.5</v>
      </c>
      <c r="N14" s="43">
        <v>0.2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0.1</v>
      </c>
      <c r="W14" s="43">
        <v>0</v>
      </c>
      <c r="X14" s="43">
        <v>0</v>
      </c>
      <c r="Y14" s="43">
        <v>0</v>
      </c>
      <c r="Z14" s="43">
        <v>0</v>
      </c>
      <c r="AA14" s="42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  <c r="AH14" s="43">
        <v>4.2</v>
      </c>
      <c r="AI14" s="4">
        <f t="shared" si="0"/>
        <v>69.900000000000006</v>
      </c>
      <c r="AJ14" s="39">
        <f t="shared" si="1"/>
        <v>-58.043217286914761</v>
      </c>
      <c r="AK14" s="25" t="s">
        <v>57</v>
      </c>
      <c r="AL14" s="1">
        <v>69.299999999999955</v>
      </c>
      <c r="AM14" s="30">
        <f t="shared" si="2"/>
        <v>-0.60000000000005116</v>
      </c>
    </row>
    <row r="15" spans="1:39">
      <c r="A15" s="3">
        <v>14</v>
      </c>
      <c r="B15" s="2" t="s">
        <v>13</v>
      </c>
      <c r="C15" s="42">
        <v>165.3</v>
      </c>
      <c r="D15" s="43">
        <v>10.6</v>
      </c>
      <c r="E15" s="43">
        <v>0</v>
      </c>
      <c r="F15" s="43">
        <v>5.6</v>
      </c>
      <c r="G15" s="43">
        <v>1.9</v>
      </c>
      <c r="H15" s="43">
        <v>0</v>
      </c>
      <c r="I15" s="43">
        <v>0</v>
      </c>
      <c r="J15" s="43">
        <v>0.6</v>
      </c>
      <c r="K15" s="43">
        <v>0.9</v>
      </c>
      <c r="L15" s="43">
        <v>0.1</v>
      </c>
      <c r="M15" s="43">
        <v>8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2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  <c r="AH15" s="43">
        <v>0</v>
      </c>
      <c r="AI15" s="4">
        <f t="shared" si="0"/>
        <v>27.7</v>
      </c>
      <c r="AJ15" s="39">
        <f t="shared" si="1"/>
        <v>-83.242589231699938</v>
      </c>
      <c r="AK15" s="25" t="s">
        <v>57</v>
      </c>
      <c r="AL15" s="1">
        <v>27.700000000000045</v>
      </c>
      <c r="AM15" s="30">
        <v>0</v>
      </c>
    </row>
    <row r="16" spans="1:39">
      <c r="A16" s="3">
        <v>15</v>
      </c>
      <c r="B16" s="2" t="s">
        <v>14</v>
      </c>
      <c r="C16" s="42">
        <v>209.6</v>
      </c>
      <c r="D16" s="43">
        <v>7.5</v>
      </c>
      <c r="E16" s="43">
        <v>5.4</v>
      </c>
      <c r="F16" s="43">
        <v>0.2</v>
      </c>
      <c r="G16" s="43">
        <v>3.4</v>
      </c>
      <c r="H16" s="43">
        <v>0.2</v>
      </c>
      <c r="I16" s="43">
        <v>0.8</v>
      </c>
      <c r="J16" s="43">
        <v>0</v>
      </c>
      <c r="K16" s="43">
        <v>2.1</v>
      </c>
      <c r="L16" s="43">
        <v>10.3</v>
      </c>
      <c r="M16" s="43">
        <v>27.6</v>
      </c>
      <c r="N16" s="43">
        <v>0.5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2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0.3</v>
      </c>
      <c r="AH16" s="43">
        <v>3.5</v>
      </c>
      <c r="AI16" s="4">
        <f t="shared" si="0"/>
        <v>61.8</v>
      </c>
      <c r="AJ16" s="39">
        <f t="shared" si="1"/>
        <v>-70.515267175572518</v>
      </c>
      <c r="AK16" s="25" t="s">
        <v>56</v>
      </c>
      <c r="AL16" s="1">
        <v>62.600000000000023</v>
      </c>
      <c r="AM16" s="30">
        <f t="shared" si="2"/>
        <v>0.80000000000002558</v>
      </c>
    </row>
    <row r="17" spans="1:39" ht="15" customHeight="1">
      <c r="A17" s="3">
        <v>16</v>
      </c>
      <c r="B17" s="2" t="s">
        <v>15</v>
      </c>
      <c r="C17" s="42">
        <v>157</v>
      </c>
      <c r="D17" s="43">
        <v>2.8</v>
      </c>
      <c r="E17" s="43">
        <v>0</v>
      </c>
      <c r="F17" s="43">
        <v>0</v>
      </c>
      <c r="G17" s="43">
        <v>1.9</v>
      </c>
      <c r="H17" s="43">
        <v>0</v>
      </c>
      <c r="I17" s="43">
        <v>0</v>
      </c>
      <c r="J17" s="43">
        <v>0</v>
      </c>
      <c r="K17" s="43">
        <v>6.2</v>
      </c>
      <c r="L17" s="43">
        <v>0.4</v>
      </c>
      <c r="M17" s="43">
        <v>5.8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2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6.4</v>
      </c>
      <c r="AG17" s="43">
        <v>0</v>
      </c>
      <c r="AH17" s="43">
        <v>0</v>
      </c>
      <c r="AI17" s="4">
        <f t="shared" si="0"/>
        <v>23.5</v>
      </c>
      <c r="AJ17" s="39">
        <f t="shared" si="1"/>
        <v>-85.031847133757964</v>
      </c>
      <c r="AK17" s="25" t="s">
        <v>96</v>
      </c>
      <c r="AL17" s="1">
        <v>23.499999999999943</v>
      </c>
      <c r="AM17" s="30">
        <v>0</v>
      </c>
    </row>
    <row r="18" spans="1:39" ht="15" customHeight="1">
      <c r="A18" s="3">
        <v>17</v>
      </c>
      <c r="B18" s="2" t="s">
        <v>16</v>
      </c>
      <c r="C18" s="42">
        <v>123.2</v>
      </c>
      <c r="D18" s="43">
        <v>10.3</v>
      </c>
      <c r="E18" s="43">
        <v>11.3</v>
      </c>
      <c r="F18" s="43">
        <v>0.1</v>
      </c>
      <c r="G18" s="43">
        <v>4.4000000000000004</v>
      </c>
      <c r="H18" s="43">
        <v>0</v>
      </c>
      <c r="I18" s="43">
        <v>0</v>
      </c>
      <c r="J18" s="43">
        <v>0</v>
      </c>
      <c r="K18" s="43">
        <v>2.6</v>
      </c>
      <c r="L18" s="43">
        <v>16.5</v>
      </c>
      <c r="M18" s="43">
        <v>14.6</v>
      </c>
      <c r="N18" s="43">
        <v>0</v>
      </c>
      <c r="O18" s="43">
        <v>0.1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2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0.1</v>
      </c>
      <c r="AG18" s="43">
        <v>0</v>
      </c>
      <c r="AH18" s="43">
        <v>1.4</v>
      </c>
      <c r="AI18" s="4">
        <f t="shared" si="0"/>
        <v>61.400000000000006</v>
      </c>
      <c r="AJ18" s="39">
        <f t="shared" si="1"/>
        <v>-50.162337662337656</v>
      </c>
      <c r="AK18" s="25" t="s">
        <v>56</v>
      </c>
      <c r="AL18" s="1">
        <v>61.899999999999977</v>
      </c>
      <c r="AM18" s="30">
        <f t="shared" si="2"/>
        <v>0.49999999999997158</v>
      </c>
    </row>
    <row r="19" spans="1:39">
      <c r="A19" s="3">
        <v>18</v>
      </c>
      <c r="B19" s="2" t="s">
        <v>17</v>
      </c>
      <c r="C19" s="42">
        <v>122.3</v>
      </c>
      <c r="D19" s="43">
        <v>17.7</v>
      </c>
      <c r="E19" s="43">
        <v>1.4</v>
      </c>
      <c r="F19" s="43">
        <v>5.0999999999999996</v>
      </c>
      <c r="G19" s="43">
        <v>0</v>
      </c>
      <c r="H19" s="43">
        <v>2.7</v>
      </c>
      <c r="I19" s="43">
        <v>0</v>
      </c>
      <c r="J19" s="43">
        <v>4.2</v>
      </c>
      <c r="K19" s="43">
        <v>0.3</v>
      </c>
      <c r="L19" s="43">
        <v>0</v>
      </c>
      <c r="M19" s="43">
        <v>1.3</v>
      </c>
      <c r="N19" s="43">
        <v>0.7</v>
      </c>
      <c r="O19" s="43">
        <v>0.3</v>
      </c>
      <c r="P19" s="43">
        <v>0.1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2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>
        <v>0.4</v>
      </c>
      <c r="AI19" s="4">
        <f t="shared" si="0"/>
        <v>34.199999999999996</v>
      </c>
      <c r="AJ19" s="39">
        <f t="shared" si="1"/>
        <v>-72.035977105478338</v>
      </c>
      <c r="AK19" s="25" t="s">
        <v>56</v>
      </c>
      <c r="AL19" s="1">
        <v>33.899999999999977</v>
      </c>
      <c r="AM19" s="30">
        <f t="shared" si="2"/>
        <v>-0.30000000000001847</v>
      </c>
    </row>
    <row r="20" spans="1:39">
      <c r="A20" s="3">
        <v>19</v>
      </c>
      <c r="B20" s="2" t="s">
        <v>18</v>
      </c>
      <c r="C20" s="42">
        <v>159.4</v>
      </c>
      <c r="D20" s="43">
        <v>6.8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4.5</v>
      </c>
      <c r="K20" s="43">
        <v>0.1</v>
      </c>
      <c r="L20" s="43">
        <v>0.1</v>
      </c>
      <c r="M20" s="43">
        <v>1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2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>
        <v>1.3</v>
      </c>
      <c r="AI20" s="4">
        <f t="shared" si="0"/>
        <v>13.8</v>
      </c>
      <c r="AJ20" s="39">
        <f t="shared" si="1"/>
        <v>-91.342534504391466</v>
      </c>
      <c r="AK20" s="25" t="s">
        <v>56</v>
      </c>
      <c r="AL20" s="1">
        <v>13.800000000000068</v>
      </c>
      <c r="AM20" s="30">
        <f t="shared" si="2"/>
        <v>6.7501559897209518E-14</v>
      </c>
    </row>
    <row r="21" spans="1:39">
      <c r="A21" s="3">
        <v>20</v>
      </c>
      <c r="B21" s="2" t="s">
        <v>19</v>
      </c>
      <c r="C21" s="42">
        <v>139</v>
      </c>
      <c r="D21" s="43">
        <v>1.7</v>
      </c>
      <c r="E21" s="43">
        <v>0.2</v>
      </c>
      <c r="F21" s="43">
        <v>0</v>
      </c>
      <c r="G21" s="43">
        <v>3.8</v>
      </c>
      <c r="H21" s="43">
        <v>0</v>
      </c>
      <c r="I21" s="43">
        <v>0</v>
      </c>
      <c r="J21" s="43">
        <v>0</v>
      </c>
      <c r="K21" s="43">
        <v>13.5</v>
      </c>
      <c r="L21" s="43">
        <v>0.8</v>
      </c>
      <c r="M21" s="43">
        <v>12.2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2">
        <v>0</v>
      </c>
      <c r="AB21" s="43">
        <v>0</v>
      </c>
      <c r="AC21" s="43">
        <v>0</v>
      </c>
      <c r="AD21" s="43">
        <v>0</v>
      </c>
      <c r="AE21" s="43">
        <v>0.1</v>
      </c>
      <c r="AF21" s="43">
        <v>0</v>
      </c>
      <c r="AG21" s="43">
        <v>0</v>
      </c>
      <c r="AH21" s="43">
        <v>0</v>
      </c>
      <c r="AI21" s="4">
        <f t="shared" si="0"/>
        <v>32.300000000000004</v>
      </c>
      <c r="AJ21" s="39">
        <f t="shared" si="1"/>
        <v>-76.762589928057551</v>
      </c>
      <c r="AK21" s="25" t="s">
        <v>56</v>
      </c>
      <c r="AL21" s="1">
        <v>32.299999999999955</v>
      </c>
      <c r="AM21" s="30">
        <f t="shared" si="2"/>
        <v>0</v>
      </c>
    </row>
    <row r="22" spans="1:39">
      <c r="A22" s="3">
        <v>21</v>
      </c>
      <c r="B22" s="2" t="s">
        <v>20</v>
      </c>
      <c r="C22" s="42">
        <v>192.2</v>
      </c>
      <c r="D22" s="43">
        <v>12.5</v>
      </c>
      <c r="E22" s="43">
        <v>20.399999999999999</v>
      </c>
      <c r="F22" s="43">
        <v>0.2</v>
      </c>
      <c r="G22" s="43">
        <v>2.2000000000000002</v>
      </c>
      <c r="H22" s="43">
        <v>0</v>
      </c>
      <c r="I22" s="43">
        <v>0</v>
      </c>
      <c r="J22" s="43">
        <v>0</v>
      </c>
      <c r="K22" s="43">
        <v>0.8</v>
      </c>
      <c r="L22" s="43">
        <v>4.4000000000000004</v>
      </c>
      <c r="M22" s="43">
        <v>11.1</v>
      </c>
      <c r="N22" s="43">
        <v>4.5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2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10</v>
      </c>
      <c r="AH22" s="43">
        <v>0</v>
      </c>
      <c r="AI22" s="4">
        <f t="shared" si="0"/>
        <v>66.099999999999994</v>
      </c>
      <c r="AJ22" s="39">
        <f t="shared" si="1"/>
        <v>-65.608740894901146</v>
      </c>
      <c r="AK22" s="25" t="s">
        <v>96</v>
      </c>
      <c r="AL22" s="1">
        <v>66.100000000000023</v>
      </c>
      <c r="AM22" s="30">
        <f t="shared" si="2"/>
        <v>0</v>
      </c>
    </row>
    <row r="23" spans="1:39">
      <c r="A23" s="3">
        <v>22</v>
      </c>
      <c r="B23" s="2" t="s">
        <v>21</v>
      </c>
      <c r="C23" s="42">
        <v>219.3</v>
      </c>
      <c r="D23" s="43">
        <v>32.4</v>
      </c>
      <c r="E23" s="43">
        <v>10.8</v>
      </c>
      <c r="F23" s="43">
        <v>2.7</v>
      </c>
      <c r="G23" s="43">
        <v>0.5</v>
      </c>
      <c r="H23" s="43">
        <v>0</v>
      </c>
      <c r="I23" s="43">
        <v>0</v>
      </c>
      <c r="J23" s="43">
        <v>0</v>
      </c>
      <c r="K23" s="43">
        <v>52.4</v>
      </c>
      <c r="L23" s="43">
        <v>0</v>
      </c>
      <c r="M23" s="43">
        <v>2.7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2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3.7</v>
      </c>
      <c r="AH23" s="43">
        <v>2.1</v>
      </c>
      <c r="AI23" s="4">
        <f t="shared" si="0"/>
        <v>107.30000000000001</v>
      </c>
      <c r="AJ23" s="39">
        <f t="shared" si="1"/>
        <v>-51.071591427268579</v>
      </c>
      <c r="AK23" s="25" t="s">
        <v>96</v>
      </c>
      <c r="AL23" s="1">
        <v>105.19999999999993</v>
      </c>
      <c r="AM23" s="30">
        <f t="shared" si="2"/>
        <v>-2.1000000000000796</v>
      </c>
    </row>
    <row r="24" spans="1:39">
      <c r="A24" s="3">
        <v>23</v>
      </c>
      <c r="B24" s="2" t="s">
        <v>22</v>
      </c>
      <c r="C24" s="42">
        <v>177.1</v>
      </c>
      <c r="D24" s="43">
        <v>3.9</v>
      </c>
      <c r="E24" s="43">
        <v>0</v>
      </c>
      <c r="F24" s="43">
        <v>2.1</v>
      </c>
      <c r="G24" s="43">
        <v>3</v>
      </c>
      <c r="H24" s="43">
        <v>0.2</v>
      </c>
      <c r="I24" s="43">
        <v>0</v>
      </c>
      <c r="J24" s="43">
        <v>0.3</v>
      </c>
      <c r="K24" s="43">
        <v>0.8</v>
      </c>
      <c r="L24" s="43">
        <v>3.6</v>
      </c>
      <c r="M24" s="43">
        <v>2.6</v>
      </c>
      <c r="N24" s="43">
        <v>0.1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2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>
        <v>10.7</v>
      </c>
      <c r="AI24" s="4">
        <f t="shared" si="0"/>
        <v>27.3</v>
      </c>
      <c r="AJ24" s="39">
        <f t="shared" si="1"/>
        <v>-84.584980237154156</v>
      </c>
      <c r="AK24" s="25" t="s">
        <v>96</v>
      </c>
      <c r="AL24" s="1">
        <v>25</v>
      </c>
      <c r="AM24" s="30">
        <f t="shared" si="2"/>
        <v>-2.3000000000000007</v>
      </c>
    </row>
    <row r="25" spans="1:39" ht="15" customHeight="1">
      <c r="A25" s="3">
        <v>24</v>
      </c>
      <c r="B25" s="2" t="s">
        <v>23</v>
      </c>
      <c r="C25" s="42">
        <v>208.2</v>
      </c>
      <c r="D25" s="43">
        <v>14.5</v>
      </c>
      <c r="E25" s="43">
        <v>4.7</v>
      </c>
      <c r="F25" s="43">
        <v>4.7</v>
      </c>
      <c r="G25" s="43">
        <v>0.2</v>
      </c>
      <c r="H25" s="43">
        <v>2.4</v>
      </c>
      <c r="I25" s="43">
        <v>0.1</v>
      </c>
      <c r="J25" s="43">
        <v>0</v>
      </c>
      <c r="K25" s="43">
        <v>3.2</v>
      </c>
      <c r="L25" s="43">
        <v>6.8</v>
      </c>
      <c r="M25" s="43">
        <v>17.100000000000001</v>
      </c>
      <c r="N25" s="43">
        <v>0</v>
      </c>
      <c r="O25" s="43">
        <v>0</v>
      </c>
      <c r="P25" s="43">
        <v>0</v>
      </c>
      <c r="Q25" s="43">
        <v>0</v>
      </c>
      <c r="R25" s="43">
        <v>0.1</v>
      </c>
      <c r="S25" s="43">
        <v>0</v>
      </c>
      <c r="T25" s="43">
        <v>0.2</v>
      </c>
      <c r="U25" s="43">
        <v>0</v>
      </c>
      <c r="V25" s="43">
        <v>0</v>
      </c>
      <c r="W25" s="43">
        <v>0.1</v>
      </c>
      <c r="X25" s="43">
        <v>0</v>
      </c>
      <c r="Y25" s="43">
        <v>0.1</v>
      </c>
      <c r="Z25" s="43">
        <v>0</v>
      </c>
      <c r="AA25" s="42">
        <v>0</v>
      </c>
      <c r="AB25" s="43">
        <v>0</v>
      </c>
      <c r="AC25" s="43">
        <v>0.1</v>
      </c>
      <c r="AD25" s="43">
        <v>0</v>
      </c>
      <c r="AE25" s="43">
        <v>0.1</v>
      </c>
      <c r="AF25" s="43">
        <v>0.1</v>
      </c>
      <c r="AG25" s="43">
        <v>1.2</v>
      </c>
      <c r="AH25" s="43">
        <v>2.8</v>
      </c>
      <c r="AI25" s="4">
        <f t="shared" si="0"/>
        <v>58.500000000000007</v>
      </c>
      <c r="AJ25" s="39">
        <f t="shared" si="1"/>
        <v>-71.902017291066272</v>
      </c>
      <c r="AK25" s="25" t="s">
        <v>96</v>
      </c>
      <c r="AL25" s="1">
        <v>59</v>
      </c>
      <c r="AM25" s="30">
        <f t="shared" si="2"/>
        <v>0.49999999999999289</v>
      </c>
    </row>
    <row r="26" spans="1:39">
      <c r="A26" s="3">
        <v>25</v>
      </c>
      <c r="B26" s="2" t="s">
        <v>24</v>
      </c>
      <c r="C26" s="42">
        <v>151.6</v>
      </c>
      <c r="D26" s="43">
        <v>19.399999999999999</v>
      </c>
      <c r="E26" s="43">
        <v>1.2</v>
      </c>
      <c r="F26" s="43">
        <v>7.7</v>
      </c>
      <c r="G26" s="43">
        <v>0</v>
      </c>
      <c r="H26" s="43">
        <v>0</v>
      </c>
      <c r="I26" s="43">
        <v>0</v>
      </c>
      <c r="J26" s="43">
        <v>2</v>
      </c>
      <c r="K26" s="43">
        <v>4.3</v>
      </c>
      <c r="L26" s="43">
        <v>0</v>
      </c>
      <c r="M26" s="43">
        <v>1.1000000000000001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0.1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2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  <c r="AH26" s="43">
        <v>0</v>
      </c>
      <c r="AI26" s="4">
        <f t="shared" si="0"/>
        <v>35.799999999999997</v>
      </c>
      <c r="AJ26" s="39">
        <f t="shared" si="1"/>
        <v>-76.38522427440634</v>
      </c>
      <c r="AK26" s="25" t="s">
        <v>96</v>
      </c>
      <c r="AL26" s="1">
        <v>35.799999999999955</v>
      </c>
      <c r="AM26" s="30">
        <f t="shared" si="2"/>
        <v>0</v>
      </c>
    </row>
    <row r="27" spans="1:39">
      <c r="A27" s="3">
        <v>26</v>
      </c>
      <c r="B27" s="2" t="s">
        <v>25</v>
      </c>
      <c r="C27" s="42">
        <v>283.8</v>
      </c>
      <c r="D27" s="43">
        <v>62.6</v>
      </c>
      <c r="E27" s="43">
        <v>1.5</v>
      </c>
      <c r="F27" s="43">
        <v>12.5</v>
      </c>
      <c r="G27" s="43">
        <v>0</v>
      </c>
      <c r="H27" s="43">
        <v>0</v>
      </c>
      <c r="I27" s="43">
        <v>0</v>
      </c>
      <c r="J27" s="43">
        <v>0.7</v>
      </c>
      <c r="K27" s="43">
        <v>29.4</v>
      </c>
      <c r="L27" s="43">
        <v>0.8</v>
      </c>
      <c r="M27" s="43">
        <v>2.5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2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0.7</v>
      </c>
      <c r="AH27" s="43">
        <v>3.3</v>
      </c>
      <c r="AI27" s="4">
        <f t="shared" si="0"/>
        <v>113.99999999999999</v>
      </c>
      <c r="AJ27" s="39">
        <f t="shared" si="1"/>
        <v>-59.830866807611002</v>
      </c>
      <c r="AK27" s="25" t="s">
        <v>96</v>
      </c>
      <c r="AL27" s="1">
        <v>114.69999999999993</v>
      </c>
      <c r="AM27" s="30">
        <f t="shared" si="2"/>
        <v>0.699999999999946</v>
      </c>
    </row>
    <row r="28" spans="1:39" s="99" customFormat="1">
      <c r="A28" s="94">
        <v>27</v>
      </c>
      <c r="B28" s="95" t="s">
        <v>26</v>
      </c>
      <c r="C28" s="96">
        <v>149.19999999999999</v>
      </c>
      <c r="D28" s="43">
        <v>23.5</v>
      </c>
      <c r="E28" s="43">
        <v>4.8</v>
      </c>
      <c r="F28" s="43">
        <v>23.1</v>
      </c>
      <c r="G28" s="43">
        <v>73</v>
      </c>
      <c r="H28" s="43">
        <v>0</v>
      </c>
      <c r="I28" s="43">
        <v>0.3</v>
      </c>
      <c r="J28" s="43">
        <v>0</v>
      </c>
      <c r="K28" s="43">
        <v>0.5</v>
      </c>
      <c r="L28" s="43">
        <v>41.7</v>
      </c>
      <c r="M28" s="43">
        <v>10.6</v>
      </c>
      <c r="N28" s="43">
        <v>0.2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93">
        <v>0</v>
      </c>
      <c r="Y28" s="93">
        <v>0</v>
      </c>
      <c r="Z28" s="43">
        <v>0</v>
      </c>
      <c r="AA28" s="96">
        <v>0</v>
      </c>
      <c r="AB28" s="93">
        <v>0</v>
      </c>
      <c r="AC28" s="43">
        <v>0</v>
      </c>
      <c r="AD28" s="43">
        <v>0</v>
      </c>
      <c r="AE28" s="43">
        <v>0</v>
      </c>
      <c r="AF28" s="43">
        <v>0</v>
      </c>
      <c r="AG28" s="43">
        <v>0</v>
      </c>
      <c r="AH28" s="43">
        <v>1.3</v>
      </c>
      <c r="AI28" s="4">
        <f t="shared" si="0"/>
        <v>179</v>
      </c>
      <c r="AJ28" s="97">
        <f t="shared" si="1"/>
        <v>19.973190348525478</v>
      </c>
      <c r="AK28" s="98" t="s">
        <v>57</v>
      </c>
      <c r="AL28" s="99">
        <v>178.60000000000002</v>
      </c>
      <c r="AM28" s="30">
        <f t="shared" si="2"/>
        <v>-0.39999999999997726</v>
      </c>
    </row>
    <row r="29" spans="1:39">
      <c r="A29" s="3">
        <v>28</v>
      </c>
      <c r="B29" s="2" t="s">
        <v>27</v>
      </c>
      <c r="C29" s="42">
        <v>130.19999999999999</v>
      </c>
      <c r="D29" s="43">
        <v>14.1</v>
      </c>
      <c r="E29" s="43">
        <v>0</v>
      </c>
      <c r="F29" s="43">
        <v>0.4</v>
      </c>
      <c r="G29" s="43">
        <v>0</v>
      </c>
      <c r="H29" s="43">
        <v>0</v>
      </c>
      <c r="I29" s="43">
        <v>0</v>
      </c>
      <c r="J29" s="43">
        <v>0.4</v>
      </c>
      <c r="K29" s="43">
        <v>7.5</v>
      </c>
      <c r="L29" s="43">
        <v>0</v>
      </c>
      <c r="M29" s="43">
        <v>1.8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2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  <c r="AH29" s="43">
        <v>0.3</v>
      </c>
      <c r="AI29" s="4">
        <f t="shared" si="0"/>
        <v>24.5</v>
      </c>
      <c r="AJ29" s="39">
        <f t="shared" si="1"/>
        <v>-81.182795698924735</v>
      </c>
      <c r="AK29" s="25" t="s">
        <v>96</v>
      </c>
      <c r="AL29" s="1">
        <v>24.700000000000045</v>
      </c>
      <c r="AM29" s="30">
        <f t="shared" si="2"/>
        <v>0.20000000000004547</v>
      </c>
    </row>
    <row r="30" spans="1:39">
      <c r="A30" s="3">
        <v>29</v>
      </c>
      <c r="B30" s="2" t="s">
        <v>28</v>
      </c>
      <c r="C30" s="42">
        <v>150.1</v>
      </c>
      <c r="D30" s="43">
        <v>18.2</v>
      </c>
      <c r="E30" s="43">
        <v>38.1</v>
      </c>
      <c r="F30" s="43">
        <v>1.3</v>
      </c>
      <c r="G30" s="43">
        <v>1.7</v>
      </c>
      <c r="H30" s="43">
        <v>0</v>
      </c>
      <c r="I30" s="43">
        <v>0</v>
      </c>
      <c r="J30" s="43">
        <v>0</v>
      </c>
      <c r="K30" s="43">
        <v>0</v>
      </c>
      <c r="L30" s="43">
        <v>0.8</v>
      </c>
      <c r="M30" s="43">
        <v>3.9</v>
      </c>
      <c r="N30" s="43">
        <v>0.1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2">
        <v>0</v>
      </c>
      <c r="AB30" s="43">
        <v>0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  <c r="AH30" s="43">
        <v>2.7</v>
      </c>
      <c r="AI30" s="4">
        <f t="shared" si="0"/>
        <v>66.8</v>
      </c>
      <c r="AJ30" s="39">
        <f t="shared" si="1"/>
        <v>-55.496335776149238</v>
      </c>
      <c r="AK30" s="25" t="s">
        <v>57</v>
      </c>
      <c r="AL30" s="1">
        <v>65.899999999999977</v>
      </c>
      <c r="AM30" s="30">
        <f t="shared" si="2"/>
        <v>-0.9000000000000199</v>
      </c>
    </row>
    <row r="31" spans="1:39">
      <c r="A31" s="3">
        <v>30</v>
      </c>
      <c r="B31" s="2" t="s">
        <v>29</v>
      </c>
      <c r="C31" s="42">
        <v>130.69999999999999</v>
      </c>
      <c r="D31" s="43">
        <v>40</v>
      </c>
      <c r="E31" s="43">
        <v>5.4</v>
      </c>
      <c r="F31" s="43">
        <v>1.5</v>
      </c>
      <c r="G31" s="43">
        <v>36.6</v>
      </c>
      <c r="H31" s="43">
        <v>0</v>
      </c>
      <c r="I31" s="43">
        <v>0</v>
      </c>
      <c r="J31" s="43">
        <v>0</v>
      </c>
      <c r="K31" s="43">
        <v>72.599999999999994</v>
      </c>
      <c r="L31" s="43">
        <v>2.9</v>
      </c>
      <c r="M31" s="43">
        <v>13.7</v>
      </c>
      <c r="N31" s="43">
        <v>0.1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2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16.5</v>
      </c>
      <c r="AG31" s="43">
        <v>0</v>
      </c>
      <c r="AH31" s="43">
        <v>5.5</v>
      </c>
      <c r="AI31" s="4">
        <f t="shared" si="0"/>
        <v>194.79999999999998</v>
      </c>
      <c r="AJ31" s="39">
        <f t="shared" si="1"/>
        <v>49.043611323641926</v>
      </c>
      <c r="AK31" s="25" t="s">
        <v>56</v>
      </c>
      <c r="AL31" s="1">
        <v>197.10000000000002</v>
      </c>
      <c r="AM31" s="30">
        <f t="shared" si="2"/>
        <v>2.3000000000000398</v>
      </c>
    </row>
    <row r="32" spans="1:39">
      <c r="A32" s="3">
        <v>31</v>
      </c>
      <c r="B32" s="2" t="s">
        <v>30</v>
      </c>
      <c r="C32" s="42">
        <v>246.6</v>
      </c>
      <c r="D32" s="43">
        <v>23.7</v>
      </c>
      <c r="E32" s="43">
        <v>30.3</v>
      </c>
      <c r="F32" s="43">
        <v>29.3</v>
      </c>
      <c r="G32" s="43">
        <v>0</v>
      </c>
      <c r="H32" s="43">
        <v>0</v>
      </c>
      <c r="I32" s="43">
        <v>0</v>
      </c>
      <c r="J32" s="43">
        <v>0</v>
      </c>
      <c r="K32" s="43">
        <v>11.6</v>
      </c>
      <c r="L32" s="43">
        <v>0.1</v>
      </c>
      <c r="M32" s="43">
        <v>0.5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2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0.5</v>
      </c>
      <c r="AG32" s="43">
        <v>0</v>
      </c>
      <c r="AH32" s="43">
        <v>8.4</v>
      </c>
      <c r="AI32" s="4">
        <f t="shared" si="0"/>
        <v>104.39999999999999</v>
      </c>
      <c r="AJ32" s="39">
        <f t="shared" si="1"/>
        <v>-57.664233576642339</v>
      </c>
      <c r="AK32" s="25" t="s">
        <v>57</v>
      </c>
      <c r="AL32" s="1">
        <v>104.5</v>
      </c>
      <c r="AM32" s="30">
        <f t="shared" si="2"/>
        <v>0.10000000000000853</v>
      </c>
    </row>
    <row r="33" spans="1:39" ht="15" customHeight="1">
      <c r="A33" s="3">
        <v>32</v>
      </c>
      <c r="B33" s="2" t="s">
        <v>31</v>
      </c>
      <c r="C33" s="42">
        <v>137.4</v>
      </c>
      <c r="D33" s="43">
        <v>2.2000000000000002</v>
      </c>
      <c r="E33" s="43">
        <v>6.1</v>
      </c>
      <c r="F33" s="43">
        <v>0.1</v>
      </c>
      <c r="G33" s="43">
        <v>10.6</v>
      </c>
      <c r="H33" s="43">
        <v>0.1</v>
      </c>
      <c r="I33" s="43">
        <v>0</v>
      </c>
      <c r="J33" s="43">
        <v>0.4</v>
      </c>
      <c r="K33" s="43">
        <v>2.9</v>
      </c>
      <c r="L33" s="43">
        <v>0.6</v>
      </c>
      <c r="M33" s="43">
        <v>21.3</v>
      </c>
      <c r="N33" s="43">
        <v>0.1</v>
      </c>
      <c r="O33" s="43">
        <v>0</v>
      </c>
      <c r="P33" s="43">
        <v>0.1</v>
      </c>
      <c r="Q33" s="43">
        <v>0</v>
      </c>
      <c r="R33" s="43">
        <v>0</v>
      </c>
      <c r="S33" s="43">
        <v>0.1</v>
      </c>
      <c r="T33" s="43">
        <v>0</v>
      </c>
      <c r="U33" s="43">
        <v>0.1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2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0.2</v>
      </c>
      <c r="AH33" s="43">
        <v>2.9</v>
      </c>
      <c r="AI33" s="4">
        <f t="shared" si="0"/>
        <v>47.800000000000004</v>
      </c>
      <c r="AJ33" s="39">
        <f t="shared" si="1"/>
        <v>-65.211062590975246</v>
      </c>
      <c r="AK33" s="25" t="s">
        <v>56</v>
      </c>
      <c r="AL33" s="1">
        <v>46.899999999999977</v>
      </c>
      <c r="AM33" s="30">
        <f t="shared" si="2"/>
        <v>-0.900000000000027</v>
      </c>
    </row>
    <row r="34" spans="1:39">
      <c r="A34" s="3">
        <v>33</v>
      </c>
      <c r="B34" s="2" t="s">
        <v>32</v>
      </c>
      <c r="C34" s="42">
        <v>172.3</v>
      </c>
      <c r="D34" s="43">
        <v>21.3</v>
      </c>
      <c r="E34" s="43">
        <v>2.6</v>
      </c>
      <c r="F34" s="43">
        <v>17.5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2.2000000000000002</v>
      </c>
      <c r="N34" s="43">
        <v>0.6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2">
        <v>0</v>
      </c>
      <c r="AB34" s="43">
        <v>0</v>
      </c>
      <c r="AC34" s="43">
        <v>0</v>
      </c>
      <c r="AD34" s="43">
        <v>0</v>
      </c>
      <c r="AE34" s="43">
        <v>0</v>
      </c>
      <c r="AF34" s="43">
        <v>0</v>
      </c>
      <c r="AG34" s="43">
        <v>0</v>
      </c>
      <c r="AH34" s="43">
        <v>1.3</v>
      </c>
      <c r="AI34" s="4">
        <f t="shared" ref="AI34:AI51" si="3">SUM(D34:AH34)</f>
        <v>45.500000000000007</v>
      </c>
      <c r="AJ34" s="39">
        <f t="shared" ref="AJ34:AJ53" si="4">AI34/C34*100-100</f>
        <v>-73.592571096923962</v>
      </c>
      <c r="AK34" s="25" t="s">
        <v>96</v>
      </c>
      <c r="AL34" s="1">
        <v>46.700000000000045</v>
      </c>
      <c r="AM34" s="30">
        <f t="shared" si="2"/>
        <v>1.2000000000000384</v>
      </c>
    </row>
    <row r="35" spans="1:39" ht="15" customHeight="1">
      <c r="A35" s="3">
        <v>34</v>
      </c>
      <c r="B35" s="2" t="s">
        <v>33</v>
      </c>
      <c r="C35" s="42">
        <v>125.9</v>
      </c>
      <c r="D35" s="43">
        <v>29.9</v>
      </c>
      <c r="E35" s="43">
        <v>22</v>
      </c>
      <c r="F35" s="43">
        <v>1.2</v>
      </c>
      <c r="G35" s="43">
        <v>2.2000000000000002</v>
      </c>
      <c r="H35" s="43">
        <v>0</v>
      </c>
      <c r="I35" s="43">
        <v>0</v>
      </c>
      <c r="J35" s="43">
        <v>3.2</v>
      </c>
      <c r="K35" s="43">
        <v>5.7</v>
      </c>
      <c r="L35" s="43">
        <v>0.1</v>
      </c>
      <c r="M35" s="43">
        <v>9.3000000000000007</v>
      </c>
      <c r="N35" s="43">
        <v>0</v>
      </c>
      <c r="O35" s="43">
        <v>0.1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2">
        <v>0</v>
      </c>
      <c r="AB35" s="43">
        <v>0</v>
      </c>
      <c r="AC35" s="43">
        <v>0</v>
      </c>
      <c r="AD35" s="43">
        <v>0</v>
      </c>
      <c r="AE35" s="43">
        <v>0</v>
      </c>
      <c r="AF35" s="43">
        <v>0</v>
      </c>
      <c r="AG35" s="43">
        <v>0</v>
      </c>
      <c r="AH35" s="43">
        <v>10.7</v>
      </c>
      <c r="AI35" s="4">
        <f t="shared" si="3"/>
        <v>84.399999999999991</v>
      </c>
      <c r="AJ35" s="39">
        <f t="shared" si="4"/>
        <v>-32.962668784749809</v>
      </c>
      <c r="AK35" s="25" t="s">
        <v>96</v>
      </c>
      <c r="AL35" s="1">
        <v>80.899999999999977</v>
      </c>
      <c r="AM35" s="30">
        <f t="shared" si="2"/>
        <v>-3.5000000000000142</v>
      </c>
    </row>
    <row r="36" spans="1:39" ht="15" customHeight="1">
      <c r="A36" s="3">
        <v>35</v>
      </c>
      <c r="B36" s="2" t="s">
        <v>34</v>
      </c>
      <c r="C36" s="42">
        <v>156.1</v>
      </c>
      <c r="D36" s="43">
        <v>16.600000000000001</v>
      </c>
      <c r="E36" s="43">
        <v>1.8</v>
      </c>
      <c r="F36" s="43">
        <v>14.4</v>
      </c>
      <c r="G36" s="43">
        <v>0.1</v>
      </c>
      <c r="H36" s="43">
        <v>0</v>
      </c>
      <c r="I36" s="43">
        <v>0.8</v>
      </c>
      <c r="J36" s="43">
        <v>0</v>
      </c>
      <c r="K36" s="43">
        <v>0.3</v>
      </c>
      <c r="L36" s="43">
        <v>1.4</v>
      </c>
      <c r="M36" s="43">
        <v>12</v>
      </c>
      <c r="N36" s="43">
        <v>0.3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2">
        <v>0</v>
      </c>
      <c r="AB36" s="43">
        <v>0</v>
      </c>
      <c r="AC36" s="43">
        <v>0</v>
      </c>
      <c r="AD36" s="43">
        <v>0</v>
      </c>
      <c r="AE36" s="43">
        <v>0</v>
      </c>
      <c r="AF36" s="43">
        <v>0</v>
      </c>
      <c r="AG36" s="43">
        <v>0</v>
      </c>
      <c r="AH36" s="43">
        <v>3.1</v>
      </c>
      <c r="AI36" s="4">
        <f t="shared" si="3"/>
        <v>50.8</v>
      </c>
      <c r="AJ36" s="39">
        <f t="shared" si="4"/>
        <v>-67.456758488148623</v>
      </c>
      <c r="AK36" s="25" t="s">
        <v>57</v>
      </c>
      <c r="AL36" s="1">
        <v>51</v>
      </c>
      <c r="AM36" s="30">
        <f t="shared" si="2"/>
        <v>0.20000000000000284</v>
      </c>
    </row>
    <row r="37" spans="1:39" ht="15" customHeight="1">
      <c r="A37" s="3">
        <v>36</v>
      </c>
      <c r="B37" s="2" t="s">
        <v>35</v>
      </c>
      <c r="C37" s="42">
        <v>160.80000000000001</v>
      </c>
      <c r="D37" s="43">
        <v>35.799999999999997</v>
      </c>
      <c r="E37" s="43">
        <v>3.4</v>
      </c>
      <c r="F37" s="43">
        <v>32.799999999999997</v>
      </c>
      <c r="G37" s="43">
        <v>45.4</v>
      </c>
      <c r="H37" s="43">
        <v>0</v>
      </c>
      <c r="I37" s="43">
        <v>0</v>
      </c>
      <c r="J37" s="43">
        <v>0</v>
      </c>
      <c r="K37" s="43">
        <v>0</v>
      </c>
      <c r="L37" s="43">
        <v>2.2000000000000002</v>
      </c>
      <c r="M37" s="43">
        <v>4.0999999999999996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2">
        <v>0</v>
      </c>
      <c r="AB37" s="43">
        <v>0</v>
      </c>
      <c r="AC37" s="43">
        <v>0</v>
      </c>
      <c r="AD37" s="43">
        <v>0</v>
      </c>
      <c r="AE37" s="43">
        <v>0</v>
      </c>
      <c r="AF37" s="43">
        <v>0</v>
      </c>
      <c r="AG37" s="43">
        <v>0</v>
      </c>
      <c r="AH37" s="43">
        <v>0</v>
      </c>
      <c r="AI37" s="4">
        <f t="shared" si="3"/>
        <v>123.7</v>
      </c>
      <c r="AJ37" s="39">
        <f t="shared" si="4"/>
        <v>-23.072139303482587</v>
      </c>
      <c r="AK37" s="25" t="s">
        <v>96</v>
      </c>
      <c r="AL37" s="1">
        <v>123.69999999999993</v>
      </c>
      <c r="AM37" s="30">
        <f t="shared" si="2"/>
        <v>0</v>
      </c>
    </row>
    <row r="38" spans="1:39" ht="15" customHeight="1">
      <c r="A38" s="3">
        <v>37</v>
      </c>
      <c r="B38" s="2" t="s">
        <v>36</v>
      </c>
      <c r="C38" s="42">
        <v>199</v>
      </c>
      <c r="D38" s="43">
        <v>40.5</v>
      </c>
      <c r="E38" s="43">
        <v>1.4</v>
      </c>
      <c r="F38" s="43">
        <v>0</v>
      </c>
      <c r="G38" s="43">
        <v>0.1</v>
      </c>
      <c r="H38" s="43">
        <v>0</v>
      </c>
      <c r="I38" s="43">
        <v>0</v>
      </c>
      <c r="J38" s="43">
        <v>0</v>
      </c>
      <c r="K38" s="43">
        <v>10.199999999999999</v>
      </c>
      <c r="L38" s="43">
        <v>0.3</v>
      </c>
      <c r="M38" s="43">
        <v>6.5</v>
      </c>
      <c r="N38" s="43">
        <v>1.5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2">
        <v>0</v>
      </c>
      <c r="AB38" s="43">
        <v>0</v>
      </c>
      <c r="AC38" s="43">
        <v>0</v>
      </c>
      <c r="AD38" s="43">
        <v>0</v>
      </c>
      <c r="AE38" s="43">
        <v>0</v>
      </c>
      <c r="AF38" s="43">
        <v>0</v>
      </c>
      <c r="AG38" s="43">
        <v>0</v>
      </c>
      <c r="AH38" s="43">
        <v>2.7</v>
      </c>
      <c r="AI38" s="4">
        <f t="shared" si="3"/>
        <v>63.2</v>
      </c>
      <c r="AJ38" s="39">
        <f t="shared" si="4"/>
        <v>-68.241206030150749</v>
      </c>
      <c r="AK38" s="25" t="s">
        <v>96</v>
      </c>
      <c r="AL38" s="1">
        <v>60.699999999999932</v>
      </c>
      <c r="AM38" s="30">
        <f t="shared" si="2"/>
        <v>-2.5000000000000711</v>
      </c>
    </row>
    <row r="39" spans="1:39">
      <c r="A39" s="3">
        <v>38</v>
      </c>
      <c r="B39" s="2" t="s">
        <v>37</v>
      </c>
      <c r="C39" s="42">
        <v>151.69999999999999</v>
      </c>
      <c r="D39" s="43">
        <v>33.1</v>
      </c>
      <c r="E39" s="43">
        <v>7.6</v>
      </c>
      <c r="F39" s="43">
        <v>25</v>
      </c>
      <c r="G39" s="43">
        <v>0.3</v>
      </c>
      <c r="H39" s="43">
        <v>0</v>
      </c>
      <c r="I39" s="43">
        <v>0</v>
      </c>
      <c r="J39" s="43">
        <v>0</v>
      </c>
      <c r="K39" s="43">
        <v>0.5</v>
      </c>
      <c r="L39" s="43">
        <v>0</v>
      </c>
      <c r="M39" s="43">
        <v>1</v>
      </c>
      <c r="N39" s="43">
        <v>0.1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</v>
      </c>
      <c r="Z39" s="43">
        <v>0</v>
      </c>
      <c r="AA39" s="42">
        <v>0</v>
      </c>
      <c r="AB39" s="43">
        <v>0</v>
      </c>
      <c r="AC39" s="43">
        <v>0</v>
      </c>
      <c r="AD39" s="43">
        <v>0</v>
      </c>
      <c r="AE39" s="43">
        <v>0</v>
      </c>
      <c r="AF39" s="43">
        <v>0</v>
      </c>
      <c r="AG39" s="43">
        <v>0</v>
      </c>
      <c r="AH39" s="43">
        <v>0</v>
      </c>
      <c r="AI39" s="4">
        <f t="shared" si="3"/>
        <v>67.599999999999994</v>
      </c>
      <c r="AJ39" s="39">
        <f t="shared" si="4"/>
        <v>-55.438365194462754</v>
      </c>
      <c r="AK39" s="25" t="s">
        <v>57</v>
      </c>
      <c r="AL39" s="1">
        <v>67.600000000000023</v>
      </c>
      <c r="AM39" s="30">
        <f t="shared" si="2"/>
        <v>0</v>
      </c>
    </row>
    <row r="40" spans="1:39">
      <c r="A40" s="3">
        <v>39</v>
      </c>
      <c r="B40" s="2" t="s">
        <v>38</v>
      </c>
      <c r="C40" s="42">
        <v>156.9</v>
      </c>
      <c r="D40" s="43">
        <v>9.5</v>
      </c>
      <c r="E40" s="43">
        <v>40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22.2</v>
      </c>
      <c r="L40" s="43">
        <v>2.8</v>
      </c>
      <c r="M40" s="43">
        <v>28.5</v>
      </c>
      <c r="N40" s="43">
        <v>4.9000000000000004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2">
        <v>0</v>
      </c>
      <c r="AB40" s="43">
        <v>0</v>
      </c>
      <c r="AC40" s="43">
        <v>0</v>
      </c>
      <c r="AD40" s="43">
        <v>0</v>
      </c>
      <c r="AE40" s="43">
        <v>0</v>
      </c>
      <c r="AF40" s="43">
        <v>0</v>
      </c>
      <c r="AG40" s="43">
        <v>2.1</v>
      </c>
      <c r="AH40" s="43">
        <v>0</v>
      </c>
      <c r="AI40" s="4">
        <f t="shared" si="3"/>
        <v>110</v>
      </c>
      <c r="AJ40" s="39">
        <f t="shared" si="4"/>
        <v>-29.891650732950922</v>
      </c>
      <c r="AK40" s="25" t="s">
        <v>96</v>
      </c>
      <c r="AL40" s="1">
        <v>110</v>
      </c>
      <c r="AM40" s="30">
        <f t="shared" si="2"/>
        <v>0</v>
      </c>
    </row>
    <row r="41" spans="1:39">
      <c r="A41" s="3">
        <v>40</v>
      </c>
      <c r="B41" s="2" t="s">
        <v>39</v>
      </c>
      <c r="C41" s="42">
        <v>146.5</v>
      </c>
      <c r="D41" s="43">
        <v>60.2</v>
      </c>
      <c r="E41" s="43">
        <v>9.6</v>
      </c>
      <c r="F41" s="43">
        <v>0.1</v>
      </c>
      <c r="G41" s="43">
        <v>4.4000000000000004</v>
      </c>
      <c r="H41" s="43">
        <v>0</v>
      </c>
      <c r="I41" s="43">
        <v>0</v>
      </c>
      <c r="J41" s="43">
        <v>0</v>
      </c>
      <c r="K41" s="43">
        <v>42.2</v>
      </c>
      <c r="L41" s="43">
        <v>8.8000000000000007</v>
      </c>
      <c r="M41" s="43">
        <v>41.4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2">
        <v>0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0</v>
      </c>
      <c r="AH41" s="43">
        <v>14.1</v>
      </c>
      <c r="AI41" s="4">
        <f t="shared" si="3"/>
        <v>180.79999999999998</v>
      </c>
      <c r="AJ41" s="39">
        <f t="shared" si="4"/>
        <v>23.412969283276425</v>
      </c>
      <c r="AK41" s="25" t="s">
        <v>56</v>
      </c>
      <c r="AL41" s="1">
        <v>170.69999999999993</v>
      </c>
      <c r="AM41" s="30">
        <f t="shared" si="2"/>
        <v>-10.100000000000051</v>
      </c>
    </row>
    <row r="42" spans="1:39">
      <c r="A42" s="3">
        <v>41</v>
      </c>
      <c r="B42" s="2" t="s">
        <v>40</v>
      </c>
      <c r="C42" s="42">
        <v>124.5</v>
      </c>
      <c r="D42" s="43">
        <v>42.9</v>
      </c>
      <c r="E42" s="43">
        <v>2.8</v>
      </c>
      <c r="F42" s="43">
        <v>18.2</v>
      </c>
      <c r="G42" s="43">
        <v>11</v>
      </c>
      <c r="H42" s="43">
        <v>0</v>
      </c>
      <c r="I42" s="43">
        <v>0</v>
      </c>
      <c r="J42" s="43">
        <v>2.2000000000000002</v>
      </c>
      <c r="K42" s="43">
        <v>18.899999999999999</v>
      </c>
      <c r="L42" s="43">
        <v>7.4</v>
      </c>
      <c r="M42" s="43">
        <v>8.1</v>
      </c>
      <c r="N42" s="43">
        <v>0</v>
      </c>
      <c r="O42" s="43">
        <v>0.5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2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</v>
      </c>
      <c r="AG42" s="43">
        <v>0</v>
      </c>
      <c r="AH42" s="43">
        <v>1.2</v>
      </c>
      <c r="AI42" s="4">
        <f t="shared" si="3"/>
        <v>113.2</v>
      </c>
      <c r="AJ42" s="39">
        <f t="shared" si="4"/>
        <v>-9.0763052208835262</v>
      </c>
      <c r="AK42" s="25" t="s">
        <v>56</v>
      </c>
      <c r="AL42" s="1">
        <v>113.80000000000007</v>
      </c>
      <c r="AM42" s="30">
        <f t="shared" si="2"/>
        <v>0.60000000000006537</v>
      </c>
    </row>
    <row r="43" spans="1:39">
      <c r="A43" s="3">
        <v>42</v>
      </c>
      <c r="B43" s="2" t="s">
        <v>41</v>
      </c>
      <c r="C43" s="42">
        <v>168.9</v>
      </c>
      <c r="D43" s="43">
        <v>40.4</v>
      </c>
      <c r="E43" s="43">
        <v>19.399999999999999</v>
      </c>
      <c r="F43" s="43">
        <v>21.4</v>
      </c>
      <c r="G43" s="43">
        <v>14.4</v>
      </c>
      <c r="H43" s="43">
        <v>0</v>
      </c>
      <c r="I43" s="43">
        <v>0</v>
      </c>
      <c r="J43" s="43">
        <v>0</v>
      </c>
      <c r="K43" s="43">
        <v>1.4</v>
      </c>
      <c r="L43" s="43">
        <v>4.5</v>
      </c>
      <c r="M43" s="43">
        <v>14.6</v>
      </c>
      <c r="N43" s="43">
        <v>2.2999999999999998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2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>
        <v>0</v>
      </c>
      <c r="AI43" s="4">
        <f t="shared" si="3"/>
        <v>118.39999999999999</v>
      </c>
      <c r="AJ43" s="39">
        <f t="shared" si="4"/>
        <v>-29.899348727057443</v>
      </c>
      <c r="AK43" s="25" t="s">
        <v>57</v>
      </c>
      <c r="AL43" s="1">
        <v>118.39999999999998</v>
      </c>
      <c r="AM43" s="30">
        <f t="shared" si="2"/>
        <v>0</v>
      </c>
    </row>
    <row r="44" spans="1:39">
      <c r="A44" s="3">
        <v>43</v>
      </c>
      <c r="B44" s="2" t="s">
        <v>42</v>
      </c>
      <c r="C44" s="42">
        <v>149.80000000000001</v>
      </c>
      <c r="D44" s="43">
        <v>29.5</v>
      </c>
      <c r="E44" s="43">
        <v>11.2</v>
      </c>
      <c r="F44" s="43">
        <v>0.7</v>
      </c>
      <c r="G44" s="43">
        <v>5.6</v>
      </c>
      <c r="H44" s="43">
        <v>0</v>
      </c>
      <c r="I44" s="43">
        <v>0</v>
      </c>
      <c r="J44" s="43">
        <v>0.3</v>
      </c>
      <c r="K44" s="43">
        <v>4.0999999999999996</v>
      </c>
      <c r="L44" s="43">
        <v>5.3</v>
      </c>
      <c r="M44" s="43">
        <v>6.1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2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>
        <v>0</v>
      </c>
      <c r="AI44" s="4">
        <f t="shared" si="3"/>
        <v>62.800000000000004</v>
      </c>
      <c r="AJ44" s="39">
        <f t="shared" si="4"/>
        <v>-58.077436582109485</v>
      </c>
      <c r="AK44" s="25" t="s">
        <v>57</v>
      </c>
      <c r="AL44" s="1">
        <v>62.800000000000068</v>
      </c>
      <c r="AM44" s="30">
        <v>0</v>
      </c>
    </row>
    <row r="45" spans="1:39">
      <c r="A45" s="3">
        <v>44</v>
      </c>
      <c r="B45" s="2" t="s">
        <v>43</v>
      </c>
      <c r="C45" s="42">
        <v>137.9</v>
      </c>
      <c r="D45" s="43">
        <v>9.8000000000000007</v>
      </c>
      <c r="E45" s="43">
        <v>9.3000000000000007</v>
      </c>
      <c r="F45" s="43">
        <v>4.8</v>
      </c>
      <c r="G45" s="43">
        <v>0</v>
      </c>
      <c r="H45" s="43">
        <v>0</v>
      </c>
      <c r="I45" s="43">
        <v>0</v>
      </c>
      <c r="J45" s="43">
        <v>0</v>
      </c>
      <c r="K45" s="43">
        <v>1.8</v>
      </c>
      <c r="L45" s="43">
        <v>0</v>
      </c>
      <c r="M45" s="43">
        <v>1.3</v>
      </c>
      <c r="N45" s="43">
        <v>0.1</v>
      </c>
      <c r="O45" s="43">
        <v>0.1</v>
      </c>
      <c r="P45" s="43">
        <v>0.1</v>
      </c>
      <c r="Q45" s="43">
        <v>0</v>
      </c>
      <c r="R45" s="43">
        <v>0</v>
      </c>
      <c r="S45" s="43">
        <v>0</v>
      </c>
      <c r="T45" s="43">
        <v>0.1</v>
      </c>
      <c r="U45" s="43">
        <v>0</v>
      </c>
      <c r="V45" s="43">
        <v>0</v>
      </c>
      <c r="W45" s="43">
        <v>0.1</v>
      </c>
      <c r="X45" s="43">
        <v>0</v>
      </c>
      <c r="Y45" s="43">
        <v>0.1</v>
      </c>
      <c r="Z45" s="43">
        <v>0</v>
      </c>
      <c r="AA45" s="42">
        <v>0</v>
      </c>
      <c r="AB45" s="43">
        <v>0</v>
      </c>
      <c r="AC45" s="43">
        <v>0</v>
      </c>
      <c r="AD45" s="43">
        <v>0.1</v>
      </c>
      <c r="AE45" s="43">
        <v>0</v>
      </c>
      <c r="AF45" s="43">
        <v>0.1</v>
      </c>
      <c r="AG45" s="43">
        <v>0.5</v>
      </c>
      <c r="AH45" s="43">
        <v>0</v>
      </c>
      <c r="AI45" s="4">
        <f t="shared" si="3"/>
        <v>28.300000000000015</v>
      </c>
      <c r="AJ45" s="39">
        <f t="shared" si="4"/>
        <v>-79.477882523567786</v>
      </c>
      <c r="AK45" s="25" t="s">
        <v>96</v>
      </c>
      <c r="AL45" s="1">
        <v>28.300000000000068</v>
      </c>
      <c r="AM45" s="30">
        <v>0</v>
      </c>
    </row>
    <row r="46" spans="1:39">
      <c r="A46" s="3">
        <v>45</v>
      </c>
      <c r="B46" s="2" t="s">
        <v>44</v>
      </c>
      <c r="C46" s="42">
        <v>140.4</v>
      </c>
      <c r="D46" s="43">
        <v>5.5</v>
      </c>
      <c r="E46" s="43">
        <v>28.1</v>
      </c>
      <c r="F46" s="43">
        <v>0</v>
      </c>
      <c r="G46" s="43">
        <v>2</v>
      </c>
      <c r="H46" s="43">
        <v>0</v>
      </c>
      <c r="I46" s="43">
        <v>2.2999999999999998</v>
      </c>
      <c r="J46" s="43">
        <v>0.1</v>
      </c>
      <c r="K46" s="43">
        <v>4.9000000000000004</v>
      </c>
      <c r="L46" s="43">
        <v>4.8</v>
      </c>
      <c r="M46" s="43">
        <v>22.7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2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0.1</v>
      </c>
      <c r="AG46" s="43">
        <v>0</v>
      </c>
      <c r="AH46" s="43">
        <v>1.3</v>
      </c>
      <c r="AI46" s="4">
        <f t="shared" si="3"/>
        <v>71.799999999999983</v>
      </c>
      <c r="AJ46" s="39">
        <f t="shared" si="4"/>
        <v>-48.860398860398881</v>
      </c>
      <c r="AK46" s="25" t="s">
        <v>56</v>
      </c>
      <c r="AL46" s="1">
        <v>72.300000000000068</v>
      </c>
      <c r="AM46" s="30">
        <f t="shared" si="2"/>
        <v>0.50000000000008527</v>
      </c>
    </row>
    <row r="47" spans="1:39">
      <c r="A47" s="3">
        <v>46</v>
      </c>
      <c r="B47" s="2" t="s">
        <v>45</v>
      </c>
      <c r="C47" s="42">
        <v>164.1</v>
      </c>
      <c r="D47" s="43">
        <v>5.6</v>
      </c>
      <c r="E47" s="43">
        <v>0</v>
      </c>
      <c r="F47" s="43">
        <v>0</v>
      </c>
      <c r="G47" s="43">
        <v>0.4</v>
      </c>
      <c r="H47" s="43">
        <v>0</v>
      </c>
      <c r="I47" s="43">
        <v>0.4</v>
      </c>
      <c r="J47" s="43">
        <v>0.7</v>
      </c>
      <c r="K47" s="43">
        <v>11.5</v>
      </c>
      <c r="L47" s="43">
        <v>0.9</v>
      </c>
      <c r="M47" s="43">
        <v>16.7</v>
      </c>
      <c r="N47" s="43">
        <v>0.2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2">
        <v>0</v>
      </c>
      <c r="AB47" s="43">
        <v>0</v>
      </c>
      <c r="AC47" s="43">
        <v>0</v>
      </c>
      <c r="AD47" s="43">
        <v>0</v>
      </c>
      <c r="AE47" s="43">
        <v>0</v>
      </c>
      <c r="AF47" s="43">
        <v>0</v>
      </c>
      <c r="AG47" s="43">
        <v>0</v>
      </c>
      <c r="AH47" s="43">
        <v>1.8</v>
      </c>
      <c r="AI47" s="4">
        <f t="shared" si="3"/>
        <v>38.200000000000003</v>
      </c>
      <c r="AJ47" s="39">
        <f t="shared" si="4"/>
        <v>-76.721511273613658</v>
      </c>
      <c r="AK47" s="25" t="s">
        <v>57</v>
      </c>
      <c r="AL47" s="1">
        <v>38.700000000000045</v>
      </c>
      <c r="AM47" s="30">
        <f t="shared" si="2"/>
        <v>0.50000000000004263</v>
      </c>
    </row>
    <row r="48" spans="1:39">
      <c r="A48" s="3">
        <v>47</v>
      </c>
      <c r="B48" s="2" t="s">
        <v>76</v>
      </c>
      <c r="C48" s="42">
        <v>139.5</v>
      </c>
      <c r="D48" s="43">
        <v>9.4</v>
      </c>
      <c r="E48" s="43">
        <v>4.2</v>
      </c>
      <c r="F48" s="43">
        <v>0.3</v>
      </c>
      <c r="G48" s="43">
        <v>2.9</v>
      </c>
      <c r="H48" s="43">
        <v>0</v>
      </c>
      <c r="I48" s="43">
        <v>0</v>
      </c>
      <c r="J48" s="43">
        <v>0</v>
      </c>
      <c r="K48" s="43">
        <v>8.1999999999999993</v>
      </c>
      <c r="L48" s="43">
        <v>2.1</v>
      </c>
      <c r="M48" s="43">
        <v>7</v>
      </c>
      <c r="N48" s="43">
        <v>0.2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2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5.8</v>
      </c>
      <c r="AG48" s="43">
        <v>5.7</v>
      </c>
      <c r="AH48" s="43">
        <v>4.3</v>
      </c>
      <c r="AI48" s="4">
        <f t="shared" si="3"/>
        <v>50.1</v>
      </c>
      <c r="AJ48" s="39">
        <f t="shared" si="4"/>
        <v>-64.086021505376351</v>
      </c>
      <c r="AK48" s="25" t="s">
        <v>57</v>
      </c>
      <c r="AL48" s="1">
        <v>52.200000000000045</v>
      </c>
      <c r="AM48" s="30">
        <f t="shared" si="2"/>
        <v>2.1000000000000441</v>
      </c>
    </row>
    <row r="49" spans="1:39">
      <c r="A49" s="3">
        <v>48</v>
      </c>
      <c r="B49" s="2" t="s">
        <v>75</v>
      </c>
      <c r="C49" s="42">
        <v>135.69999999999999</v>
      </c>
      <c r="D49" s="43">
        <v>5.3</v>
      </c>
      <c r="E49" s="43">
        <v>13.4</v>
      </c>
      <c r="F49" s="43">
        <v>0.2</v>
      </c>
      <c r="G49" s="43">
        <v>0.2</v>
      </c>
      <c r="H49" s="43">
        <v>0.3</v>
      </c>
      <c r="I49" s="43">
        <v>0</v>
      </c>
      <c r="J49" s="43">
        <v>0</v>
      </c>
      <c r="K49" s="43">
        <v>4.0999999999999996</v>
      </c>
      <c r="L49" s="43">
        <v>1.5</v>
      </c>
      <c r="M49" s="43">
        <v>5.8</v>
      </c>
      <c r="N49" s="43">
        <v>2.9</v>
      </c>
      <c r="O49" s="43">
        <v>0</v>
      </c>
      <c r="P49" s="43">
        <v>0.1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2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6.6</v>
      </c>
      <c r="AH49" s="43">
        <v>0.1</v>
      </c>
      <c r="AI49" s="4">
        <f t="shared" si="3"/>
        <v>40.500000000000007</v>
      </c>
      <c r="AJ49" s="39">
        <f t="shared" si="4"/>
        <v>-70.15475313190862</v>
      </c>
      <c r="AK49" s="25" t="s">
        <v>96</v>
      </c>
      <c r="AL49" s="1">
        <v>40.5</v>
      </c>
      <c r="AM49" s="30">
        <f t="shared" si="2"/>
        <v>0</v>
      </c>
    </row>
    <row r="50" spans="1:39">
      <c r="A50" s="3">
        <v>49</v>
      </c>
      <c r="B50" s="2" t="s">
        <v>48</v>
      </c>
      <c r="C50" s="42">
        <v>141.6</v>
      </c>
      <c r="D50" s="43">
        <v>59</v>
      </c>
      <c r="E50" s="43">
        <v>7.2</v>
      </c>
      <c r="F50" s="43">
        <v>16.600000000000001</v>
      </c>
      <c r="G50" s="43">
        <v>44.4</v>
      </c>
      <c r="H50" s="43">
        <v>0</v>
      </c>
      <c r="I50" s="43">
        <v>0</v>
      </c>
      <c r="J50" s="43">
        <v>1.7</v>
      </c>
      <c r="K50" s="43">
        <v>1</v>
      </c>
      <c r="L50" s="43">
        <v>3.7</v>
      </c>
      <c r="M50" s="43">
        <v>3.4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2">
        <v>0</v>
      </c>
      <c r="AB50" s="43">
        <v>0</v>
      </c>
      <c r="AC50" s="43">
        <v>0</v>
      </c>
      <c r="AD50" s="43">
        <v>0</v>
      </c>
      <c r="AE50" s="43">
        <v>0</v>
      </c>
      <c r="AF50" s="43">
        <v>0</v>
      </c>
      <c r="AG50" s="43">
        <v>0</v>
      </c>
      <c r="AH50" s="43">
        <v>0.2</v>
      </c>
      <c r="AI50" s="4">
        <f t="shared" si="3"/>
        <v>137.19999999999999</v>
      </c>
      <c r="AJ50" s="39">
        <f t="shared" si="4"/>
        <v>-3.1073446327683598</v>
      </c>
      <c r="AK50" s="25" t="s">
        <v>56</v>
      </c>
      <c r="AL50" s="1">
        <v>137.29999999999995</v>
      </c>
      <c r="AM50" s="30">
        <f t="shared" si="2"/>
        <v>9.9999999999965894E-2</v>
      </c>
    </row>
    <row r="51" spans="1:39">
      <c r="A51" s="3">
        <v>50</v>
      </c>
      <c r="B51" s="2" t="s">
        <v>49</v>
      </c>
      <c r="C51" s="42">
        <v>154.9</v>
      </c>
      <c r="D51" s="43">
        <v>41.9</v>
      </c>
      <c r="E51" s="43">
        <v>8.1999999999999993</v>
      </c>
      <c r="F51" s="43">
        <v>22.1</v>
      </c>
      <c r="G51" s="43">
        <v>37</v>
      </c>
      <c r="H51" s="43">
        <v>0</v>
      </c>
      <c r="I51" s="43">
        <v>0</v>
      </c>
      <c r="J51" s="43">
        <v>0</v>
      </c>
      <c r="K51" s="43">
        <v>0</v>
      </c>
      <c r="L51" s="43">
        <v>0.8</v>
      </c>
      <c r="M51" s="43">
        <v>30.4</v>
      </c>
      <c r="N51" s="43">
        <v>0.7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2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>
        <v>0</v>
      </c>
      <c r="AI51" s="4">
        <f t="shared" si="3"/>
        <v>141.09999999999997</v>
      </c>
      <c r="AJ51" s="39">
        <f t="shared" si="4"/>
        <v>-8.9089735313105507</v>
      </c>
      <c r="AK51" s="25" t="s">
        <v>96</v>
      </c>
      <c r="AL51" s="1">
        <v>141.10000000000002</v>
      </c>
      <c r="AM51" s="30">
        <f t="shared" si="2"/>
        <v>0</v>
      </c>
    </row>
    <row r="52" spans="1:39">
      <c r="A52" s="3">
        <v>51</v>
      </c>
      <c r="B52" s="3" t="s">
        <v>53</v>
      </c>
      <c r="C52" s="3">
        <f>SUM(C2:C51)</f>
        <v>8133.8999999999987</v>
      </c>
      <c r="D52" s="3">
        <f t="shared" ref="D52:H52" si="5">SUM(D2:D51)</f>
        <v>1144.6000000000001</v>
      </c>
      <c r="E52" s="3">
        <f t="shared" si="5"/>
        <v>482.90000000000003</v>
      </c>
      <c r="F52" s="3">
        <f t="shared" si="5"/>
        <v>398.09999999999997</v>
      </c>
      <c r="G52" s="3">
        <f t="shared" si="5"/>
        <v>390.89999999999992</v>
      </c>
      <c r="H52" s="3">
        <f t="shared" si="5"/>
        <v>9.2000000000000011</v>
      </c>
      <c r="I52" s="3">
        <f t="shared" ref="I52" si="6">SUM(I2:I51)</f>
        <v>5</v>
      </c>
      <c r="J52" s="3">
        <f t="shared" ref="J52" si="7">SUM(J2:J51)</f>
        <v>25.099999999999998</v>
      </c>
      <c r="K52" s="3">
        <f t="shared" ref="K52" si="8">SUM(K2:K51)</f>
        <v>471.2</v>
      </c>
      <c r="L52" s="3">
        <f t="shared" ref="L52" si="9">SUM(L2:L51)</f>
        <v>207.10000000000002</v>
      </c>
      <c r="M52" s="3">
        <f t="shared" ref="M52:O52" si="10">SUM(M2:M51)</f>
        <v>438.99999999999994</v>
      </c>
      <c r="N52" s="3">
        <f t="shared" si="10"/>
        <v>31.500000000000007</v>
      </c>
      <c r="O52" s="3">
        <f t="shared" si="10"/>
        <v>1.6</v>
      </c>
      <c r="P52" s="3">
        <f t="shared" ref="P52:Q52" si="11">SUM(P2:P51)</f>
        <v>0.4</v>
      </c>
      <c r="Q52" s="3">
        <f t="shared" si="11"/>
        <v>0.1</v>
      </c>
      <c r="R52" s="3">
        <f t="shared" ref="R52:U52" si="12">SUM(R2:R51)</f>
        <v>0.2</v>
      </c>
      <c r="S52" s="3">
        <f t="shared" si="12"/>
        <v>0.1</v>
      </c>
      <c r="T52" s="3">
        <f t="shared" si="12"/>
        <v>0.4</v>
      </c>
      <c r="U52" s="3">
        <f t="shared" si="12"/>
        <v>0.2</v>
      </c>
      <c r="V52" s="3">
        <f t="shared" ref="V52:W52" si="13">SUM(V2:V51)</f>
        <v>0.1</v>
      </c>
      <c r="W52" s="3">
        <f t="shared" si="13"/>
        <v>0.2</v>
      </c>
      <c r="X52" s="3">
        <f t="shared" ref="X52:Z52" si="14">SUM(X2:X51)</f>
        <v>0</v>
      </c>
      <c r="Y52" s="3">
        <f t="shared" si="14"/>
        <v>0.2</v>
      </c>
      <c r="Z52" s="3">
        <f t="shared" si="14"/>
        <v>0.1</v>
      </c>
      <c r="AA52" s="3">
        <f t="shared" ref="AA52:AE52" si="15">SUM(AA2:AA51)</f>
        <v>0.1</v>
      </c>
      <c r="AB52" s="3">
        <f t="shared" si="15"/>
        <v>0</v>
      </c>
      <c r="AC52" s="3">
        <f t="shared" si="15"/>
        <v>0.1</v>
      </c>
      <c r="AD52" s="3">
        <f t="shared" si="15"/>
        <v>0.30000000000000004</v>
      </c>
      <c r="AE52" s="3">
        <f t="shared" si="15"/>
        <v>1.2000000000000002</v>
      </c>
      <c r="AF52" s="3">
        <f t="shared" ref="AF52" si="16">SUM(AF2:AF51)</f>
        <v>39.300000000000004</v>
      </c>
      <c r="AG52" s="3">
        <f t="shared" ref="AG52:AI52" si="17">SUM(AG2:AG51)</f>
        <v>106.19999999999999</v>
      </c>
      <c r="AH52" s="3">
        <f t="shared" si="17"/>
        <v>114.09999999999998</v>
      </c>
      <c r="AI52" s="3">
        <f t="shared" si="17"/>
        <v>3869.5</v>
      </c>
      <c r="AJ52" s="39">
        <f t="shared" si="4"/>
        <v>-52.427494805689761</v>
      </c>
      <c r="AK52" s="3" t="s">
        <v>57</v>
      </c>
      <c r="AL52" s="65"/>
    </row>
    <row r="53" spans="1:39">
      <c r="A53" s="3">
        <v>52</v>
      </c>
      <c r="B53" s="3" t="s">
        <v>54</v>
      </c>
      <c r="C53" s="5">
        <f>C52/50</f>
        <v>162.67799999999997</v>
      </c>
      <c r="D53" s="5">
        <f t="shared" ref="D53:H53" si="18">D52/50</f>
        <v>22.892000000000003</v>
      </c>
      <c r="E53" s="5">
        <f t="shared" si="18"/>
        <v>9.6580000000000013</v>
      </c>
      <c r="F53" s="5">
        <f t="shared" si="18"/>
        <v>7.9619999999999997</v>
      </c>
      <c r="G53" s="5">
        <f t="shared" si="18"/>
        <v>7.8179999999999987</v>
      </c>
      <c r="H53" s="5">
        <f t="shared" si="18"/>
        <v>0.18400000000000002</v>
      </c>
      <c r="I53" s="5">
        <f t="shared" ref="I53" si="19">I52/50</f>
        <v>0.1</v>
      </c>
      <c r="J53" s="5">
        <f t="shared" ref="J53" si="20">J52/50</f>
        <v>0.502</v>
      </c>
      <c r="K53" s="5">
        <f t="shared" ref="K53" si="21">K52/50</f>
        <v>9.4239999999999995</v>
      </c>
      <c r="L53" s="5">
        <f t="shared" ref="L53" si="22">L52/50</f>
        <v>4.1420000000000003</v>
      </c>
      <c r="M53" s="5">
        <f t="shared" ref="M53:O53" si="23">M52/50</f>
        <v>8.7799999999999994</v>
      </c>
      <c r="N53" s="5">
        <f t="shared" si="23"/>
        <v>0.63000000000000012</v>
      </c>
      <c r="O53" s="5">
        <f t="shared" si="23"/>
        <v>3.2000000000000001E-2</v>
      </c>
      <c r="P53" s="5">
        <f t="shared" ref="P53:Q53" si="24">P52/50</f>
        <v>8.0000000000000002E-3</v>
      </c>
      <c r="Q53" s="5">
        <f t="shared" si="24"/>
        <v>2E-3</v>
      </c>
      <c r="R53" s="5">
        <f t="shared" ref="R53:U53" si="25">R52/50</f>
        <v>4.0000000000000001E-3</v>
      </c>
      <c r="S53" s="5">
        <f t="shared" si="25"/>
        <v>2E-3</v>
      </c>
      <c r="T53" s="5">
        <f t="shared" si="25"/>
        <v>8.0000000000000002E-3</v>
      </c>
      <c r="U53" s="5">
        <f t="shared" si="25"/>
        <v>4.0000000000000001E-3</v>
      </c>
      <c r="V53" s="5">
        <f t="shared" ref="V53:W53" si="26">V52/50</f>
        <v>2E-3</v>
      </c>
      <c r="W53" s="5">
        <f t="shared" si="26"/>
        <v>4.0000000000000001E-3</v>
      </c>
      <c r="X53" s="5">
        <f t="shared" ref="X53:Z53" si="27">X52/50</f>
        <v>0</v>
      </c>
      <c r="Y53" s="5">
        <f t="shared" si="27"/>
        <v>4.0000000000000001E-3</v>
      </c>
      <c r="Z53" s="5">
        <f t="shared" si="27"/>
        <v>2E-3</v>
      </c>
      <c r="AA53" s="5">
        <f t="shared" ref="AA53:AE53" si="28">AA52/50</f>
        <v>2E-3</v>
      </c>
      <c r="AB53" s="5">
        <f t="shared" si="28"/>
        <v>0</v>
      </c>
      <c r="AC53" s="5">
        <f t="shared" si="28"/>
        <v>2E-3</v>
      </c>
      <c r="AD53" s="5">
        <f t="shared" si="28"/>
        <v>6.000000000000001E-3</v>
      </c>
      <c r="AE53" s="5">
        <f t="shared" si="28"/>
        <v>2.4000000000000004E-2</v>
      </c>
      <c r="AF53" s="5">
        <f t="shared" ref="AF53" si="29">AF52/50</f>
        <v>0.78600000000000003</v>
      </c>
      <c r="AG53" s="5">
        <f t="shared" ref="AG53:AI53" si="30">AG52/50</f>
        <v>2.1239999999999997</v>
      </c>
      <c r="AH53" s="5">
        <f t="shared" si="30"/>
        <v>2.2819999999999996</v>
      </c>
      <c r="AI53" s="5">
        <f t="shared" si="30"/>
        <v>77.39</v>
      </c>
      <c r="AJ53" s="39">
        <f t="shared" si="4"/>
        <v>-52.427494805689754</v>
      </c>
      <c r="AK53" s="5" t="s">
        <v>57</v>
      </c>
      <c r="AL53" s="65"/>
    </row>
    <row r="54" spans="1:39">
      <c r="S54" s="66"/>
      <c r="AI54" s="4"/>
      <c r="AL54" s="29"/>
    </row>
    <row r="56" spans="1:39" ht="30">
      <c r="AC56" s="45">
        <v>611</v>
      </c>
      <c r="AD56" s="46" t="s">
        <v>0</v>
      </c>
      <c r="AF56" s="1">
        <f>440/50</f>
        <v>8.8000000000000007</v>
      </c>
    </row>
    <row r="57" spans="1:39" ht="30">
      <c r="AC57" s="45">
        <v>622</v>
      </c>
      <c r="AD57" s="46" t="s">
        <v>1</v>
      </c>
    </row>
    <row r="58" spans="1:39" ht="30">
      <c r="AC58" s="45">
        <v>634</v>
      </c>
      <c r="AD58" s="46" t="s">
        <v>2</v>
      </c>
    </row>
    <row r="59" spans="1:39" ht="30">
      <c r="AC59" s="45">
        <v>645</v>
      </c>
      <c r="AD59" s="46" t="s">
        <v>3</v>
      </c>
    </row>
    <row r="60" spans="1:39" ht="30">
      <c r="AC60" s="45">
        <v>626</v>
      </c>
      <c r="AD60" s="46" t="s">
        <v>4</v>
      </c>
    </row>
    <row r="61" spans="1:39" ht="30">
      <c r="AC61" s="45">
        <v>632</v>
      </c>
      <c r="AD61" s="46" t="s">
        <v>5</v>
      </c>
    </row>
    <row r="62" spans="1:39" ht="30">
      <c r="AC62" s="45">
        <v>605</v>
      </c>
      <c r="AD62" s="46" t="s">
        <v>6</v>
      </c>
    </row>
    <row r="63" spans="1:39">
      <c r="AC63" s="45">
        <v>624</v>
      </c>
      <c r="AD63" s="46" t="s">
        <v>7</v>
      </c>
    </row>
    <row r="64" spans="1:39" ht="30">
      <c r="AC64" s="45">
        <v>609</v>
      </c>
      <c r="AD64" s="46" t="s">
        <v>8</v>
      </c>
    </row>
    <row r="65" spans="29:30" ht="30">
      <c r="AC65" s="45">
        <v>612</v>
      </c>
      <c r="AD65" s="46" t="s">
        <v>9</v>
      </c>
    </row>
    <row r="66" spans="29:30" ht="30">
      <c r="AC66" s="45">
        <v>621</v>
      </c>
      <c r="AD66" s="46" t="s">
        <v>10</v>
      </c>
    </row>
    <row r="67" spans="29:30" ht="30">
      <c r="AC67" s="45">
        <v>631</v>
      </c>
      <c r="AD67" s="46" t="s">
        <v>11</v>
      </c>
    </row>
    <row r="68" spans="29:30" ht="30">
      <c r="AC68" s="45">
        <v>642</v>
      </c>
      <c r="AD68" s="46" t="s">
        <v>12</v>
      </c>
    </row>
    <row r="69" spans="29:30" ht="30">
      <c r="AC69" s="45">
        <v>643</v>
      </c>
      <c r="AD69" s="46" t="s">
        <v>13</v>
      </c>
    </row>
    <row r="70" spans="29:30">
      <c r="AC70" s="45">
        <v>638</v>
      </c>
      <c r="AD70" s="46" t="s">
        <v>14</v>
      </c>
    </row>
    <row r="71" spans="29:30" ht="30">
      <c r="AC71" s="45">
        <v>608</v>
      </c>
      <c r="AD71" s="46" t="s">
        <v>15</v>
      </c>
    </row>
    <row r="72" spans="29:30" ht="30">
      <c r="AC72" s="45">
        <v>601</v>
      </c>
      <c r="AD72" s="46" t="s">
        <v>16</v>
      </c>
    </row>
    <row r="73" spans="29:30">
      <c r="AC73" s="45">
        <v>648</v>
      </c>
      <c r="AD73" s="46" t="s">
        <v>17</v>
      </c>
    </row>
    <row r="74" spans="29:30" ht="30">
      <c r="AC74" s="45">
        <v>649</v>
      </c>
      <c r="AD74" s="46" t="s">
        <v>18</v>
      </c>
    </row>
    <row r="75" spans="29:30" ht="30">
      <c r="AC75" s="45">
        <v>606</v>
      </c>
      <c r="AD75" s="46" t="s">
        <v>84</v>
      </c>
    </row>
    <row r="76" spans="29:30" ht="30">
      <c r="AC76" s="45">
        <v>620</v>
      </c>
      <c r="AD76" s="46" t="s">
        <v>20</v>
      </c>
    </row>
    <row r="77" spans="29:30">
      <c r="AC77" s="45">
        <v>636</v>
      </c>
      <c r="AD77" s="46" t="s">
        <v>21</v>
      </c>
    </row>
    <row r="78" spans="29:30" ht="30">
      <c r="AC78" s="45">
        <v>650</v>
      </c>
      <c r="AD78" s="46" t="s">
        <v>22</v>
      </c>
    </row>
    <row r="79" spans="29:30" ht="30">
      <c r="AC79" s="45">
        <v>637</v>
      </c>
      <c r="AD79" s="46" t="s">
        <v>23</v>
      </c>
    </row>
    <row r="80" spans="29:30" ht="30">
      <c r="AC80" s="45">
        <v>647</v>
      </c>
      <c r="AD80" s="46" t="s">
        <v>24</v>
      </c>
    </row>
    <row r="81" spans="29:30" ht="30">
      <c r="AC81" s="45">
        <v>633</v>
      </c>
      <c r="AD81" s="46" t="s">
        <v>25</v>
      </c>
    </row>
    <row r="82" spans="29:30">
      <c r="AC82" s="45">
        <v>630</v>
      </c>
      <c r="AD82" s="46" t="s">
        <v>26</v>
      </c>
    </row>
    <row r="83" spans="29:30" ht="30">
      <c r="AC83" s="45">
        <v>646</v>
      </c>
      <c r="AD83" s="46" t="s">
        <v>27</v>
      </c>
    </row>
    <row r="84" spans="29:30" ht="30">
      <c r="AC84" s="45">
        <v>625</v>
      </c>
      <c r="AD84" s="46" t="s">
        <v>28</v>
      </c>
    </row>
    <row r="85" spans="29:30">
      <c r="AC85" s="45">
        <v>610</v>
      </c>
      <c r="AD85" s="46" t="s">
        <v>29</v>
      </c>
    </row>
    <row r="86" spans="29:30" ht="30">
      <c r="AC86" s="45">
        <v>635</v>
      </c>
      <c r="AD86" s="46" t="s">
        <v>30</v>
      </c>
    </row>
    <row r="87" spans="29:30" ht="30">
      <c r="AC87" s="45">
        <v>604</v>
      </c>
      <c r="AD87" s="46" t="s">
        <v>31</v>
      </c>
    </row>
    <row r="88" spans="29:30" ht="30">
      <c r="AC88" s="45">
        <v>641</v>
      </c>
      <c r="AD88" s="46" t="s">
        <v>32</v>
      </c>
    </row>
    <row r="89" spans="29:30">
      <c r="AC89" s="45">
        <v>623</v>
      </c>
      <c r="AD89" s="46" t="s">
        <v>33</v>
      </c>
    </row>
    <row r="90" spans="29:30">
      <c r="AC90" s="45">
        <v>639</v>
      </c>
      <c r="AD90" s="46" t="s">
        <v>34</v>
      </c>
    </row>
    <row r="91" spans="29:30" ht="30">
      <c r="AC91" s="45">
        <v>629</v>
      </c>
      <c r="AD91" s="46" t="s">
        <v>35</v>
      </c>
    </row>
    <row r="92" spans="29:30">
      <c r="AC92" s="45">
        <v>644</v>
      </c>
      <c r="AD92" s="46" t="s">
        <v>36</v>
      </c>
    </row>
    <row r="93" spans="29:30" ht="30">
      <c r="AC93" s="45">
        <v>640</v>
      </c>
      <c r="AD93" s="46" t="s">
        <v>37</v>
      </c>
    </row>
    <row r="94" spans="29:30" ht="30">
      <c r="AC94" s="45">
        <v>618</v>
      </c>
      <c r="AD94" s="46" t="s">
        <v>38</v>
      </c>
    </row>
    <row r="95" spans="29:30" ht="30">
      <c r="AC95" s="45">
        <v>603</v>
      </c>
      <c r="AD95" s="46" t="s">
        <v>39</v>
      </c>
    </row>
    <row r="96" spans="29:30" ht="30">
      <c r="AC96" s="45">
        <v>615</v>
      </c>
      <c r="AD96" s="46" t="s">
        <v>40</v>
      </c>
    </row>
    <row r="97" spans="29:30" ht="30">
      <c r="AC97" s="45">
        <v>619</v>
      </c>
      <c r="AD97" s="46" t="s">
        <v>41</v>
      </c>
    </row>
    <row r="98" spans="29:30">
      <c r="AC98" s="45">
        <v>613</v>
      </c>
      <c r="AD98" s="46" t="s">
        <v>42</v>
      </c>
    </row>
    <row r="99" spans="29:30" ht="30">
      <c r="AC99" s="45">
        <v>627</v>
      </c>
      <c r="AD99" s="46" t="s">
        <v>43</v>
      </c>
    </row>
    <row r="100" spans="29:30">
      <c r="AC100" s="45">
        <v>602</v>
      </c>
      <c r="AD100" s="46" t="s">
        <v>44</v>
      </c>
    </row>
    <row r="101" spans="29:30" ht="30">
      <c r="AC101" s="45">
        <v>607</v>
      </c>
      <c r="AD101" s="46" t="s">
        <v>45</v>
      </c>
    </row>
    <row r="102" spans="29:30" ht="45">
      <c r="AC102" s="45">
        <v>616</v>
      </c>
      <c r="AD102" s="46" t="s">
        <v>46</v>
      </c>
    </row>
    <row r="103" spans="29:30" ht="45">
      <c r="AC103" s="45">
        <v>617</v>
      </c>
      <c r="AD103" s="46" t="s">
        <v>47</v>
      </c>
    </row>
    <row r="104" spans="29:30" ht="30">
      <c r="AC104" s="45">
        <v>614</v>
      </c>
      <c r="AD104" s="46" t="s">
        <v>48</v>
      </c>
    </row>
    <row r="105" spans="29:30">
      <c r="AC105" s="45">
        <v>628</v>
      </c>
      <c r="AD105" s="46" t="s">
        <v>49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OCTOBER,2016 (in mm)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L106"/>
  <sheetViews>
    <sheetView view="pageBreakPreview" zoomScale="84" zoomScaleSheetLayoutView="84" workbookViewId="0">
      <pane xSplit="2" ySplit="1" topLeftCell="C11" activePane="bottomRight" state="frozen"/>
      <selection pane="topRight" activeCell="C1" sqref="C1"/>
      <selection pane="bottomLeft" activeCell="A3" sqref="A3"/>
      <selection pane="bottomRight" activeCell="AA57" sqref="AA57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3" width="8.7109375" style="1" customWidth="1"/>
    <col min="34" max="35" width="8" style="1" customWidth="1"/>
    <col min="36" max="36" width="8" style="23" customWidth="1"/>
    <col min="37" max="37" width="9.140625" style="1"/>
    <col min="38" max="38" width="10.140625" style="1" customWidth="1"/>
    <col min="39" max="16384" width="9.140625" style="1"/>
  </cols>
  <sheetData>
    <row r="1" spans="1:38" s="57" customFormat="1" ht="30">
      <c r="A1" s="56" t="s">
        <v>74</v>
      </c>
      <c r="B1" s="63" t="s">
        <v>51</v>
      </c>
      <c r="C1" s="63" t="s">
        <v>50</v>
      </c>
      <c r="D1" s="63" t="s">
        <v>111</v>
      </c>
      <c r="E1" s="63">
        <v>2</v>
      </c>
      <c r="F1" s="63">
        <v>3</v>
      </c>
      <c r="G1" s="63">
        <v>4</v>
      </c>
      <c r="H1" s="63">
        <v>5</v>
      </c>
      <c r="I1" s="63">
        <v>6</v>
      </c>
      <c r="J1" s="63">
        <v>7</v>
      </c>
      <c r="K1" s="63">
        <v>8</v>
      </c>
      <c r="L1" s="63">
        <v>9</v>
      </c>
      <c r="M1" s="63">
        <v>10</v>
      </c>
      <c r="N1" s="63">
        <v>11</v>
      </c>
      <c r="O1" s="63">
        <v>12</v>
      </c>
      <c r="P1" s="63">
        <v>13</v>
      </c>
      <c r="Q1" s="63">
        <v>14</v>
      </c>
      <c r="R1" s="63">
        <v>15</v>
      </c>
      <c r="S1" s="63">
        <v>16</v>
      </c>
      <c r="T1" s="63">
        <v>17</v>
      </c>
      <c r="U1" s="63">
        <v>18</v>
      </c>
      <c r="V1" s="63">
        <v>19</v>
      </c>
      <c r="W1" s="63">
        <v>20</v>
      </c>
      <c r="X1" s="63">
        <v>21</v>
      </c>
      <c r="Y1" s="63">
        <v>22</v>
      </c>
      <c r="Z1" s="63">
        <v>23</v>
      </c>
      <c r="AA1" s="63">
        <v>24</v>
      </c>
      <c r="AB1" s="63">
        <v>25</v>
      </c>
      <c r="AC1" s="63">
        <v>26</v>
      </c>
      <c r="AD1" s="63">
        <v>27</v>
      </c>
      <c r="AE1" s="63">
        <v>28</v>
      </c>
      <c r="AF1" s="63">
        <v>29</v>
      </c>
      <c r="AG1" s="63">
        <v>30</v>
      </c>
      <c r="AH1" s="63" t="s">
        <v>52</v>
      </c>
      <c r="AI1" s="63" t="s">
        <v>58</v>
      </c>
      <c r="AJ1" s="64" t="s">
        <v>55</v>
      </c>
      <c r="AL1" s="92" t="s">
        <v>134</v>
      </c>
    </row>
    <row r="2" spans="1:38" ht="15" customHeight="1">
      <c r="A2" s="3">
        <v>1</v>
      </c>
      <c r="B2" s="2" t="s">
        <v>0</v>
      </c>
      <c r="C2" s="4">
        <v>176.1</v>
      </c>
      <c r="D2" s="42">
        <v>0</v>
      </c>
      <c r="E2" s="42">
        <v>8</v>
      </c>
      <c r="F2" s="42">
        <v>0.6</v>
      </c>
      <c r="G2" s="42">
        <v>10.4</v>
      </c>
      <c r="H2" s="42">
        <v>1.6</v>
      </c>
      <c r="I2" s="42">
        <v>0</v>
      </c>
      <c r="J2" s="42">
        <v>0</v>
      </c>
      <c r="K2" s="42">
        <v>0</v>
      </c>
      <c r="L2" s="42">
        <v>0</v>
      </c>
      <c r="M2" s="42">
        <v>1.2</v>
      </c>
      <c r="N2" s="42">
        <v>0.9</v>
      </c>
      <c r="O2" s="42">
        <v>0</v>
      </c>
      <c r="P2" s="42">
        <v>0.1</v>
      </c>
      <c r="Q2" s="42">
        <v>5.0999999999999996</v>
      </c>
      <c r="R2" s="42">
        <v>35.799999999999997</v>
      </c>
      <c r="S2" s="42">
        <v>0.4</v>
      </c>
      <c r="T2" s="42">
        <v>1.6</v>
      </c>
      <c r="U2" s="42">
        <v>0.1</v>
      </c>
      <c r="V2" s="42">
        <v>1.9</v>
      </c>
      <c r="W2" s="42">
        <v>0</v>
      </c>
      <c r="X2" s="43">
        <v>4.5</v>
      </c>
      <c r="Y2" s="43">
        <v>13.5</v>
      </c>
      <c r="Z2" s="43">
        <v>1.6</v>
      </c>
      <c r="AA2" s="42">
        <v>20.199999999999903</v>
      </c>
      <c r="AB2" s="43">
        <v>3.6</v>
      </c>
      <c r="AC2" s="43">
        <v>24.1</v>
      </c>
      <c r="AD2" s="43">
        <v>0.4</v>
      </c>
      <c r="AE2" s="43">
        <v>2.2999999999999998</v>
      </c>
      <c r="AF2" s="43">
        <v>4.3</v>
      </c>
      <c r="AG2" s="43">
        <v>0.9</v>
      </c>
      <c r="AH2" s="4">
        <f t="shared" ref="AH2:AH33" si="0">SUM(D2:AG2)</f>
        <v>143.09999999999991</v>
      </c>
      <c r="AI2" s="39">
        <f t="shared" ref="AI2:AI33" si="1">AH2/C2*100-100</f>
        <v>-18.739352640545192</v>
      </c>
      <c r="AJ2" s="25" t="s">
        <v>96</v>
      </c>
      <c r="AL2" s="43">
        <v>166.1</v>
      </c>
    </row>
    <row r="3" spans="1:38" ht="15" customHeight="1">
      <c r="A3" s="3">
        <v>2</v>
      </c>
      <c r="B3" s="2" t="s">
        <v>1</v>
      </c>
      <c r="C3" s="4">
        <v>163</v>
      </c>
      <c r="D3" s="42">
        <v>0</v>
      </c>
      <c r="E3" s="42">
        <v>0.2</v>
      </c>
      <c r="F3" s="42">
        <v>10</v>
      </c>
      <c r="G3" s="42">
        <v>0.8</v>
      </c>
      <c r="H3" s="42">
        <v>0.1</v>
      </c>
      <c r="I3" s="42">
        <v>0</v>
      </c>
      <c r="J3" s="42">
        <v>0</v>
      </c>
      <c r="K3" s="42">
        <v>0</v>
      </c>
      <c r="L3" s="42">
        <v>0</v>
      </c>
      <c r="M3" s="42">
        <v>0.1</v>
      </c>
      <c r="N3" s="42">
        <v>0</v>
      </c>
      <c r="O3" s="42">
        <v>0</v>
      </c>
      <c r="P3" s="42">
        <v>0</v>
      </c>
      <c r="Q3" s="42">
        <v>0.2</v>
      </c>
      <c r="R3" s="42">
        <v>16.2</v>
      </c>
      <c r="S3" s="42">
        <v>8.1</v>
      </c>
      <c r="T3" s="42">
        <v>0</v>
      </c>
      <c r="U3" s="42">
        <v>0</v>
      </c>
      <c r="V3" s="42">
        <v>0</v>
      </c>
      <c r="W3" s="42">
        <v>0</v>
      </c>
      <c r="X3" s="43">
        <v>6.5</v>
      </c>
      <c r="Y3" s="43">
        <v>9.6999999999999993</v>
      </c>
      <c r="Z3" s="43">
        <v>2.2000000000000002</v>
      </c>
      <c r="AA3" s="42">
        <v>5.0000000000000284</v>
      </c>
      <c r="AB3" s="43">
        <v>1.8</v>
      </c>
      <c r="AC3" s="43">
        <v>34.9</v>
      </c>
      <c r="AD3" s="43">
        <v>0.6</v>
      </c>
      <c r="AE3" s="43">
        <v>0</v>
      </c>
      <c r="AF3" s="43">
        <v>0.1</v>
      </c>
      <c r="AG3" s="43">
        <v>5.6</v>
      </c>
      <c r="AH3" s="4">
        <f t="shared" si="0"/>
        <v>102.1</v>
      </c>
      <c r="AI3" s="39">
        <f t="shared" si="1"/>
        <v>-37.361963190184056</v>
      </c>
      <c r="AJ3" s="25" t="s">
        <v>96</v>
      </c>
      <c r="AL3" s="43">
        <v>103.2</v>
      </c>
    </row>
    <row r="4" spans="1:38" ht="15" customHeight="1">
      <c r="A4" s="3">
        <v>3</v>
      </c>
      <c r="B4" s="2" t="s">
        <v>2</v>
      </c>
      <c r="C4" s="4">
        <v>186</v>
      </c>
      <c r="D4" s="42">
        <v>0.5</v>
      </c>
      <c r="E4" s="42">
        <v>20.399999999999999</v>
      </c>
      <c r="F4" s="42">
        <v>0</v>
      </c>
      <c r="G4" s="42">
        <v>0.3</v>
      </c>
      <c r="H4" s="42">
        <v>0</v>
      </c>
      <c r="I4" s="42">
        <v>0</v>
      </c>
      <c r="J4" s="42">
        <v>0</v>
      </c>
      <c r="K4" s="42">
        <v>0</v>
      </c>
      <c r="L4" s="42">
        <v>0</v>
      </c>
      <c r="M4" s="42">
        <v>7</v>
      </c>
      <c r="N4" s="42">
        <v>0.1</v>
      </c>
      <c r="O4" s="42">
        <v>0</v>
      </c>
      <c r="P4" s="42">
        <v>2.5</v>
      </c>
      <c r="Q4" s="42">
        <v>0</v>
      </c>
      <c r="R4" s="42">
        <v>23.1</v>
      </c>
      <c r="S4" s="42">
        <v>0</v>
      </c>
      <c r="T4" s="42">
        <v>0</v>
      </c>
      <c r="U4" s="42">
        <v>18.5</v>
      </c>
      <c r="V4" s="42">
        <v>0.1</v>
      </c>
      <c r="W4" s="42">
        <v>0</v>
      </c>
      <c r="X4" s="43">
        <v>20.100000000000001</v>
      </c>
      <c r="Y4" s="43">
        <v>59.7</v>
      </c>
      <c r="Z4" s="43">
        <v>0</v>
      </c>
      <c r="AA4" s="42">
        <v>2.8000000000000114</v>
      </c>
      <c r="AB4" s="43">
        <v>0</v>
      </c>
      <c r="AC4" s="43">
        <v>0</v>
      </c>
      <c r="AD4" s="43">
        <v>8.6</v>
      </c>
      <c r="AE4" s="43">
        <v>0.1</v>
      </c>
      <c r="AF4" s="43">
        <v>0</v>
      </c>
      <c r="AG4" s="43">
        <v>11.3</v>
      </c>
      <c r="AH4" s="4">
        <f t="shared" si="0"/>
        <v>175.10000000000002</v>
      </c>
      <c r="AI4" s="39">
        <f t="shared" si="1"/>
        <v>-5.8602150537634259</v>
      </c>
      <c r="AJ4" s="25" t="s">
        <v>96</v>
      </c>
      <c r="AL4" s="43">
        <v>175.5</v>
      </c>
    </row>
    <row r="5" spans="1:38">
      <c r="A5" s="3">
        <v>4</v>
      </c>
      <c r="B5" s="2" t="s">
        <v>3</v>
      </c>
      <c r="C5" s="4">
        <v>186</v>
      </c>
      <c r="D5" s="42">
        <v>0</v>
      </c>
      <c r="E5" s="42">
        <v>8.6999999999999993</v>
      </c>
      <c r="F5" s="42">
        <v>8.9</v>
      </c>
      <c r="G5" s="42">
        <v>0.3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0.5</v>
      </c>
      <c r="R5" s="42">
        <v>6.1</v>
      </c>
      <c r="S5" s="42">
        <v>4.5999999999999996</v>
      </c>
      <c r="T5" s="42">
        <v>0</v>
      </c>
      <c r="U5" s="42">
        <v>0.5</v>
      </c>
      <c r="V5" s="42">
        <v>0</v>
      </c>
      <c r="W5" s="42">
        <v>0</v>
      </c>
      <c r="X5" s="43">
        <v>12.1</v>
      </c>
      <c r="Y5" s="43">
        <v>41.4</v>
      </c>
      <c r="Z5" s="43">
        <v>0.8</v>
      </c>
      <c r="AA5" s="42">
        <v>0</v>
      </c>
      <c r="AB5" s="43">
        <v>25.2</v>
      </c>
      <c r="AC5" s="43">
        <v>0</v>
      </c>
      <c r="AD5" s="43">
        <v>0</v>
      </c>
      <c r="AE5" s="43">
        <v>0</v>
      </c>
      <c r="AF5" s="43">
        <v>0</v>
      </c>
      <c r="AG5" s="43">
        <v>4.5999999999999996</v>
      </c>
      <c r="AH5" s="4">
        <f t="shared" si="0"/>
        <v>113.69999999999999</v>
      </c>
      <c r="AI5" s="39">
        <f t="shared" si="1"/>
        <v>-38.870967741935495</v>
      </c>
      <c r="AJ5" s="25" t="s">
        <v>96</v>
      </c>
      <c r="AL5" s="43">
        <v>113.7</v>
      </c>
    </row>
    <row r="6" spans="1:38">
      <c r="A6" s="3">
        <v>5</v>
      </c>
      <c r="B6" s="2" t="s">
        <v>4</v>
      </c>
      <c r="C6" s="4">
        <v>180.3</v>
      </c>
      <c r="D6" s="42">
        <v>0.1</v>
      </c>
      <c r="E6" s="42">
        <v>6.6</v>
      </c>
      <c r="F6" s="42">
        <v>7.4</v>
      </c>
      <c r="G6" s="42">
        <v>0.2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1.2</v>
      </c>
      <c r="N6" s="42">
        <v>0</v>
      </c>
      <c r="O6" s="42">
        <v>0</v>
      </c>
      <c r="P6" s="42">
        <v>0</v>
      </c>
      <c r="Q6" s="42">
        <v>0</v>
      </c>
      <c r="R6" s="42">
        <v>6.4</v>
      </c>
      <c r="S6" s="42">
        <v>12.3</v>
      </c>
      <c r="T6" s="42">
        <v>0.1</v>
      </c>
      <c r="U6" s="42">
        <v>0.1</v>
      </c>
      <c r="V6" s="42">
        <v>0</v>
      </c>
      <c r="W6" s="42">
        <v>0</v>
      </c>
      <c r="X6" s="43">
        <v>2.7</v>
      </c>
      <c r="Y6" s="43">
        <v>14.2</v>
      </c>
      <c r="Z6" s="43">
        <v>3.8</v>
      </c>
      <c r="AA6" s="42">
        <v>7.6000000000000369</v>
      </c>
      <c r="AB6" s="43">
        <v>3</v>
      </c>
      <c r="AC6" s="43">
        <v>14.1</v>
      </c>
      <c r="AD6" s="43">
        <v>0.3</v>
      </c>
      <c r="AE6" s="43">
        <v>0.1</v>
      </c>
      <c r="AF6" s="43">
        <v>0</v>
      </c>
      <c r="AG6" s="43">
        <v>0.4</v>
      </c>
      <c r="AH6" s="4">
        <f t="shared" si="0"/>
        <v>80.600000000000037</v>
      </c>
      <c r="AI6" s="39">
        <f t="shared" si="1"/>
        <v>-55.296727676095379</v>
      </c>
      <c r="AJ6" s="25" t="s">
        <v>96</v>
      </c>
      <c r="AL6" s="43">
        <v>81.099999999999994</v>
      </c>
    </row>
    <row r="7" spans="1:38">
      <c r="A7" s="3">
        <v>6</v>
      </c>
      <c r="B7" s="2" t="s">
        <v>5</v>
      </c>
      <c r="C7" s="4">
        <v>169.4</v>
      </c>
      <c r="D7" s="42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0.7</v>
      </c>
      <c r="Q7" s="42">
        <v>0</v>
      </c>
      <c r="R7" s="42">
        <v>3.2</v>
      </c>
      <c r="S7" s="42">
        <v>2.2000000000000002</v>
      </c>
      <c r="T7" s="42">
        <v>0</v>
      </c>
      <c r="U7" s="42">
        <v>5.2</v>
      </c>
      <c r="V7" s="42">
        <v>0</v>
      </c>
      <c r="W7" s="42">
        <v>0</v>
      </c>
      <c r="X7" s="43">
        <v>54.8</v>
      </c>
      <c r="Y7" s="43">
        <v>47.7</v>
      </c>
      <c r="Z7" s="43">
        <v>0</v>
      </c>
      <c r="AA7" s="42">
        <v>1.4000000000000483</v>
      </c>
      <c r="AB7" s="43">
        <v>4.7</v>
      </c>
      <c r="AC7" s="43">
        <v>0</v>
      </c>
      <c r="AD7" s="43">
        <v>0.1</v>
      </c>
      <c r="AE7" s="43">
        <v>0</v>
      </c>
      <c r="AF7" s="43">
        <v>0</v>
      </c>
      <c r="AG7" s="43">
        <v>14.7</v>
      </c>
      <c r="AH7" s="4">
        <f t="shared" si="0"/>
        <v>134.70000000000005</v>
      </c>
      <c r="AI7" s="39">
        <f t="shared" si="1"/>
        <v>-20.484061393152274</v>
      </c>
      <c r="AJ7" s="25" t="s">
        <v>96</v>
      </c>
      <c r="AL7" s="43">
        <v>134.69999999999999</v>
      </c>
    </row>
    <row r="8" spans="1:38">
      <c r="A8" s="3">
        <v>7</v>
      </c>
      <c r="B8" s="2" t="s">
        <v>6</v>
      </c>
      <c r="C8" s="4">
        <v>153</v>
      </c>
      <c r="D8" s="42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2.9</v>
      </c>
      <c r="N8" s="42">
        <v>4.3</v>
      </c>
      <c r="O8" s="42">
        <v>8.6</v>
      </c>
      <c r="P8" s="42">
        <v>0</v>
      </c>
      <c r="Q8" s="42">
        <v>6.3</v>
      </c>
      <c r="R8" s="42">
        <v>33.1</v>
      </c>
      <c r="S8" s="42">
        <v>2.2000000000000002</v>
      </c>
      <c r="T8" s="42">
        <v>0</v>
      </c>
      <c r="U8" s="42">
        <v>0</v>
      </c>
      <c r="V8" s="42">
        <v>0</v>
      </c>
      <c r="W8" s="42">
        <v>0</v>
      </c>
      <c r="X8" s="43">
        <v>35.299999999999997</v>
      </c>
      <c r="Y8" s="43">
        <v>36.299999999999997</v>
      </c>
      <c r="Z8" s="43">
        <v>4</v>
      </c>
      <c r="AA8" s="42">
        <v>6.9000000000000909</v>
      </c>
      <c r="AB8" s="43">
        <v>9.4</v>
      </c>
      <c r="AC8" s="43">
        <v>65.900000000000006</v>
      </c>
      <c r="AD8" s="43">
        <v>4.5999999999999996</v>
      </c>
      <c r="AE8" s="43">
        <v>7.5</v>
      </c>
      <c r="AF8" s="43">
        <v>0.3</v>
      </c>
      <c r="AG8" s="43">
        <v>0</v>
      </c>
      <c r="AH8" s="4">
        <f t="shared" si="0"/>
        <v>227.60000000000011</v>
      </c>
      <c r="AI8" s="39">
        <f t="shared" si="1"/>
        <v>48.758169934640591</v>
      </c>
      <c r="AJ8" s="25" t="s">
        <v>56</v>
      </c>
      <c r="AL8" s="43">
        <v>227.6</v>
      </c>
    </row>
    <row r="9" spans="1:38">
      <c r="A9" s="3">
        <v>8</v>
      </c>
      <c r="B9" s="2" t="s">
        <v>7</v>
      </c>
      <c r="C9" s="4">
        <v>152.69999999999999</v>
      </c>
      <c r="D9" s="42">
        <v>0</v>
      </c>
      <c r="E9" s="42">
        <v>4.9000000000000004</v>
      </c>
      <c r="F9" s="42">
        <v>11.9</v>
      </c>
      <c r="G9" s="42">
        <v>6.3</v>
      </c>
      <c r="H9" s="42">
        <v>8.6</v>
      </c>
      <c r="I9" s="42">
        <v>0.9</v>
      </c>
      <c r="J9" s="42">
        <v>0.3</v>
      </c>
      <c r="K9" s="42">
        <v>0</v>
      </c>
      <c r="L9" s="42">
        <v>0</v>
      </c>
      <c r="M9" s="42">
        <v>2.1</v>
      </c>
      <c r="N9" s="42">
        <v>0.8</v>
      </c>
      <c r="O9" s="42">
        <v>0</v>
      </c>
      <c r="P9" s="42">
        <v>0.7</v>
      </c>
      <c r="Q9" s="42">
        <v>3.7</v>
      </c>
      <c r="R9" s="42">
        <v>82.7</v>
      </c>
      <c r="S9" s="42">
        <v>8.6999999999999993</v>
      </c>
      <c r="T9" s="42">
        <v>1.5</v>
      </c>
      <c r="U9" s="42">
        <v>0.1</v>
      </c>
      <c r="V9" s="42">
        <v>0</v>
      </c>
      <c r="W9" s="42">
        <v>0</v>
      </c>
      <c r="X9" s="43">
        <v>24.2</v>
      </c>
      <c r="Y9" s="43">
        <v>48.5</v>
      </c>
      <c r="Z9" s="43">
        <v>5.0999999999999996</v>
      </c>
      <c r="AA9" s="42">
        <v>20.099999999999994</v>
      </c>
      <c r="AB9" s="43">
        <v>13.8</v>
      </c>
      <c r="AC9" s="43">
        <v>8.1999999999999993</v>
      </c>
      <c r="AD9" s="43">
        <v>0.1</v>
      </c>
      <c r="AE9" s="43">
        <v>0.4</v>
      </c>
      <c r="AF9" s="43">
        <v>0</v>
      </c>
      <c r="AG9" s="43">
        <v>0.1</v>
      </c>
      <c r="AH9" s="4">
        <f t="shared" si="0"/>
        <v>253.69999999999996</v>
      </c>
      <c r="AI9" s="39">
        <f t="shared" si="1"/>
        <v>66.142763588736074</v>
      </c>
      <c r="AJ9" s="25" t="s">
        <v>56</v>
      </c>
      <c r="AL9" s="43">
        <v>304.60000000000002</v>
      </c>
    </row>
    <row r="10" spans="1:38">
      <c r="A10" s="3">
        <v>9</v>
      </c>
      <c r="B10" s="2" t="s">
        <v>8</v>
      </c>
      <c r="C10" s="4">
        <v>193.4</v>
      </c>
      <c r="D10" s="42">
        <v>0</v>
      </c>
      <c r="E10" s="42">
        <v>0.1</v>
      </c>
      <c r="F10" s="42">
        <v>1.9</v>
      </c>
      <c r="G10" s="42">
        <v>5.6</v>
      </c>
      <c r="H10" s="42">
        <v>0</v>
      </c>
      <c r="I10" s="42">
        <v>0.2</v>
      </c>
      <c r="J10" s="42">
        <v>0</v>
      </c>
      <c r="K10" s="42">
        <v>0</v>
      </c>
      <c r="L10" s="42">
        <v>0</v>
      </c>
      <c r="M10" s="42">
        <v>8.3000000000000007</v>
      </c>
      <c r="N10" s="42">
        <v>0</v>
      </c>
      <c r="O10" s="42">
        <v>0</v>
      </c>
      <c r="P10" s="42">
        <v>0</v>
      </c>
      <c r="Q10" s="42">
        <v>2.8</v>
      </c>
      <c r="R10" s="42">
        <v>8.8000000000000007</v>
      </c>
      <c r="S10" s="42">
        <v>5.0999999999999996</v>
      </c>
      <c r="T10" s="42">
        <v>0.7</v>
      </c>
      <c r="U10" s="42">
        <v>0.2</v>
      </c>
      <c r="V10" s="42">
        <v>0</v>
      </c>
      <c r="W10" s="42">
        <v>0.8</v>
      </c>
      <c r="X10" s="43">
        <v>11.8</v>
      </c>
      <c r="Y10" s="43">
        <v>14.8</v>
      </c>
      <c r="Z10" s="43">
        <v>0.7</v>
      </c>
      <c r="AA10" s="42">
        <v>6.2000000000000455</v>
      </c>
      <c r="AB10" s="43">
        <v>24.1</v>
      </c>
      <c r="AC10" s="43">
        <v>28.1</v>
      </c>
      <c r="AD10" s="43">
        <v>0</v>
      </c>
      <c r="AE10" s="43">
        <v>5.2</v>
      </c>
      <c r="AF10" s="43">
        <v>0</v>
      </c>
      <c r="AG10" s="43">
        <v>0.2</v>
      </c>
      <c r="AH10" s="4">
        <f t="shared" si="0"/>
        <v>125.60000000000005</v>
      </c>
      <c r="AI10" s="39">
        <f t="shared" si="1"/>
        <v>-35.056876938986534</v>
      </c>
      <c r="AJ10" s="25" t="s">
        <v>96</v>
      </c>
      <c r="AL10" s="43">
        <v>128.9</v>
      </c>
    </row>
    <row r="11" spans="1:38">
      <c r="A11" s="3">
        <v>10</v>
      </c>
      <c r="B11" s="2" t="s">
        <v>9</v>
      </c>
      <c r="C11" s="4">
        <v>183.9</v>
      </c>
      <c r="D11" s="42">
        <v>0.3</v>
      </c>
      <c r="E11" s="42">
        <v>11.6</v>
      </c>
      <c r="F11" s="42">
        <v>0.8</v>
      </c>
      <c r="G11" s="42">
        <v>8.6999999999999993</v>
      </c>
      <c r="H11" s="42">
        <v>0.2</v>
      </c>
      <c r="I11" s="42">
        <v>0</v>
      </c>
      <c r="J11" s="42">
        <v>0</v>
      </c>
      <c r="K11" s="42">
        <v>0</v>
      </c>
      <c r="L11" s="42">
        <v>0</v>
      </c>
      <c r="M11" s="42">
        <v>4.0999999999999996</v>
      </c>
      <c r="N11" s="42">
        <v>4.4000000000000004</v>
      </c>
      <c r="O11" s="42">
        <v>0.3</v>
      </c>
      <c r="P11" s="42">
        <v>0.8</v>
      </c>
      <c r="Q11" s="42">
        <v>1.2</v>
      </c>
      <c r="R11" s="42">
        <v>61.7</v>
      </c>
      <c r="S11" s="42">
        <v>0</v>
      </c>
      <c r="T11" s="42">
        <v>0.4</v>
      </c>
      <c r="U11" s="42">
        <v>0</v>
      </c>
      <c r="V11" s="42">
        <v>0.3</v>
      </c>
      <c r="W11" s="42">
        <v>0</v>
      </c>
      <c r="X11" s="43">
        <v>0.1</v>
      </c>
      <c r="Y11" s="43">
        <v>10.1</v>
      </c>
      <c r="Z11" s="43">
        <v>13.7</v>
      </c>
      <c r="AA11" s="42">
        <v>9.5000000000000568</v>
      </c>
      <c r="AB11" s="43">
        <v>17.3</v>
      </c>
      <c r="AC11" s="43">
        <v>22.7</v>
      </c>
      <c r="AD11" s="43">
        <v>4.8</v>
      </c>
      <c r="AE11" s="43">
        <v>0.4</v>
      </c>
      <c r="AF11" s="43">
        <v>0.1</v>
      </c>
      <c r="AG11" s="43">
        <v>6.5</v>
      </c>
      <c r="AH11" s="4">
        <f t="shared" si="0"/>
        <v>180.00000000000006</v>
      </c>
      <c r="AI11" s="39">
        <f t="shared" si="1"/>
        <v>-2.1207177814029023</v>
      </c>
      <c r="AJ11" s="25" t="s">
        <v>57</v>
      </c>
      <c r="AL11" s="43">
        <v>183.2</v>
      </c>
    </row>
    <row r="12" spans="1:38">
      <c r="A12" s="3">
        <v>11</v>
      </c>
      <c r="B12" s="2" t="s">
        <v>10</v>
      </c>
      <c r="C12" s="4">
        <v>148.69999999999999</v>
      </c>
      <c r="D12" s="42">
        <v>0</v>
      </c>
      <c r="E12" s="42">
        <v>2.7</v>
      </c>
      <c r="F12" s="42">
        <v>1.8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0.1</v>
      </c>
      <c r="Q12" s="42">
        <v>0</v>
      </c>
      <c r="R12" s="42">
        <v>13.1</v>
      </c>
      <c r="S12" s="42">
        <v>6.7</v>
      </c>
      <c r="T12" s="42">
        <v>0</v>
      </c>
      <c r="U12" s="42">
        <v>0.3</v>
      </c>
      <c r="V12" s="42">
        <v>0</v>
      </c>
      <c r="W12" s="42">
        <v>0</v>
      </c>
      <c r="X12" s="43">
        <v>37.6</v>
      </c>
      <c r="Y12" s="43">
        <v>11.7</v>
      </c>
      <c r="Z12" s="43">
        <v>1.3</v>
      </c>
      <c r="AA12" s="42">
        <v>11.599999999999866</v>
      </c>
      <c r="AB12" s="43">
        <v>3</v>
      </c>
      <c r="AC12" s="43">
        <v>0.8</v>
      </c>
      <c r="AD12" s="43">
        <v>0</v>
      </c>
      <c r="AE12" s="43">
        <v>0</v>
      </c>
      <c r="AF12" s="43">
        <v>0</v>
      </c>
      <c r="AG12" s="43">
        <v>0.7</v>
      </c>
      <c r="AH12" s="4">
        <f t="shared" si="0"/>
        <v>91.399999999999864</v>
      </c>
      <c r="AI12" s="39">
        <f t="shared" si="1"/>
        <v>-38.533960995292624</v>
      </c>
      <c r="AJ12" s="25" t="s">
        <v>96</v>
      </c>
      <c r="AL12" s="43">
        <v>93.3</v>
      </c>
    </row>
    <row r="13" spans="1:38">
      <c r="A13" s="3">
        <v>12</v>
      </c>
      <c r="B13" s="2" t="s">
        <v>11</v>
      </c>
      <c r="C13" s="4">
        <v>135.6</v>
      </c>
      <c r="D13" s="42">
        <v>0</v>
      </c>
      <c r="E13" s="42">
        <v>0.8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42">
        <v>0</v>
      </c>
      <c r="P13" s="42">
        <v>0.3</v>
      </c>
      <c r="Q13" s="42">
        <v>0</v>
      </c>
      <c r="R13" s="42">
        <v>3.4</v>
      </c>
      <c r="S13" s="42">
        <v>0.2</v>
      </c>
      <c r="T13" s="42">
        <v>0</v>
      </c>
      <c r="U13" s="42">
        <v>6.9</v>
      </c>
      <c r="V13" s="42">
        <v>0</v>
      </c>
      <c r="W13" s="42">
        <v>0</v>
      </c>
      <c r="X13" s="43">
        <v>32.6</v>
      </c>
      <c r="Y13" s="43">
        <v>48.3</v>
      </c>
      <c r="Z13" s="43">
        <v>0.5</v>
      </c>
      <c r="AA13" s="42">
        <v>2.8999999999999773</v>
      </c>
      <c r="AB13" s="43">
        <v>0.3</v>
      </c>
      <c r="AC13" s="43">
        <v>0</v>
      </c>
      <c r="AD13" s="43">
        <v>0</v>
      </c>
      <c r="AE13" s="43">
        <v>0.3</v>
      </c>
      <c r="AF13" s="43">
        <v>0</v>
      </c>
      <c r="AG13" s="43">
        <v>15.4</v>
      </c>
      <c r="AH13" s="4">
        <f t="shared" si="0"/>
        <v>111.89999999999998</v>
      </c>
      <c r="AI13" s="39">
        <f t="shared" si="1"/>
        <v>-17.477876106194699</v>
      </c>
      <c r="AJ13" s="25" t="s">
        <v>57</v>
      </c>
      <c r="AL13" s="43">
        <v>112.1</v>
      </c>
    </row>
    <row r="14" spans="1:38">
      <c r="A14" s="3">
        <v>13</v>
      </c>
      <c r="B14" s="2" t="s">
        <v>12</v>
      </c>
      <c r="C14" s="4">
        <v>174.8</v>
      </c>
      <c r="D14" s="42">
        <v>0.1</v>
      </c>
      <c r="E14" s="42">
        <v>2.2999999999999998</v>
      </c>
      <c r="F14" s="42">
        <v>2.8</v>
      </c>
      <c r="G14" s="42">
        <v>2.2999999999999998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6.1</v>
      </c>
      <c r="N14" s="42">
        <v>0.1</v>
      </c>
      <c r="O14" s="42">
        <v>0</v>
      </c>
      <c r="P14" s="42">
        <v>0</v>
      </c>
      <c r="Q14" s="42">
        <v>0</v>
      </c>
      <c r="R14" s="42">
        <v>37.200000000000003</v>
      </c>
      <c r="S14" s="42">
        <v>34.299999999999997</v>
      </c>
      <c r="T14" s="42">
        <v>0.4</v>
      </c>
      <c r="U14" s="42">
        <v>11.7</v>
      </c>
      <c r="V14" s="42">
        <v>0</v>
      </c>
      <c r="W14" s="42">
        <v>0.2</v>
      </c>
      <c r="X14" s="43">
        <v>27.5</v>
      </c>
      <c r="Y14" s="43">
        <v>47.3</v>
      </c>
      <c r="Z14" s="43">
        <v>0.6</v>
      </c>
      <c r="AA14" s="42">
        <v>0.89999999999994884</v>
      </c>
      <c r="AB14" s="43">
        <v>2.2000000000000002</v>
      </c>
      <c r="AC14" s="43">
        <v>0</v>
      </c>
      <c r="AD14" s="43">
        <v>3.1</v>
      </c>
      <c r="AE14" s="43">
        <v>3</v>
      </c>
      <c r="AF14" s="43">
        <v>0.2</v>
      </c>
      <c r="AG14" s="43">
        <v>0.6</v>
      </c>
      <c r="AH14" s="4">
        <f t="shared" si="0"/>
        <v>182.89999999999992</v>
      </c>
      <c r="AI14" s="39">
        <f t="shared" si="1"/>
        <v>4.6338672768878126</v>
      </c>
      <c r="AJ14" s="25" t="s">
        <v>57</v>
      </c>
      <c r="AL14" s="43">
        <v>183.7</v>
      </c>
    </row>
    <row r="15" spans="1:38">
      <c r="A15" s="3">
        <v>14</v>
      </c>
      <c r="B15" s="2" t="s">
        <v>13</v>
      </c>
      <c r="C15" s="4">
        <v>174.3</v>
      </c>
      <c r="D15" s="42">
        <v>0</v>
      </c>
      <c r="E15" s="42">
        <v>4.2</v>
      </c>
      <c r="F15" s="42">
        <v>3.7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1.7</v>
      </c>
      <c r="N15" s="42">
        <v>0</v>
      </c>
      <c r="O15" s="42">
        <v>0</v>
      </c>
      <c r="P15" s="42">
        <v>0</v>
      </c>
      <c r="Q15" s="42">
        <v>1.3</v>
      </c>
      <c r="R15" s="42">
        <v>5.6</v>
      </c>
      <c r="S15" s="42">
        <v>8</v>
      </c>
      <c r="T15" s="42">
        <v>0</v>
      </c>
      <c r="U15" s="42">
        <v>3.5</v>
      </c>
      <c r="V15" s="42">
        <v>0</v>
      </c>
      <c r="W15" s="42">
        <v>0</v>
      </c>
      <c r="X15" s="43">
        <v>8</v>
      </c>
      <c r="Y15" s="43">
        <v>96.9</v>
      </c>
      <c r="Z15" s="43">
        <v>0.1</v>
      </c>
      <c r="AA15" s="42">
        <v>2</v>
      </c>
      <c r="AB15" s="43">
        <v>5.2</v>
      </c>
      <c r="AC15" s="43">
        <v>0</v>
      </c>
      <c r="AD15" s="43">
        <v>1.2</v>
      </c>
      <c r="AE15" s="43">
        <v>3.8</v>
      </c>
      <c r="AF15" s="43">
        <v>0</v>
      </c>
      <c r="AG15" s="43">
        <v>0</v>
      </c>
      <c r="AH15" s="4">
        <f t="shared" si="0"/>
        <v>145.19999999999999</v>
      </c>
      <c r="AI15" s="39">
        <f t="shared" si="1"/>
        <v>-16.695352839931161</v>
      </c>
      <c r="AJ15" s="25" t="s">
        <v>57</v>
      </c>
      <c r="AL15" s="43">
        <v>146.30000000000001</v>
      </c>
    </row>
    <row r="16" spans="1:38">
      <c r="A16" s="3">
        <v>15</v>
      </c>
      <c r="B16" s="2" t="s">
        <v>14</v>
      </c>
      <c r="C16" s="4">
        <v>160.6</v>
      </c>
      <c r="D16" s="42">
        <v>0</v>
      </c>
      <c r="E16" s="42">
        <v>18.600000000000001</v>
      </c>
      <c r="F16" s="42">
        <v>0.6</v>
      </c>
      <c r="G16" s="42">
        <v>0.1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</v>
      </c>
      <c r="P16" s="42">
        <v>0</v>
      </c>
      <c r="Q16" s="42">
        <v>0</v>
      </c>
      <c r="R16" s="42">
        <v>5.2</v>
      </c>
      <c r="S16" s="42">
        <v>1</v>
      </c>
      <c r="T16" s="42">
        <v>0.2</v>
      </c>
      <c r="U16" s="42">
        <v>7.7</v>
      </c>
      <c r="V16" s="42">
        <v>0</v>
      </c>
      <c r="W16" s="42">
        <v>0.1</v>
      </c>
      <c r="X16" s="43">
        <v>25.6</v>
      </c>
      <c r="Y16" s="43">
        <v>124.9</v>
      </c>
      <c r="Z16" s="43">
        <v>3.7</v>
      </c>
      <c r="AA16" s="42">
        <v>1.2000000000000455</v>
      </c>
      <c r="AB16" s="43">
        <v>1.5</v>
      </c>
      <c r="AC16" s="43">
        <v>0.1</v>
      </c>
      <c r="AD16" s="43">
        <v>0.2</v>
      </c>
      <c r="AE16" s="43">
        <v>0</v>
      </c>
      <c r="AF16" s="43">
        <v>0</v>
      </c>
      <c r="AG16" s="43">
        <v>8</v>
      </c>
      <c r="AH16" s="4">
        <f t="shared" si="0"/>
        <v>198.70000000000002</v>
      </c>
      <c r="AI16" s="39">
        <f t="shared" si="1"/>
        <v>23.723536737235378</v>
      </c>
      <c r="AJ16" s="25" t="s">
        <v>56</v>
      </c>
      <c r="AL16" s="43">
        <v>199.1</v>
      </c>
    </row>
    <row r="17" spans="1:38" ht="15" customHeight="1">
      <c r="A17" s="3">
        <v>16</v>
      </c>
      <c r="B17" s="2" t="s">
        <v>15</v>
      </c>
      <c r="C17" s="4">
        <v>176.1</v>
      </c>
      <c r="D17" s="42">
        <v>0</v>
      </c>
      <c r="E17" s="42">
        <v>3.1</v>
      </c>
      <c r="F17" s="42">
        <v>2.2000000000000002</v>
      </c>
      <c r="G17" s="42">
        <v>0.1</v>
      </c>
      <c r="H17" s="42">
        <v>0.1</v>
      </c>
      <c r="I17" s="42">
        <v>0</v>
      </c>
      <c r="J17" s="42">
        <v>0</v>
      </c>
      <c r="K17" s="42">
        <v>0</v>
      </c>
      <c r="L17" s="42">
        <v>0</v>
      </c>
      <c r="M17" s="42">
        <v>8.5</v>
      </c>
      <c r="N17" s="42">
        <v>0</v>
      </c>
      <c r="O17" s="42">
        <v>0</v>
      </c>
      <c r="P17" s="42">
        <v>0</v>
      </c>
      <c r="Q17" s="42">
        <v>9.3000000000000007</v>
      </c>
      <c r="R17" s="42">
        <v>7.3</v>
      </c>
      <c r="S17" s="42">
        <v>0.4</v>
      </c>
      <c r="T17" s="42">
        <v>0</v>
      </c>
      <c r="U17" s="42">
        <v>0</v>
      </c>
      <c r="V17" s="42">
        <v>0</v>
      </c>
      <c r="W17" s="42">
        <v>0</v>
      </c>
      <c r="X17" s="43">
        <v>5.6</v>
      </c>
      <c r="Y17" s="43">
        <v>34.299999999999997</v>
      </c>
      <c r="Z17" s="43">
        <v>1</v>
      </c>
      <c r="AA17" s="42">
        <v>1.5999999999999375</v>
      </c>
      <c r="AB17" s="43">
        <v>1.1000000000000001</v>
      </c>
      <c r="AC17" s="43">
        <v>7.2</v>
      </c>
      <c r="AD17" s="43">
        <v>0.1</v>
      </c>
      <c r="AE17" s="43">
        <v>0.1</v>
      </c>
      <c r="AF17" s="43">
        <v>0</v>
      </c>
      <c r="AG17" s="43">
        <v>0</v>
      </c>
      <c r="AH17" s="4">
        <f t="shared" si="0"/>
        <v>81.999999999999929</v>
      </c>
      <c r="AI17" s="39">
        <f t="shared" si="1"/>
        <v>-53.435547984099983</v>
      </c>
      <c r="AJ17" s="25" t="s">
        <v>96</v>
      </c>
      <c r="AL17" s="43">
        <v>84.3</v>
      </c>
    </row>
    <row r="18" spans="1:38" ht="15" customHeight="1">
      <c r="A18" s="3">
        <v>17</v>
      </c>
      <c r="B18" s="2" t="s">
        <v>16</v>
      </c>
      <c r="C18" s="4">
        <v>133.30000000000001</v>
      </c>
      <c r="D18" s="42">
        <v>0.1</v>
      </c>
      <c r="E18" s="42">
        <v>5.0999999999999996</v>
      </c>
      <c r="F18" s="42">
        <v>6.6</v>
      </c>
      <c r="G18" s="42">
        <v>24.3</v>
      </c>
      <c r="H18" s="42">
        <v>0.1</v>
      </c>
      <c r="I18" s="42">
        <v>0</v>
      </c>
      <c r="J18" s="42">
        <v>0</v>
      </c>
      <c r="K18" s="42">
        <v>0</v>
      </c>
      <c r="L18" s="42">
        <v>0</v>
      </c>
      <c r="M18" s="42">
        <v>3</v>
      </c>
      <c r="N18" s="42">
        <v>4.5</v>
      </c>
      <c r="O18" s="42">
        <v>21.7</v>
      </c>
      <c r="P18" s="42">
        <v>5</v>
      </c>
      <c r="Q18" s="42">
        <v>44.8</v>
      </c>
      <c r="R18" s="42">
        <v>13.4</v>
      </c>
      <c r="S18" s="42">
        <v>8</v>
      </c>
      <c r="T18" s="42">
        <v>0</v>
      </c>
      <c r="U18" s="42">
        <v>0</v>
      </c>
      <c r="V18" s="42">
        <v>0.1</v>
      </c>
      <c r="W18" s="42">
        <v>0</v>
      </c>
      <c r="X18" s="43">
        <v>43.1</v>
      </c>
      <c r="Y18" s="43">
        <v>75.900000000000006</v>
      </c>
      <c r="Z18" s="43">
        <v>8.6</v>
      </c>
      <c r="AA18" s="42">
        <v>12.000000000000057</v>
      </c>
      <c r="AB18" s="43">
        <v>0.8</v>
      </c>
      <c r="AC18" s="43">
        <v>15.6</v>
      </c>
      <c r="AD18" s="43">
        <v>13.1</v>
      </c>
      <c r="AE18" s="43">
        <v>3.7</v>
      </c>
      <c r="AF18" s="43">
        <v>1.4</v>
      </c>
      <c r="AG18" s="43">
        <v>0.1</v>
      </c>
      <c r="AH18" s="4">
        <f t="shared" si="0"/>
        <v>311.00000000000011</v>
      </c>
      <c r="AI18" s="39">
        <f t="shared" si="1"/>
        <v>133.3083270817705</v>
      </c>
      <c r="AJ18" s="25" t="s">
        <v>56</v>
      </c>
      <c r="AL18" s="43">
        <v>310.60000000000002</v>
      </c>
    </row>
    <row r="19" spans="1:38">
      <c r="A19" s="3">
        <v>18</v>
      </c>
      <c r="B19" s="2" t="s">
        <v>17</v>
      </c>
      <c r="C19" s="4">
        <v>167.2</v>
      </c>
      <c r="D19" s="42">
        <v>0</v>
      </c>
      <c r="E19" s="42">
        <v>0.6</v>
      </c>
      <c r="F19" s="42">
        <v>4.3</v>
      </c>
      <c r="G19" s="42">
        <v>1.1000000000000001</v>
      </c>
      <c r="H19" s="42">
        <v>11.4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47.1</v>
      </c>
      <c r="S19" s="42">
        <v>25.4</v>
      </c>
      <c r="T19" s="42">
        <v>0</v>
      </c>
      <c r="U19" s="42">
        <v>9.8000000000000007</v>
      </c>
      <c r="V19" s="42">
        <v>0.2</v>
      </c>
      <c r="W19" s="42">
        <v>0</v>
      </c>
      <c r="X19" s="43">
        <v>26.8</v>
      </c>
      <c r="Y19" s="43">
        <v>15.8</v>
      </c>
      <c r="Z19" s="43">
        <v>0.5</v>
      </c>
      <c r="AA19" s="42">
        <v>1.2999999999999545</v>
      </c>
      <c r="AB19" s="43">
        <v>30.7</v>
      </c>
      <c r="AC19" s="43">
        <v>0</v>
      </c>
      <c r="AD19" s="43">
        <v>0.9</v>
      </c>
      <c r="AE19" s="43">
        <v>1.5</v>
      </c>
      <c r="AF19" s="43">
        <v>0.1</v>
      </c>
      <c r="AG19" s="43">
        <v>22.6</v>
      </c>
      <c r="AH19" s="4">
        <f t="shared" si="0"/>
        <v>200.09999999999994</v>
      </c>
      <c r="AI19" s="39">
        <f t="shared" si="1"/>
        <v>19.677033492822929</v>
      </c>
      <c r="AJ19" s="25" t="s">
        <v>56</v>
      </c>
      <c r="AL19" s="43">
        <v>200.4</v>
      </c>
    </row>
    <row r="20" spans="1:38">
      <c r="A20" s="3">
        <v>19</v>
      </c>
      <c r="B20" s="2" t="s">
        <v>18</v>
      </c>
      <c r="C20" s="4">
        <v>171.8</v>
      </c>
      <c r="D20" s="42">
        <v>0</v>
      </c>
      <c r="E20" s="42">
        <v>9</v>
      </c>
      <c r="F20" s="42">
        <v>21.2</v>
      </c>
      <c r="G20" s="42">
        <v>1.1000000000000001</v>
      </c>
      <c r="H20" s="42">
        <v>0.1</v>
      </c>
      <c r="I20" s="42">
        <v>0</v>
      </c>
      <c r="J20" s="42">
        <v>0</v>
      </c>
      <c r="K20" s="42">
        <v>0</v>
      </c>
      <c r="L20" s="42">
        <v>0</v>
      </c>
      <c r="M20" s="42">
        <v>0.8</v>
      </c>
      <c r="N20" s="42">
        <v>0</v>
      </c>
      <c r="O20" s="42">
        <v>0</v>
      </c>
      <c r="P20" s="42">
        <v>0.1</v>
      </c>
      <c r="Q20" s="42">
        <v>0</v>
      </c>
      <c r="R20" s="42">
        <v>59.8</v>
      </c>
      <c r="S20" s="42">
        <v>26.4</v>
      </c>
      <c r="T20" s="42">
        <v>0</v>
      </c>
      <c r="U20" s="42">
        <v>36.6</v>
      </c>
      <c r="V20" s="42">
        <v>0</v>
      </c>
      <c r="W20" s="42">
        <v>0</v>
      </c>
      <c r="X20" s="43">
        <v>59.6</v>
      </c>
      <c r="Y20" s="43">
        <v>22.8</v>
      </c>
      <c r="Z20" s="43">
        <v>0</v>
      </c>
      <c r="AA20" s="42">
        <v>0</v>
      </c>
      <c r="AB20" s="43">
        <v>36.200000000000003</v>
      </c>
      <c r="AC20" s="43">
        <v>0</v>
      </c>
      <c r="AD20" s="43">
        <v>1.2</v>
      </c>
      <c r="AE20" s="43">
        <v>7.7</v>
      </c>
      <c r="AF20" s="43">
        <v>0</v>
      </c>
      <c r="AG20" s="43">
        <v>9.6</v>
      </c>
      <c r="AH20" s="4">
        <f t="shared" si="0"/>
        <v>292.2</v>
      </c>
      <c r="AI20" s="39">
        <f t="shared" si="1"/>
        <v>70.081490104772968</v>
      </c>
      <c r="AJ20" s="25" t="s">
        <v>56</v>
      </c>
      <c r="AL20" s="43">
        <v>295</v>
      </c>
    </row>
    <row r="21" spans="1:38">
      <c r="A21" s="3">
        <v>20</v>
      </c>
      <c r="B21" s="2" t="s">
        <v>19</v>
      </c>
      <c r="C21" s="4">
        <v>172</v>
      </c>
      <c r="D21" s="42">
        <v>3.3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9.3000000000000007</v>
      </c>
      <c r="N21" s="42">
        <v>0.4</v>
      </c>
      <c r="O21" s="42">
        <v>0.2</v>
      </c>
      <c r="P21" s="42">
        <v>0</v>
      </c>
      <c r="Q21" s="42">
        <v>31.5</v>
      </c>
      <c r="R21" s="42">
        <v>8.8000000000000007</v>
      </c>
      <c r="S21" s="42">
        <v>11.2</v>
      </c>
      <c r="T21" s="42">
        <v>1</v>
      </c>
      <c r="U21" s="42">
        <v>4.5999999999999996</v>
      </c>
      <c r="V21" s="42">
        <v>0</v>
      </c>
      <c r="W21" s="42">
        <v>0</v>
      </c>
      <c r="X21" s="43">
        <v>50.9</v>
      </c>
      <c r="Y21" s="43">
        <v>15.4</v>
      </c>
      <c r="Z21" s="43">
        <v>1.9</v>
      </c>
      <c r="AA21" s="42">
        <v>4.6000000000000227</v>
      </c>
      <c r="AB21" s="43">
        <v>27.7</v>
      </c>
      <c r="AC21" s="43">
        <v>29.6</v>
      </c>
      <c r="AD21" s="43">
        <v>0.2</v>
      </c>
      <c r="AE21" s="43">
        <v>26.8</v>
      </c>
      <c r="AF21" s="43">
        <v>5</v>
      </c>
      <c r="AG21" s="43">
        <v>0</v>
      </c>
      <c r="AH21" s="4">
        <f t="shared" si="0"/>
        <v>232.4</v>
      </c>
      <c r="AI21" s="39">
        <f t="shared" si="1"/>
        <v>35.116279069767444</v>
      </c>
      <c r="AJ21" s="25" t="s">
        <v>56</v>
      </c>
      <c r="AL21" s="43">
        <v>234.5</v>
      </c>
    </row>
    <row r="22" spans="1:38">
      <c r="A22" s="3">
        <v>21</v>
      </c>
      <c r="B22" s="2" t="s">
        <v>20</v>
      </c>
      <c r="C22" s="4">
        <v>167.8</v>
      </c>
      <c r="D22" s="42">
        <v>0</v>
      </c>
      <c r="E22" s="42">
        <v>8.8000000000000007</v>
      </c>
      <c r="F22" s="42">
        <v>2.1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0.5</v>
      </c>
      <c r="N22" s="42">
        <v>0</v>
      </c>
      <c r="O22" s="42">
        <v>0</v>
      </c>
      <c r="P22" s="42">
        <v>0.1</v>
      </c>
      <c r="Q22" s="42">
        <v>0</v>
      </c>
      <c r="R22" s="42">
        <v>38.5</v>
      </c>
      <c r="S22" s="42">
        <v>2.6</v>
      </c>
      <c r="T22" s="42">
        <v>0</v>
      </c>
      <c r="U22" s="42">
        <v>1.5</v>
      </c>
      <c r="V22" s="42">
        <v>0</v>
      </c>
      <c r="W22" s="42">
        <v>0</v>
      </c>
      <c r="X22" s="43">
        <v>11.6</v>
      </c>
      <c r="Y22" s="43">
        <v>20.5</v>
      </c>
      <c r="Z22" s="43">
        <v>0.9</v>
      </c>
      <c r="AA22" s="42">
        <v>4.5000000000000142</v>
      </c>
      <c r="AB22" s="43">
        <v>1</v>
      </c>
      <c r="AC22" s="43">
        <v>0</v>
      </c>
      <c r="AD22" s="43">
        <v>0.9</v>
      </c>
      <c r="AE22" s="43">
        <v>0</v>
      </c>
      <c r="AF22" s="43">
        <v>0</v>
      </c>
      <c r="AG22" s="43">
        <v>0.1</v>
      </c>
      <c r="AH22" s="4">
        <f t="shared" si="0"/>
        <v>93.600000000000023</v>
      </c>
      <c r="AI22" s="39">
        <f t="shared" si="1"/>
        <v>-44.219308700834311</v>
      </c>
      <c r="AJ22" s="25" t="s">
        <v>96</v>
      </c>
      <c r="AL22" s="43">
        <v>94.5</v>
      </c>
    </row>
    <row r="23" spans="1:38">
      <c r="A23" s="3">
        <v>22</v>
      </c>
      <c r="B23" s="2" t="s">
        <v>21</v>
      </c>
      <c r="C23" s="4">
        <v>137.1</v>
      </c>
      <c r="D23" s="42">
        <v>0</v>
      </c>
      <c r="E23" s="42">
        <v>4.5</v>
      </c>
      <c r="F23" s="42">
        <v>0.1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3.1</v>
      </c>
      <c r="S23" s="42">
        <v>0</v>
      </c>
      <c r="T23" s="42">
        <v>0</v>
      </c>
      <c r="U23" s="42">
        <v>4.2</v>
      </c>
      <c r="V23" s="42">
        <v>0</v>
      </c>
      <c r="W23" s="42">
        <v>0</v>
      </c>
      <c r="X23" s="43">
        <v>11.3</v>
      </c>
      <c r="Y23" s="43">
        <v>52.6</v>
      </c>
      <c r="Z23" s="43">
        <v>0</v>
      </c>
      <c r="AA23" s="42">
        <v>1.0000000000000142</v>
      </c>
      <c r="AB23" s="43">
        <v>0</v>
      </c>
      <c r="AC23" s="43">
        <v>0</v>
      </c>
      <c r="AD23" s="43">
        <v>0</v>
      </c>
      <c r="AE23" s="43">
        <v>0.7</v>
      </c>
      <c r="AF23" s="43">
        <v>0</v>
      </c>
      <c r="AG23" s="43">
        <v>0</v>
      </c>
      <c r="AH23" s="4">
        <f t="shared" si="0"/>
        <v>77.500000000000014</v>
      </c>
      <c r="AI23" s="39">
        <f t="shared" si="1"/>
        <v>-43.471918307804515</v>
      </c>
      <c r="AJ23" s="25" t="s">
        <v>96</v>
      </c>
      <c r="AL23" s="43">
        <v>79.3</v>
      </c>
    </row>
    <row r="24" spans="1:38">
      <c r="A24" s="3">
        <v>23</v>
      </c>
      <c r="B24" s="2" t="s">
        <v>22</v>
      </c>
      <c r="C24" s="4">
        <v>174.6</v>
      </c>
      <c r="D24" s="42">
        <v>0</v>
      </c>
      <c r="E24" s="42">
        <v>4.7</v>
      </c>
      <c r="F24" s="42">
        <v>7</v>
      </c>
      <c r="G24" s="42">
        <v>0.1</v>
      </c>
      <c r="H24" s="42">
        <v>0.1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11.5</v>
      </c>
      <c r="S24" s="42">
        <v>5.7</v>
      </c>
      <c r="T24" s="42">
        <v>0</v>
      </c>
      <c r="U24" s="42">
        <v>0.1</v>
      </c>
      <c r="V24" s="42">
        <v>0</v>
      </c>
      <c r="W24" s="42">
        <v>0</v>
      </c>
      <c r="X24" s="43">
        <v>65.5</v>
      </c>
      <c r="Y24" s="43">
        <v>30.9</v>
      </c>
      <c r="Z24" s="43">
        <v>0.1</v>
      </c>
      <c r="AA24" s="42">
        <v>0.90000000000003411</v>
      </c>
      <c r="AB24" s="43">
        <v>0</v>
      </c>
      <c r="AC24" s="43">
        <v>0.2</v>
      </c>
      <c r="AD24" s="43">
        <v>0</v>
      </c>
      <c r="AE24" s="43">
        <v>0</v>
      </c>
      <c r="AF24" s="43">
        <v>0</v>
      </c>
      <c r="AG24" s="43">
        <v>0</v>
      </c>
      <c r="AH24" s="4">
        <f t="shared" si="0"/>
        <v>126.80000000000003</v>
      </c>
      <c r="AI24" s="39">
        <f t="shared" si="1"/>
        <v>-27.376861397479928</v>
      </c>
      <c r="AJ24" s="25" t="s">
        <v>96</v>
      </c>
      <c r="AL24" s="43">
        <v>128.30000000000001</v>
      </c>
    </row>
    <row r="25" spans="1:38" ht="15" customHeight="1">
      <c r="A25" s="3">
        <v>24</v>
      </c>
      <c r="B25" s="2" t="s">
        <v>23</v>
      </c>
      <c r="C25" s="4">
        <v>175.2</v>
      </c>
      <c r="D25" s="42">
        <v>0</v>
      </c>
      <c r="E25" s="42">
        <v>14</v>
      </c>
      <c r="F25" s="42">
        <v>1.6</v>
      </c>
      <c r="G25" s="42">
        <v>0.2</v>
      </c>
      <c r="H25" s="42">
        <v>0.1</v>
      </c>
      <c r="I25" s="42">
        <v>0</v>
      </c>
      <c r="J25" s="42">
        <v>0</v>
      </c>
      <c r="K25" s="42">
        <v>0.2</v>
      </c>
      <c r="L25" s="42">
        <v>0</v>
      </c>
      <c r="M25" s="42">
        <v>0</v>
      </c>
      <c r="N25" s="42">
        <v>0</v>
      </c>
      <c r="O25" s="42">
        <v>0.1</v>
      </c>
      <c r="P25" s="42">
        <v>0</v>
      </c>
      <c r="Q25" s="42">
        <v>0</v>
      </c>
      <c r="R25" s="42">
        <v>10.7</v>
      </c>
      <c r="S25" s="42">
        <v>1.3</v>
      </c>
      <c r="T25" s="42">
        <v>0</v>
      </c>
      <c r="U25" s="42">
        <v>4.3</v>
      </c>
      <c r="V25" s="42">
        <v>0</v>
      </c>
      <c r="W25" s="42">
        <v>0</v>
      </c>
      <c r="X25" s="43">
        <v>23.1</v>
      </c>
      <c r="Y25" s="43">
        <v>67.099999999999994</v>
      </c>
      <c r="Z25" s="43">
        <v>0.6</v>
      </c>
      <c r="AA25" s="42">
        <v>2.8999999999999488</v>
      </c>
      <c r="AB25" s="43">
        <v>0.2</v>
      </c>
      <c r="AC25" s="43">
        <v>0.1</v>
      </c>
      <c r="AD25" s="43">
        <v>0.1</v>
      </c>
      <c r="AE25" s="43">
        <v>0.1</v>
      </c>
      <c r="AF25" s="43">
        <v>0</v>
      </c>
      <c r="AG25" s="43">
        <v>4.7</v>
      </c>
      <c r="AH25" s="4">
        <f t="shared" si="0"/>
        <v>131.39999999999992</v>
      </c>
      <c r="AI25" s="39">
        <f t="shared" si="1"/>
        <v>-25.000000000000043</v>
      </c>
      <c r="AJ25" s="25" t="s">
        <v>96</v>
      </c>
      <c r="AL25" s="43">
        <v>132</v>
      </c>
    </row>
    <row r="26" spans="1:38">
      <c r="A26" s="3">
        <v>25</v>
      </c>
      <c r="B26" s="2" t="s">
        <v>24</v>
      </c>
      <c r="C26" s="4">
        <v>207</v>
      </c>
      <c r="D26" s="42">
        <v>0</v>
      </c>
      <c r="E26" s="42">
        <v>3.7</v>
      </c>
      <c r="F26" s="42">
        <v>6</v>
      </c>
      <c r="G26" s="42">
        <v>1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5.8</v>
      </c>
      <c r="S26" s="42">
        <v>23.3</v>
      </c>
      <c r="T26" s="42">
        <v>0</v>
      </c>
      <c r="U26" s="42">
        <v>18.2</v>
      </c>
      <c r="V26" s="42">
        <v>0</v>
      </c>
      <c r="W26" s="42">
        <v>0</v>
      </c>
      <c r="X26" s="43">
        <v>42.2</v>
      </c>
      <c r="Y26" s="43">
        <v>23.9</v>
      </c>
      <c r="Z26" s="43">
        <v>0.6</v>
      </c>
      <c r="AA26" s="42">
        <v>0.99999999999994316</v>
      </c>
      <c r="AB26" s="43">
        <v>12.2</v>
      </c>
      <c r="AC26" s="43">
        <v>0</v>
      </c>
      <c r="AD26" s="43">
        <v>0</v>
      </c>
      <c r="AE26" s="43">
        <v>4.2</v>
      </c>
      <c r="AF26" s="43">
        <v>0</v>
      </c>
      <c r="AG26" s="43">
        <v>0.5</v>
      </c>
      <c r="AH26" s="4">
        <f t="shared" si="0"/>
        <v>142.59999999999991</v>
      </c>
      <c r="AI26" s="39">
        <f t="shared" si="1"/>
        <v>-31.111111111111157</v>
      </c>
      <c r="AJ26" s="25" t="s">
        <v>96</v>
      </c>
      <c r="AL26" s="43">
        <v>142.1</v>
      </c>
    </row>
    <row r="27" spans="1:38">
      <c r="A27" s="3">
        <v>26</v>
      </c>
      <c r="B27" s="2" t="s">
        <v>25</v>
      </c>
      <c r="C27" s="4">
        <v>169.1</v>
      </c>
      <c r="D27" s="42">
        <v>0.9</v>
      </c>
      <c r="E27" s="42">
        <v>4.5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3.2</v>
      </c>
      <c r="N27" s="42">
        <v>0</v>
      </c>
      <c r="O27" s="42">
        <v>0</v>
      </c>
      <c r="P27" s="42">
        <v>0.4</v>
      </c>
      <c r="Q27" s="42">
        <v>0</v>
      </c>
      <c r="R27" s="42">
        <v>13</v>
      </c>
      <c r="S27" s="42">
        <v>0.3</v>
      </c>
      <c r="T27" s="42">
        <v>0</v>
      </c>
      <c r="U27" s="42">
        <v>13.4</v>
      </c>
      <c r="V27" s="42">
        <v>0</v>
      </c>
      <c r="W27" s="42">
        <v>0</v>
      </c>
      <c r="X27" s="43">
        <v>19.100000000000001</v>
      </c>
      <c r="Y27" s="43">
        <v>41.4</v>
      </c>
      <c r="Z27" s="43">
        <v>0</v>
      </c>
      <c r="AA27" s="42">
        <v>4.4999999999999858</v>
      </c>
      <c r="AB27" s="43">
        <v>0.3</v>
      </c>
      <c r="AC27" s="43">
        <v>0</v>
      </c>
      <c r="AD27" s="43">
        <v>2.1</v>
      </c>
      <c r="AE27" s="43">
        <v>0</v>
      </c>
      <c r="AF27" s="43">
        <v>0</v>
      </c>
      <c r="AG27" s="43">
        <v>7.6</v>
      </c>
      <c r="AH27" s="4">
        <f t="shared" si="0"/>
        <v>110.69999999999997</v>
      </c>
      <c r="AI27" s="39">
        <f t="shared" si="1"/>
        <v>-34.535777646363101</v>
      </c>
      <c r="AJ27" s="25" t="s">
        <v>96</v>
      </c>
      <c r="AL27" s="43">
        <v>110.2</v>
      </c>
    </row>
    <row r="28" spans="1:38" s="77" customFormat="1">
      <c r="A28" s="70">
        <v>27</v>
      </c>
      <c r="B28" s="71" t="s">
        <v>26</v>
      </c>
      <c r="C28" s="72">
        <v>138.1</v>
      </c>
      <c r="D28" s="73">
        <v>0</v>
      </c>
      <c r="E28" s="73">
        <v>2.4</v>
      </c>
      <c r="F28" s="73">
        <v>0</v>
      </c>
      <c r="G28" s="73">
        <v>0</v>
      </c>
      <c r="H28" s="73">
        <v>0</v>
      </c>
      <c r="I28" s="73">
        <v>0</v>
      </c>
      <c r="J28" s="73">
        <v>0</v>
      </c>
      <c r="K28" s="73">
        <v>0</v>
      </c>
      <c r="L28" s="73">
        <v>0</v>
      </c>
      <c r="M28" s="73">
        <v>0</v>
      </c>
      <c r="N28" s="73">
        <v>0</v>
      </c>
      <c r="O28" s="73">
        <v>0</v>
      </c>
      <c r="P28" s="73">
        <v>0.1</v>
      </c>
      <c r="Q28" s="73">
        <v>0</v>
      </c>
      <c r="R28" s="73">
        <v>3.7</v>
      </c>
      <c r="S28" s="73">
        <v>0.7</v>
      </c>
      <c r="T28" s="73">
        <v>0</v>
      </c>
      <c r="U28" s="73">
        <v>13.3</v>
      </c>
      <c r="V28" s="73">
        <v>0</v>
      </c>
      <c r="W28" s="73">
        <v>0</v>
      </c>
      <c r="X28" s="74">
        <v>49.3</v>
      </c>
      <c r="Y28" s="74">
        <v>64.5</v>
      </c>
      <c r="Z28" s="74">
        <v>1.2</v>
      </c>
      <c r="AA28" s="73">
        <v>1.5999999999999659</v>
      </c>
      <c r="AB28" s="74">
        <v>1.9</v>
      </c>
      <c r="AC28" s="74">
        <v>0</v>
      </c>
      <c r="AD28" s="43">
        <v>0.2</v>
      </c>
      <c r="AE28" s="43">
        <v>2.4</v>
      </c>
      <c r="AF28" s="43">
        <v>0.8</v>
      </c>
      <c r="AG28" s="43">
        <v>2.4</v>
      </c>
      <c r="AH28" s="4">
        <f t="shared" si="0"/>
        <v>144.49999999999997</v>
      </c>
      <c r="AI28" s="75">
        <f t="shared" si="1"/>
        <v>4.6343229543808633</v>
      </c>
      <c r="AJ28" s="76" t="s">
        <v>57</v>
      </c>
      <c r="AL28" s="43">
        <v>144.30000000000001</v>
      </c>
    </row>
    <row r="29" spans="1:38">
      <c r="A29" s="3">
        <v>28</v>
      </c>
      <c r="B29" s="2" t="s">
        <v>27</v>
      </c>
      <c r="C29" s="4">
        <v>157.19999999999999</v>
      </c>
      <c r="D29" s="42">
        <v>0</v>
      </c>
      <c r="E29" s="42">
        <v>6.3</v>
      </c>
      <c r="F29" s="42">
        <v>1.2</v>
      </c>
      <c r="G29" s="42">
        <v>3.2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1.4</v>
      </c>
      <c r="O29" s="42">
        <v>0</v>
      </c>
      <c r="P29" s="42">
        <v>0</v>
      </c>
      <c r="Q29" s="42">
        <v>0</v>
      </c>
      <c r="R29" s="42">
        <v>5.4</v>
      </c>
      <c r="S29" s="42">
        <v>2</v>
      </c>
      <c r="T29" s="42">
        <v>0</v>
      </c>
      <c r="U29" s="42">
        <v>16.8</v>
      </c>
      <c r="V29" s="42">
        <v>0</v>
      </c>
      <c r="W29" s="42">
        <v>0</v>
      </c>
      <c r="X29" s="43">
        <v>15.8</v>
      </c>
      <c r="Y29" s="43">
        <v>50.3</v>
      </c>
      <c r="Z29" s="43">
        <v>0.1</v>
      </c>
      <c r="AA29" s="42">
        <v>1.1000000000000369</v>
      </c>
      <c r="AB29" s="43">
        <v>6.1</v>
      </c>
      <c r="AC29" s="43">
        <v>0</v>
      </c>
      <c r="AD29" s="43">
        <v>2.4</v>
      </c>
      <c r="AE29" s="43">
        <v>1</v>
      </c>
      <c r="AF29" s="43">
        <v>0</v>
      </c>
      <c r="AG29" s="43">
        <v>1.9</v>
      </c>
      <c r="AH29" s="4">
        <f t="shared" si="0"/>
        <v>115.00000000000003</v>
      </c>
      <c r="AI29" s="39">
        <f t="shared" si="1"/>
        <v>-26.844783715012696</v>
      </c>
      <c r="AJ29" s="25" t="s">
        <v>96</v>
      </c>
      <c r="AL29" s="43">
        <v>115.6</v>
      </c>
    </row>
    <row r="30" spans="1:38">
      <c r="A30" s="3">
        <v>29</v>
      </c>
      <c r="B30" s="2" t="s">
        <v>28</v>
      </c>
      <c r="C30" s="4">
        <v>170.5</v>
      </c>
      <c r="D30" s="42">
        <v>0.1</v>
      </c>
      <c r="E30" s="42">
        <v>2.1</v>
      </c>
      <c r="F30" s="42">
        <v>0.6</v>
      </c>
      <c r="G30" s="42">
        <v>9.5</v>
      </c>
      <c r="H30" s="42">
        <v>13.6</v>
      </c>
      <c r="I30" s="42">
        <v>0</v>
      </c>
      <c r="J30" s="42">
        <v>0</v>
      </c>
      <c r="K30" s="42">
        <v>0</v>
      </c>
      <c r="L30" s="42">
        <v>0</v>
      </c>
      <c r="M30" s="42">
        <v>0.1</v>
      </c>
      <c r="N30" s="42">
        <v>0</v>
      </c>
      <c r="O30" s="42">
        <v>0</v>
      </c>
      <c r="P30" s="42">
        <v>0.1</v>
      </c>
      <c r="Q30" s="42">
        <v>0</v>
      </c>
      <c r="R30" s="42">
        <v>22.9</v>
      </c>
      <c r="S30" s="42">
        <v>6.4</v>
      </c>
      <c r="T30" s="42">
        <v>0</v>
      </c>
      <c r="U30" s="42">
        <v>0</v>
      </c>
      <c r="V30" s="42">
        <v>0</v>
      </c>
      <c r="W30" s="42">
        <v>0</v>
      </c>
      <c r="X30" s="43">
        <v>7.4</v>
      </c>
      <c r="Y30" s="43">
        <v>25.5</v>
      </c>
      <c r="Z30" s="43">
        <v>1.7</v>
      </c>
      <c r="AA30" s="42">
        <v>27.399999999999977</v>
      </c>
      <c r="AB30" s="43">
        <v>15.3</v>
      </c>
      <c r="AC30" s="43">
        <v>37</v>
      </c>
      <c r="AD30" s="43">
        <v>0.1</v>
      </c>
      <c r="AE30" s="43">
        <v>1.4</v>
      </c>
      <c r="AF30" s="43">
        <v>0.2</v>
      </c>
      <c r="AG30" s="43">
        <v>3.2</v>
      </c>
      <c r="AH30" s="4">
        <f t="shared" si="0"/>
        <v>174.59999999999997</v>
      </c>
      <c r="AI30" s="39">
        <f t="shared" si="1"/>
        <v>2.4046920821114242</v>
      </c>
      <c r="AJ30" s="25" t="s">
        <v>57</v>
      </c>
      <c r="AL30" s="43">
        <v>173.5</v>
      </c>
    </row>
    <row r="31" spans="1:38">
      <c r="A31" s="3">
        <v>30</v>
      </c>
      <c r="B31" s="2" t="s">
        <v>29</v>
      </c>
      <c r="C31" s="4">
        <v>176.3</v>
      </c>
      <c r="D31" s="42">
        <v>0</v>
      </c>
      <c r="E31" s="42">
        <v>0</v>
      </c>
      <c r="F31" s="42">
        <v>15.2</v>
      </c>
      <c r="G31" s="42">
        <v>0.8</v>
      </c>
      <c r="H31" s="42">
        <v>0.3</v>
      </c>
      <c r="I31" s="42">
        <v>0.1</v>
      </c>
      <c r="J31" s="42">
        <v>0</v>
      </c>
      <c r="K31" s="42">
        <v>0</v>
      </c>
      <c r="L31" s="42">
        <v>0</v>
      </c>
      <c r="M31" s="42">
        <v>26.1</v>
      </c>
      <c r="N31" s="42">
        <v>3.3</v>
      </c>
      <c r="O31" s="42">
        <v>0</v>
      </c>
      <c r="P31" s="42">
        <v>0</v>
      </c>
      <c r="Q31" s="42">
        <v>0</v>
      </c>
      <c r="R31" s="42">
        <v>30.5</v>
      </c>
      <c r="S31" s="42">
        <v>2.1</v>
      </c>
      <c r="T31" s="42">
        <v>0</v>
      </c>
      <c r="U31" s="42">
        <v>0</v>
      </c>
      <c r="V31" s="42">
        <v>0</v>
      </c>
      <c r="W31" s="42">
        <v>0</v>
      </c>
      <c r="X31" s="43">
        <v>7.6</v>
      </c>
      <c r="Y31" s="43">
        <v>13.1</v>
      </c>
      <c r="Z31" s="43">
        <v>0.6</v>
      </c>
      <c r="AA31" s="42">
        <v>25.999999999999957</v>
      </c>
      <c r="AB31" s="43">
        <v>33.1</v>
      </c>
      <c r="AC31" s="43">
        <v>30.2</v>
      </c>
      <c r="AD31" s="43">
        <v>2.2999999999999998</v>
      </c>
      <c r="AE31" s="43">
        <v>0.6</v>
      </c>
      <c r="AF31" s="43">
        <v>0</v>
      </c>
      <c r="AG31" s="43">
        <v>22.4</v>
      </c>
      <c r="AH31" s="4">
        <f t="shared" si="0"/>
        <v>214.29999999999993</v>
      </c>
      <c r="AI31" s="39">
        <f t="shared" si="1"/>
        <v>21.554169030062354</v>
      </c>
      <c r="AJ31" s="25" t="s">
        <v>56</v>
      </c>
      <c r="AL31" s="43">
        <v>217.4</v>
      </c>
    </row>
    <row r="32" spans="1:38">
      <c r="A32" s="3">
        <v>31</v>
      </c>
      <c r="B32" s="2" t="s">
        <v>30</v>
      </c>
      <c r="C32" s="4">
        <v>184</v>
      </c>
      <c r="D32" s="42">
        <v>0</v>
      </c>
      <c r="E32" s="42">
        <v>1</v>
      </c>
      <c r="F32" s="42">
        <v>0</v>
      </c>
      <c r="G32" s="42">
        <v>0.1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6.5</v>
      </c>
      <c r="N32" s="42">
        <v>0.1</v>
      </c>
      <c r="O32" s="42">
        <v>0</v>
      </c>
      <c r="P32" s="42">
        <v>0.3</v>
      </c>
      <c r="Q32" s="42">
        <v>0</v>
      </c>
      <c r="R32" s="42">
        <v>19</v>
      </c>
      <c r="S32" s="42">
        <v>2.6</v>
      </c>
      <c r="T32" s="42">
        <v>0</v>
      </c>
      <c r="U32" s="42">
        <v>25.3</v>
      </c>
      <c r="V32" s="42">
        <v>0</v>
      </c>
      <c r="W32" s="42">
        <v>0</v>
      </c>
      <c r="X32" s="43">
        <v>15.1</v>
      </c>
      <c r="Y32" s="43">
        <v>48.5</v>
      </c>
      <c r="Z32" s="43">
        <v>0.7</v>
      </c>
      <c r="AA32" s="42">
        <v>4.5000000000000426</v>
      </c>
      <c r="AB32" s="43">
        <v>0</v>
      </c>
      <c r="AC32" s="43">
        <v>0</v>
      </c>
      <c r="AD32" s="43">
        <v>1.9</v>
      </c>
      <c r="AE32" s="43">
        <v>18</v>
      </c>
      <c r="AF32" s="43">
        <v>0.3</v>
      </c>
      <c r="AG32" s="43">
        <v>28.9</v>
      </c>
      <c r="AH32" s="4">
        <f t="shared" si="0"/>
        <v>172.80000000000007</v>
      </c>
      <c r="AI32" s="39">
        <f t="shared" si="1"/>
        <v>-6.0869565217390971</v>
      </c>
      <c r="AJ32" s="25" t="s">
        <v>57</v>
      </c>
      <c r="AL32" s="43">
        <v>173.5</v>
      </c>
    </row>
    <row r="33" spans="1:38" ht="15" customHeight="1">
      <c r="A33" s="3">
        <v>32</v>
      </c>
      <c r="B33" s="2" t="s">
        <v>31</v>
      </c>
      <c r="C33" s="4">
        <v>166.2</v>
      </c>
      <c r="D33" s="42">
        <v>0.1</v>
      </c>
      <c r="E33" s="42">
        <v>0.1</v>
      </c>
      <c r="F33" s="42">
        <v>5.3</v>
      </c>
      <c r="G33" s="42">
        <v>1.8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7.4</v>
      </c>
      <c r="N33" s="42">
        <v>0.7</v>
      </c>
      <c r="O33" s="42">
        <v>0.2</v>
      </c>
      <c r="P33" s="42">
        <v>0.1</v>
      </c>
      <c r="Q33" s="42">
        <v>55.1</v>
      </c>
      <c r="R33" s="42">
        <v>7.7</v>
      </c>
      <c r="S33" s="42">
        <v>0.1</v>
      </c>
      <c r="T33" s="42">
        <v>0.1</v>
      </c>
      <c r="U33" s="42">
        <v>0.6</v>
      </c>
      <c r="V33" s="42">
        <v>0.1</v>
      </c>
      <c r="W33" s="42">
        <v>0</v>
      </c>
      <c r="X33" s="43">
        <v>47.5</v>
      </c>
      <c r="Y33" s="43">
        <v>47.9</v>
      </c>
      <c r="Z33" s="43">
        <v>1.7</v>
      </c>
      <c r="AA33" s="42">
        <v>7.1000000000000512</v>
      </c>
      <c r="AB33" s="43">
        <v>4.4000000000000004</v>
      </c>
      <c r="AC33" s="43">
        <v>29</v>
      </c>
      <c r="AD33" s="43">
        <v>6.2</v>
      </c>
      <c r="AE33" s="43">
        <v>4.5999999999999996</v>
      </c>
      <c r="AF33" s="43">
        <v>0.6</v>
      </c>
      <c r="AG33" s="43">
        <v>0.1</v>
      </c>
      <c r="AH33" s="4">
        <f t="shared" si="0"/>
        <v>228.5</v>
      </c>
      <c r="AI33" s="39">
        <f t="shared" si="1"/>
        <v>37.484957882069807</v>
      </c>
      <c r="AJ33" s="25" t="s">
        <v>56</v>
      </c>
      <c r="AL33" s="43">
        <v>231.1</v>
      </c>
    </row>
    <row r="34" spans="1:38">
      <c r="A34" s="3">
        <v>33</v>
      </c>
      <c r="B34" s="2" t="s">
        <v>32</v>
      </c>
      <c r="C34" s="4">
        <v>216.2</v>
      </c>
      <c r="D34" s="42">
        <v>0</v>
      </c>
      <c r="E34" s="42">
        <v>0.3</v>
      </c>
      <c r="F34" s="42">
        <v>5.2</v>
      </c>
      <c r="G34" s="42">
        <v>14.2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17.399999999999999</v>
      </c>
      <c r="S34" s="42">
        <v>32.1</v>
      </c>
      <c r="T34" s="42">
        <v>1.3</v>
      </c>
      <c r="U34" s="42">
        <v>1.9</v>
      </c>
      <c r="V34" s="42">
        <v>0</v>
      </c>
      <c r="W34" s="42">
        <v>0</v>
      </c>
      <c r="X34" s="43">
        <v>8.1999999999999993</v>
      </c>
      <c r="Y34" s="43">
        <v>35.5</v>
      </c>
      <c r="Z34" s="43">
        <v>1.1000000000000001</v>
      </c>
      <c r="AA34" s="42">
        <v>0.50000000000005684</v>
      </c>
      <c r="AB34" s="43">
        <v>1.1000000000000001</v>
      </c>
      <c r="AC34" s="43">
        <v>2.1</v>
      </c>
      <c r="AD34" s="43">
        <v>7.6</v>
      </c>
      <c r="AE34" s="43">
        <v>0</v>
      </c>
      <c r="AF34" s="43">
        <v>0</v>
      </c>
      <c r="AG34" s="43">
        <v>0.3</v>
      </c>
      <c r="AH34" s="4">
        <f t="shared" ref="AH34:AH51" si="2">SUM(D34:AG34)</f>
        <v>128.80000000000004</v>
      </c>
      <c r="AI34" s="39">
        <f t="shared" ref="AI34:AI53" si="3">AH34/C34*100-100</f>
        <v>-40.425531914893597</v>
      </c>
      <c r="AJ34" s="25" t="s">
        <v>96</v>
      </c>
      <c r="AL34" s="43">
        <v>129.30000000000001</v>
      </c>
    </row>
    <row r="35" spans="1:38" ht="15" customHeight="1">
      <c r="A35" s="3">
        <v>34</v>
      </c>
      <c r="B35" s="2" t="s">
        <v>33</v>
      </c>
      <c r="C35" s="4">
        <v>158.6</v>
      </c>
      <c r="D35" s="42">
        <v>0</v>
      </c>
      <c r="E35" s="42">
        <v>0.2</v>
      </c>
      <c r="F35" s="42">
        <v>0.5</v>
      </c>
      <c r="G35" s="42">
        <v>2.7</v>
      </c>
      <c r="H35" s="42">
        <v>1</v>
      </c>
      <c r="I35" s="42">
        <v>0</v>
      </c>
      <c r="J35" s="42">
        <v>0.3</v>
      </c>
      <c r="K35" s="42">
        <v>0</v>
      </c>
      <c r="L35" s="42">
        <v>0</v>
      </c>
      <c r="M35" s="42">
        <v>0.5</v>
      </c>
      <c r="N35" s="42">
        <v>0</v>
      </c>
      <c r="O35" s="42">
        <v>0.1</v>
      </c>
      <c r="P35" s="42">
        <v>0.6</v>
      </c>
      <c r="Q35" s="42">
        <v>0</v>
      </c>
      <c r="R35" s="42">
        <v>8.1999999999999993</v>
      </c>
      <c r="S35" s="42">
        <v>3.5</v>
      </c>
      <c r="T35" s="42">
        <v>0</v>
      </c>
      <c r="U35" s="42">
        <v>0</v>
      </c>
      <c r="V35" s="42">
        <v>0</v>
      </c>
      <c r="W35" s="42">
        <v>0</v>
      </c>
      <c r="X35" s="43">
        <v>3.9</v>
      </c>
      <c r="Y35" s="43">
        <v>13.7</v>
      </c>
      <c r="Z35" s="43">
        <v>1.8</v>
      </c>
      <c r="AA35" s="42">
        <v>8.8000000000000753</v>
      </c>
      <c r="AB35" s="43">
        <v>9.6999999999999993</v>
      </c>
      <c r="AC35" s="43">
        <v>41.5</v>
      </c>
      <c r="AD35" s="43">
        <v>2.2999999999999998</v>
      </c>
      <c r="AE35" s="43">
        <v>0</v>
      </c>
      <c r="AF35" s="43">
        <v>0</v>
      </c>
      <c r="AG35" s="43">
        <v>5.8</v>
      </c>
      <c r="AH35" s="4">
        <f t="shared" si="2"/>
        <v>105.10000000000007</v>
      </c>
      <c r="AI35" s="39">
        <f t="shared" si="3"/>
        <v>-33.732660781841062</v>
      </c>
      <c r="AJ35" s="25" t="s">
        <v>96</v>
      </c>
      <c r="AL35" s="43">
        <v>108.1</v>
      </c>
    </row>
    <row r="36" spans="1:38" ht="15" customHeight="1">
      <c r="A36" s="3">
        <v>35</v>
      </c>
      <c r="B36" s="2" t="s">
        <v>34</v>
      </c>
      <c r="C36" s="4">
        <v>143.30000000000001</v>
      </c>
      <c r="D36" s="42">
        <v>0.4</v>
      </c>
      <c r="E36" s="42">
        <v>1.6</v>
      </c>
      <c r="F36" s="42">
        <v>3.7</v>
      </c>
      <c r="G36" s="42">
        <v>0.1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0.5</v>
      </c>
      <c r="N36" s="42">
        <v>0</v>
      </c>
      <c r="O36" s="42">
        <v>0.1</v>
      </c>
      <c r="P36" s="42">
        <v>0.1</v>
      </c>
      <c r="Q36" s="42">
        <v>0</v>
      </c>
      <c r="R36" s="42">
        <v>4</v>
      </c>
      <c r="S36" s="42">
        <v>4.7</v>
      </c>
      <c r="T36" s="42">
        <v>0</v>
      </c>
      <c r="U36" s="42">
        <v>6.5</v>
      </c>
      <c r="V36" s="42">
        <v>0</v>
      </c>
      <c r="W36" s="42">
        <v>0</v>
      </c>
      <c r="X36" s="43">
        <v>32.5</v>
      </c>
      <c r="Y36" s="43">
        <v>90.2</v>
      </c>
      <c r="Z36" s="43">
        <v>1.6</v>
      </c>
      <c r="AA36" s="42">
        <v>1.7999999999999545</v>
      </c>
      <c r="AB36" s="43">
        <v>3.3</v>
      </c>
      <c r="AC36" s="43">
        <v>0</v>
      </c>
      <c r="AD36" s="43">
        <v>0.2</v>
      </c>
      <c r="AE36" s="43">
        <v>1</v>
      </c>
      <c r="AF36" s="43">
        <v>0</v>
      </c>
      <c r="AG36" s="43">
        <v>0</v>
      </c>
      <c r="AH36" s="4">
        <f t="shared" si="2"/>
        <v>152.29999999999995</v>
      </c>
      <c r="AI36" s="39">
        <f t="shared" si="3"/>
        <v>6.280530355896687</v>
      </c>
      <c r="AJ36" s="25" t="s">
        <v>57</v>
      </c>
      <c r="AL36" s="43">
        <v>153</v>
      </c>
    </row>
    <row r="37" spans="1:38" ht="15" customHeight="1">
      <c r="A37" s="3">
        <v>36</v>
      </c>
      <c r="B37" s="2" t="s">
        <v>35</v>
      </c>
      <c r="C37" s="4">
        <v>161</v>
      </c>
      <c r="D37" s="42">
        <v>0</v>
      </c>
      <c r="E37" s="42">
        <v>2.1</v>
      </c>
      <c r="F37" s="42">
        <v>6.2</v>
      </c>
      <c r="G37" s="42">
        <v>0.1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0.1</v>
      </c>
      <c r="N37" s="42">
        <v>0.1</v>
      </c>
      <c r="O37" s="42">
        <v>0</v>
      </c>
      <c r="P37" s="42">
        <v>0</v>
      </c>
      <c r="Q37" s="42">
        <v>0</v>
      </c>
      <c r="R37" s="42">
        <v>9.8000000000000007</v>
      </c>
      <c r="S37" s="42">
        <v>9.6</v>
      </c>
      <c r="T37" s="42">
        <v>0</v>
      </c>
      <c r="U37" s="42">
        <v>12.9</v>
      </c>
      <c r="V37" s="42">
        <v>0</v>
      </c>
      <c r="W37" s="42">
        <v>0</v>
      </c>
      <c r="X37" s="43">
        <v>23.7</v>
      </c>
      <c r="Y37" s="43">
        <v>23.4</v>
      </c>
      <c r="Z37" s="43">
        <v>0.9</v>
      </c>
      <c r="AA37" s="42">
        <v>0</v>
      </c>
      <c r="AB37" s="43">
        <v>0</v>
      </c>
      <c r="AC37" s="43">
        <v>0</v>
      </c>
      <c r="AD37" s="43">
        <v>2.4</v>
      </c>
      <c r="AE37" s="43">
        <v>0.7</v>
      </c>
      <c r="AF37" s="43">
        <v>0</v>
      </c>
      <c r="AG37" s="43">
        <v>2</v>
      </c>
      <c r="AH37" s="4">
        <f t="shared" si="2"/>
        <v>94.000000000000014</v>
      </c>
      <c r="AI37" s="39">
        <f t="shared" si="3"/>
        <v>-41.614906832298125</v>
      </c>
      <c r="AJ37" s="25" t="s">
        <v>96</v>
      </c>
      <c r="AL37" s="43">
        <v>95.6</v>
      </c>
    </row>
    <row r="38" spans="1:38" ht="15" customHeight="1">
      <c r="A38" s="3">
        <v>37</v>
      </c>
      <c r="B38" s="2" t="s">
        <v>36</v>
      </c>
      <c r="C38" s="4">
        <v>158.80000000000001</v>
      </c>
      <c r="D38" s="42">
        <v>0.1</v>
      </c>
      <c r="E38" s="42">
        <v>14.2</v>
      </c>
      <c r="F38" s="42">
        <v>0.8</v>
      </c>
      <c r="G38" s="42">
        <v>0.1</v>
      </c>
      <c r="H38" s="42">
        <v>0.1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10.7</v>
      </c>
      <c r="S38" s="42">
        <v>3.5</v>
      </c>
      <c r="T38" s="42">
        <v>0.1</v>
      </c>
      <c r="U38" s="42">
        <v>1</v>
      </c>
      <c r="V38" s="42">
        <v>0</v>
      </c>
      <c r="W38" s="42">
        <v>0</v>
      </c>
      <c r="X38" s="43">
        <v>8</v>
      </c>
      <c r="Y38" s="43">
        <v>83.4</v>
      </c>
      <c r="Z38" s="43">
        <v>0.7</v>
      </c>
      <c r="AA38" s="42">
        <v>0.89999999999996305</v>
      </c>
      <c r="AB38" s="43">
        <v>1.5</v>
      </c>
      <c r="AC38" s="43">
        <v>0</v>
      </c>
      <c r="AD38" s="43">
        <v>0</v>
      </c>
      <c r="AE38" s="43">
        <v>0.1</v>
      </c>
      <c r="AF38" s="43">
        <v>0</v>
      </c>
      <c r="AG38" s="43">
        <v>0</v>
      </c>
      <c r="AH38" s="4">
        <f t="shared" si="2"/>
        <v>125.19999999999996</v>
      </c>
      <c r="AI38" s="39">
        <f t="shared" si="3"/>
        <v>-21.158690176322452</v>
      </c>
      <c r="AJ38" s="25" t="s">
        <v>96</v>
      </c>
      <c r="AL38" s="43">
        <v>125.7</v>
      </c>
    </row>
    <row r="39" spans="1:38">
      <c r="A39" s="3">
        <v>38</v>
      </c>
      <c r="B39" s="2" t="s">
        <v>37</v>
      </c>
      <c r="C39" s="4">
        <v>143.19999999999999</v>
      </c>
      <c r="D39" s="42">
        <v>0</v>
      </c>
      <c r="E39" s="42">
        <v>4.2</v>
      </c>
      <c r="F39" s="42">
        <v>1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0.9</v>
      </c>
      <c r="N39" s="42">
        <v>0.1</v>
      </c>
      <c r="O39" s="42">
        <v>0</v>
      </c>
      <c r="P39" s="42">
        <v>0.3</v>
      </c>
      <c r="Q39" s="42">
        <v>0</v>
      </c>
      <c r="R39" s="42">
        <v>29.3</v>
      </c>
      <c r="S39" s="42">
        <v>11.2</v>
      </c>
      <c r="T39" s="42">
        <v>0</v>
      </c>
      <c r="U39" s="42">
        <v>12.1</v>
      </c>
      <c r="V39" s="42">
        <v>0</v>
      </c>
      <c r="W39" s="42">
        <v>0</v>
      </c>
      <c r="X39" s="43">
        <v>23.6</v>
      </c>
      <c r="Y39" s="43">
        <v>34</v>
      </c>
      <c r="Z39" s="43">
        <v>1.1000000000000001</v>
      </c>
      <c r="AA39" s="42">
        <v>0.99999999999995737</v>
      </c>
      <c r="AB39" s="43">
        <v>0</v>
      </c>
      <c r="AC39" s="43">
        <v>0.1</v>
      </c>
      <c r="AD39" s="43">
        <v>6.7</v>
      </c>
      <c r="AE39" s="43">
        <v>5.5</v>
      </c>
      <c r="AF39" s="43">
        <v>0</v>
      </c>
      <c r="AG39" s="43">
        <v>0.1</v>
      </c>
      <c r="AH39" s="4">
        <f t="shared" si="2"/>
        <v>131.19999999999996</v>
      </c>
      <c r="AI39" s="39">
        <f t="shared" si="3"/>
        <v>-8.3798882681564493</v>
      </c>
      <c r="AJ39" s="25" t="s">
        <v>57</v>
      </c>
      <c r="AL39" s="43">
        <v>130.69999999999999</v>
      </c>
    </row>
    <row r="40" spans="1:38">
      <c r="A40" s="3">
        <v>39</v>
      </c>
      <c r="B40" s="2" t="s">
        <v>38</v>
      </c>
      <c r="C40" s="4">
        <v>166.2</v>
      </c>
      <c r="D40" s="42">
        <v>0</v>
      </c>
      <c r="E40" s="42">
        <v>28.6</v>
      </c>
      <c r="F40" s="42">
        <v>12.2</v>
      </c>
      <c r="G40" s="42">
        <v>0.8</v>
      </c>
      <c r="H40" s="42">
        <v>0</v>
      </c>
      <c r="I40" s="42">
        <v>0</v>
      </c>
      <c r="J40" s="42">
        <v>0</v>
      </c>
      <c r="K40" s="42">
        <v>0.4</v>
      </c>
      <c r="L40" s="42">
        <v>0</v>
      </c>
      <c r="M40" s="42">
        <v>0.1</v>
      </c>
      <c r="N40" s="42">
        <v>0</v>
      </c>
      <c r="O40" s="42">
        <v>0</v>
      </c>
      <c r="P40" s="42">
        <v>1.1000000000000001</v>
      </c>
      <c r="Q40" s="42">
        <v>0</v>
      </c>
      <c r="R40" s="42">
        <v>7.5</v>
      </c>
      <c r="S40" s="42">
        <v>1.9</v>
      </c>
      <c r="T40" s="42">
        <v>0</v>
      </c>
      <c r="U40" s="42">
        <v>3.7</v>
      </c>
      <c r="V40" s="42">
        <v>0</v>
      </c>
      <c r="W40" s="42">
        <v>0</v>
      </c>
      <c r="X40" s="43">
        <v>16.899999999999999</v>
      </c>
      <c r="Y40" s="43">
        <v>14.9</v>
      </c>
      <c r="Z40" s="43">
        <v>0.9</v>
      </c>
      <c r="AA40" s="42">
        <v>6.2999999999999545</v>
      </c>
      <c r="AB40" s="43">
        <v>0.1</v>
      </c>
      <c r="AC40" s="43">
        <v>0</v>
      </c>
      <c r="AD40" s="43">
        <v>1.2</v>
      </c>
      <c r="AE40" s="43">
        <v>0</v>
      </c>
      <c r="AF40" s="43">
        <v>0</v>
      </c>
      <c r="AG40" s="43">
        <v>0</v>
      </c>
      <c r="AH40" s="4">
        <f t="shared" si="2"/>
        <v>96.599999999999952</v>
      </c>
      <c r="AI40" s="39">
        <f t="shared" si="3"/>
        <v>-41.877256317689557</v>
      </c>
      <c r="AJ40" s="25" t="s">
        <v>96</v>
      </c>
      <c r="AL40" s="43">
        <v>98.5</v>
      </c>
    </row>
    <row r="41" spans="1:38">
      <c r="A41" s="3">
        <v>40</v>
      </c>
      <c r="B41" s="2" t="s">
        <v>39</v>
      </c>
      <c r="C41" s="4">
        <v>159.69999999999999</v>
      </c>
      <c r="D41" s="42">
        <v>1</v>
      </c>
      <c r="E41" s="42">
        <v>0.4</v>
      </c>
      <c r="F41" s="42">
        <v>12.6</v>
      </c>
      <c r="G41" s="42">
        <v>0.9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0.8</v>
      </c>
      <c r="N41" s="42">
        <v>0.9</v>
      </c>
      <c r="O41" s="42">
        <v>0</v>
      </c>
      <c r="P41" s="42">
        <v>7.5</v>
      </c>
      <c r="Q41" s="42">
        <v>37.6</v>
      </c>
      <c r="R41" s="42">
        <v>16</v>
      </c>
      <c r="S41" s="42">
        <v>12.7</v>
      </c>
      <c r="T41" s="42">
        <v>0</v>
      </c>
      <c r="U41" s="42">
        <v>0</v>
      </c>
      <c r="V41" s="42">
        <v>0</v>
      </c>
      <c r="W41" s="42">
        <v>0</v>
      </c>
      <c r="X41" s="43">
        <v>17.2</v>
      </c>
      <c r="Y41" s="43">
        <v>21.3</v>
      </c>
      <c r="Z41" s="43">
        <v>8.6999999999999993</v>
      </c>
      <c r="AA41" s="42">
        <v>6.2999999999999829</v>
      </c>
      <c r="AB41" s="43">
        <v>12.8</v>
      </c>
      <c r="AC41" s="43">
        <v>7.2</v>
      </c>
      <c r="AD41" s="43">
        <v>35.200000000000003</v>
      </c>
      <c r="AE41" s="43">
        <v>7.8</v>
      </c>
      <c r="AF41" s="43">
        <v>5.7</v>
      </c>
      <c r="AG41" s="43">
        <v>26.1</v>
      </c>
      <c r="AH41" s="4">
        <f t="shared" si="2"/>
        <v>238.69999999999996</v>
      </c>
      <c r="AI41" s="39">
        <f t="shared" si="3"/>
        <v>49.467752035065729</v>
      </c>
      <c r="AJ41" s="25" t="s">
        <v>56</v>
      </c>
      <c r="AL41" s="43">
        <v>240.1</v>
      </c>
    </row>
    <row r="42" spans="1:38">
      <c r="A42" s="3">
        <v>41</v>
      </c>
      <c r="B42" s="2" t="s">
        <v>40</v>
      </c>
      <c r="C42" s="4">
        <v>141.6</v>
      </c>
      <c r="D42" s="42">
        <v>0</v>
      </c>
      <c r="E42" s="42">
        <v>5.0999999999999996</v>
      </c>
      <c r="F42" s="42">
        <v>1.7</v>
      </c>
      <c r="G42" s="42">
        <v>14.2</v>
      </c>
      <c r="H42" s="42">
        <v>5</v>
      </c>
      <c r="I42" s="42">
        <v>0</v>
      </c>
      <c r="J42" s="42">
        <v>0</v>
      </c>
      <c r="K42" s="42">
        <v>0</v>
      </c>
      <c r="L42" s="42">
        <v>0</v>
      </c>
      <c r="M42" s="42">
        <v>1.1000000000000001</v>
      </c>
      <c r="N42" s="42">
        <v>0.7</v>
      </c>
      <c r="O42" s="42">
        <v>0</v>
      </c>
      <c r="P42" s="42">
        <v>0.2</v>
      </c>
      <c r="Q42" s="42">
        <v>44</v>
      </c>
      <c r="R42" s="42">
        <v>15.5</v>
      </c>
      <c r="S42" s="42">
        <v>5.3</v>
      </c>
      <c r="T42" s="42">
        <v>0</v>
      </c>
      <c r="U42" s="42">
        <v>0</v>
      </c>
      <c r="V42" s="42">
        <v>4</v>
      </c>
      <c r="W42" s="42">
        <v>0</v>
      </c>
      <c r="X42" s="43">
        <v>2.5</v>
      </c>
      <c r="Y42" s="43">
        <v>15.6</v>
      </c>
      <c r="Z42" s="43">
        <v>3.3</v>
      </c>
      <c r="AA42" s="42">
        <v>44.10000000000008</v>
      </c>
      <c r="AB42" s="43">
        <v>16.7</v>
      </c>
      <c r="AC42" s="43">
        <v>25.9</v>
      </c>
      <c r="AD42" s="43">
        <v>0.3</v>
      </c>
      <c r="AE42" s="43">
        <v>6.5</v>
      </c>
      <c r="AF42" s="43">
        <v>0</v>
      </c>
      <c r="AG42" s="43">
        <v>13.6</v>
      </c>
      <c r="AH42" s="4">
        <f t="shared" si="2"/>
        <v>225.30000000000007</v>
      </c>
      <c r="AI42" s="39">
        <f t="shared" si="3"/>
        <v>59.110169491525482</v>
      </c>
      <c r="AJ42" s="25" t="s">
        <v>56</v>
      </c>
      <c r="AL42" s="43">
        <v>230.1</v>
      </c>
    </row>
    <row r="43" spans="1:38">
      <c r="A43" s="3">
        <v>42</v>
      </c>
      <c r="B43" s="2" t="s">
        <v>41</v>
      </c>
      <c r="C43" s="4">
        <v>152.30000000000001</v>
      </c>
      <c r="D43" s="42">
        <v>0</v>
      </c>
      <c r="E43" s="42">
        <v>0</v>
      </c>
      <c r="F43" s="42">
        <v>2</v>
      </c>
      <c r="G43" s="42">
        <v>0</v>
      </c>
      <c r="H43" s="42">
        <v>0</v>
      </c>
      <c r="I43" s="42">
        <v>0</v>
      </c>
      <c r="J43" s="42">
        <v>0</v>
      </c>
      <c r="K43" s="42">
        <v>0</v>
      </c>
      <c r="L43" s="42">
        <v>0</v>
      </c>
      <c r="M43" s="42">
        <v>1.2</v>
      </c>
      <c r="N43" s="42">
        <v>0</v>
      </c>
      <c r="O43" s="42">
        <v>0</v>
      </c>
      <c r="P43" s="42">
        <v>0</v>
      </c>
      <c r="Q43" s="42">
        <v>0.1</v>
      </c>
      <c r="R43" s="42">
        <v>21.1</v>
      </c>
      <c r="S43" s="42">
        <v>3</v>
      </c>
      <c r="T43" s="42">
        <v>0</v>
      </c>
      <c r="U43" s="42">
        <v>30.6</v>
      </c>
      <c r="V43" s="42">
        <v>0</v>
      </c>
      <c r="W43" s="42">
        <v>0</v>
      </c>
      <c r="X43" s="43">
        <v>22</v>
      </c>
      <c r="Y43" s="43">
        <v>28</v>
      </c>
      <c r="Z43" s="43">
        <v>0.5</v>
      </c>
      <c r="AA43" s="42">
        <v>0.5</v>
      </c>
      <c r="AB43" s="43">
        <v>6.3</v>
      </c>
      <c r="AC43" s="43">
        <v>0</v>
      </c>
      <c r="AD43" s="43">
        <v>3.6</v>
      </c>
      <c r="AE43" s="43">
        <v>8</v>
      </c>
      <c r="AF43" s="43">
        <v>0</v>
      </c>
      <c r="AG43" s="43">
        <v>3.4</v>
      </c>
      <c r="AH43" s="4">
        <f t="shared" si="2"/>
        <v>130.29999999999998</v>
      </c>
      <c r="AI43" s="39">
        <f t="shared" si="3"/>
        <v>-14.445173998686826</v>
      </c>
      <c r="AJ43" s="25" t="s">
        <v>57</v>
      </c>
      <c r="AL43" s="43">
        <v>130.9</v>
      </c>
    </row>
    <row r="44" spans="1:38">
      <c r="A44" s="3">
        <v>43</v>
      </c>
      <c r="B44" s="2" t="s">
        <v>42</v>
      </c>
      <c r="C44" s="4">
        <v>186.7</v>
      </c>
      <c r="D44" s="42">
        <v>0</v>
      </c>
      <c r="E44" s="42">
        <v>16.600000000000001</v>
      </c>
      <c r="F44" s="42">
        <v>20.5</v>
      </c>
      <c r="G44" s="42">
        <v>14.8</v>
      </c>
      <c r="H44" s="42">
        <v>3.4</v>
      </c>
      <c r="I44" s="42">
        <v>0</v>
      </c>
      <c r="J44" s="42">
        <v>0</v>
      </c>
      <c r="K44" s="42">
        <v>0</v>
      </c>
      <c r="L44" s="42">
        <v>0</v>
      </c>
      <c r="M44" s="42">
        <v>4.0999999999999996</v>
      </c>
      <c r="N44" s="42">
        <v>22.7</v>
      </c>
      <c r="O44" s="42">
        <v>0</v>
      </c>
      <c r="P44" s="42">
        <v>1.2</v>
      </c>
      <c r="Q44" s="42">
        <v>3.4</v>
      </c>
      <c r="R44" s="42">
        <v>46.2</v>
      </c>
      <c r="S44" s="42">
        <v>0.2</v>
      </c>
      <c r="T44" s="42">
        <v>0</v>
      </c>
      <c r="U44" s="42">
        <v>0.8</v>
      </c>
      <c r="V44" s="42">
        <v>0</v>
      </c>
      <c r="W44" s="42">
        <v>0</v>
      </c>
      <c r="X44" s="43">
        <v>12.5</v>
      </c>
      <c r="Y44" s="43">
        <v>5.9</v>
      </c>
      <c r="Z44" s="43">
        <v>2.9</v>
      </c>
      <c r="AA44" s="42">
        <v>8.2999999999999545</v>
      </c>
      <c r="AB44" s="43">
        <v>24.4</v>
      </c>
      <c r="AC44" s="43">
        <v>18.8</v>
      </c>
      <c r="AD44" s="43">
        <v>0.4</v>
      </c>
      <c r="AE44" s="43">
        <v>9.6</v>
      </c>
      <c r="AF44" s="43">
        <v>0</v>
      </c>
      <c r="AG44" s="43">
        <v>3.8</v>
      </c>
      <c r="AH44" s="4">
        <f t="shared" si="2"/>
        <v>220.50000000000003</v>
      </c>
      <c r="AI44" s="39">
        <f t="shared" si="3"/>
        <v>18.103910016068596</v>
      </c>
      <c r="AJ44" s="25" t="s">
        <v>57</v>
      </c>
      <c r="AL44" s="43">
        <v>221.4</v>
      </c>
    </row>
    <row r="45" spans="1:38">
      <c r="A45" s="3">
        <v>44</v>
      </c>
      <c r="B45" s="2" t="s">
        <v>43</v>
      </c>
      <c r="C45" s="4">
        <v>137.30000000000001</v>
      </c>
      <c r="D45" s="42">
        <v>0</v>
      </c>
      <c r="E45" s="42">
        <v>7.6</v>
      </c>
      <c r="F45" s="42">
        <v>2.7</v>
      </c>
      <c r="G45" s="42">
        <v>1.8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1.3</v>
      </c>
      <c r="N45" s="42">
        <v>0.1</v>
      </c>
      <c r="O45" s="42">
        <v>0</v>
      </c>
      <c r="P45" s="42">
        <v>0.1</v>
      </c>
      <c r="Q45" s="42">
        <v>0</v>
      </c>
      <c r="R45" s="42">
        <v>15</v>
      </c>
      <c r="S45" s="42">
        <v>6.1</v>
      </c>
      <c r="T45" s="42">
        <v>0</v>
      </c>
      <c r="U45" s="42">
        <v>0.3</v>
      </c>
      <c r="V45" s="42">
        <v>0</v>
      </c>
      <c r="W45" s="42">
        <v>0</v>
      </c>
      <c r="X45" s="43">
        <v>40</v>
      </c>
      <c r="Y45" s="43">
        <v>12</v>
      </c>
      <c r="Z45" s="43">
        <v>0.3</v>
      </c>
      <c r="AA45" s="42">
        <v>5.8000000000000256</v>
      </c>
      <c r="AB45" s="43">
        <v>0.5</v>
      </c>
      <c r="AC45" s="43">
        <v>6.7</v>
      </c>
      <c r="AD45" s="43">
        <v>0.6</v>
      </c>
      <c r="AE45" s="43">
        <v>1</v>
      </c>
      <c r="AF45" s="43">
        <v>0.1</v>
      </c>
      <c r="AG45" s="43">
        <v>4.3</v>
      </c>
      <c r="AH45" s="4">
        <f t="shared" si="2"/>
        <v>106.30000000000001</v>
      </c>
      <c r="AI45" s="39">
        <f t="shared" si="3"/>
        <v>-22.578295702840492</v>
      </c>
      <c r="AJ45" s="25" t="s">
        <v>96</v>
      </c>
      <c r="AL45" s="43">
        <v>105.8</v>
      </c>
    </row>
    <row r="46" spans="1:38">
      <c r="A46" s="3">
        <v>45</v>
      </c>
      <c r="B46" s="2" t="s">
        <v>44</v>
      </c>
      <c r="C46" s="4">
        <v>148.69999999999999</v>
      </c>
      <c r="D46" s="42">
        <v>0.3</v>
      </c>
      <c r="E46" s="42">
        <v>7.6</v>
      </c>
      <c r="F46" s="42">
        <v>1.9</v>
      </c>
      <c r="G46" s="42">
        <v>1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3</v>
      </c>
      <c r="N46" s="42">
        <v>1.3</v>
      </c>
      <c r="O46" s="42">
        <v>0.6</v>
      </c>
      <c r="P46" s="42">
        <v>1.2</v>
      </c>
      <c r="Q46" s="42">
        <v>34.799999999999997</v>
      </c>
      <c r="R46" s="42">
        <v>32.799999999999997</v>
      </c>
      <c r="S46" s="42">
        <v>13.6</v>
      </c>
      <c r="T46" s="42">
        <v>0.1</v>
      </c>
      <c r="U46" s="42">
        <v>0.1</v>
      </c>
      <c r="V46" s="42">
        <v>3.6</v>
      </c>
      <c r="W46" s="42">
        <v>0</v>
      </c>
      <c r="X46" s="43">
        <v>10.199999999999999</v>
      </c>
      <c r="Y46" s="43">
        <v>25.6</v>
      </c>
      <c r="Z46" s="43">
        <v>15.7</v>
      </c>
      <c r="AA46" s="42">
        <v>4.3000000000000682</v>
      </c>
      <c r="AB46" s="43">
        <v>3.8</v>
      </c>
      <c r="AC46" s="43">
        <v>19.2</v>
      </c>
      <c r="AD46" s="43">
        <v>9.6</v>
      </c>
      <c r="AE46" s="43">
        <v>6.7</v>
      </c>
      <c r="AF46" s="43">
        <v>3.1</v>
      </c>
      <c r="AG46" s="43">
        <v>3.7</v>
      </c>
      <c r="AH46" s="4">
        <f t="shared" si="2"/>
        <v>203.8</v>
      </c>
      <c r="AI46" s="39">
        <f t="shared" si="3"/>
        <v>37.054472091459331</v>
      </c>
      <c r="AJ46" s="25" t="s">
        <v>56</v>
      </c>
      <c r="AL46" s="43">
        <v>204.9</v>
      </c>
    </row>
    <row r="47" spans="1:38">
      <c r="A47" s="3">
        <v>46</v>
      </c>
      <c r="B47" s="2" t="s">
        <v>45</v>
      </c>
      <c r="C47" s="4">
        <v>170.7</v>
      </c>
      <c r="D47" s="42">
        <v>0</v>
      </c>
      <c r="E47" s="42">
        <v>0.3</v>
      </c>
      <c r="F47" s="42">
        <v>10.7</v>
      </c>
      <c r="G47" s="42">
        <v>3.8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5.6</v>
      </c>
      <c r="N47" s="42">
        <v>0.4</v>
      </c>
      <c r="O47" s="42">
        <v>0.3</v>
      </c>
      <c r="P47" s="42">
        <v>0.5</v>
      </c>
      <c r="Q47" s="42">
        <v>1.6</v>
      </c>
      <c r="R47" s="42">
        <v>10.1</v>
      </c>
      <c r="S47" s="42">
        <v>0.3</v>
      </c>
      <c r="T47" s="42">
        <v>0.3</v>
      </c>
      <c r="U47" s="42">
        <v>0</v>
      </c>
      <c r="V47" s="42">
        <v>0</v>
      </c>
      <c r="W47" s="42">
        <v>0</v>
      </c>
      <c r="X47" s="43">
        <v>18.399999999999999</v>
      </c>
      <c r="Y47" s="43">
        <v>22.3</v>
      </c>
      <c r="Z47" s="43">
        <v>2.1</v>
      </c>
      <c r="AA47" s="42">
        <v>22.10000000000008</v>
      </c>
      <c r="AB47" s="43">
        <v>6.3</v>
      </c>
      <c r="AC47" s="43">
        <v>24.6</v>
      </c>
      <c r="AD47" s="43">
        <v>3.1</v>
      </c>
      <c r="AE47" s="43">
        <v>7.2</v>
      </c>
      <c r="AF47" s="43">
        <v>2.4</v>
      </c>
      <c r="AG47" s="43">
        <v>0</v>
      </c>
      <c r="AH47" s="4">
        <f t="shared" si="2"/>
        <v>142.40000000000006</v>
      </c>
      <c r="AI47" s="39">
        <f t="shared" si="3"/>
        <v>-16.578793204452211</v>
      </c>
      <c r="AJ47" s="25" t="s">
        <v>57</v>
      </c>
      <c r="AL47" s="43">
        <v>144</v>
      </c>
    </row>
    <row r="48" spans="1:38">
      <c r="A48" s="3">
        <v>47</v>
      </c>
      <c r="B48" s="2" t="s">
        <v>76</v>
      </c>
      <c r="C48" s="4">
        <v>133.9</v>
      </c>
      <c r="D48" s="42">
        <v>0</v>
      </c>
      <c r="E48" s="42">
        <v>12.2</v>
      </c>
      <c r="F48" s="42">
        <v>4.7</v>
      </c>
      <c r="G48" s="42">
        <v>0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7.2</v>
      </c>
      <c r="N48" s="42">
        <v>1.2</v>
      </c>
      <c r="O48" s="42">
        <v>0</v>
      </c>
      <c r="P48" s="42">
        <v>0</v>
      </c>
      <c r="Q48" s="42">
        <v>1.9</v>
      </c>
      <c r="R48" s="42">
        <v>39.200000000000003</v>
      </c>
      <c r="S48" s="42">
        <v>4.5</v>
      </c>
      <c r="T48" s="42">
        <v>0</v>
      </c>
      <c r="U48" s="42">
        <v>0</v>
      </c>
      <c r="V48" s="42">
        <v>0.2</v>
      </c>
      <c r="W48" s="42">
        <v>0</v>
      </c>
      <c r="X48" s="43">
        <v>19.600000000000001</v>
      </c>
      <c r="Y48" s="43">
        <v>15.7</v>
      </c>
      <c r="Z48" s="43">
        <v>15.5</v>
      </c>
      <c r="AA48" s="42">
        <v>3.0999999999999801</v>
      </c>
      <c r="AB48" s="43">
        <v>3.7</v>
      </c>
      <c r="AC48" s="43">
        <v>10</v>
      </c>
      <c r="AD48" s="43">
        <v>0.1</v>
      </c>
      <c r="AE48" s="43">
        <v>0.1</v>
      </c>
      <c r="AF48" s="43">
        <v>0</v>
      </c>
      <c r="AG48" s="43">
        <v>0</v>
      </c>
      <c r="AH48" s="4">
        <f t="shared" si="2"/>
        <v>138.89999999999998</v>
      </c>
      <c r="AI48" s="39">
        <f t="shared" si="3"/>
        <v>3.7341299477221526</v>
      </c>
      <c r="AJ48" s="25" t="s">
        <v>57</v>
      </c>
      <c r="AL48" s="43">
        <v>140.6</v>
      </c>
    </row>
    <row r="49" spans="1:38">
      <c r="A49" s="3">
        <v>48</v>
      </c>
      <c r="B49" s="2" t="s">
        <v>75</v>
      </c>
      <c r="C49" s="4">
        <v>135.80000000000001</v>
      </c>
      <c r="D49" s="42">
        <v>0.3</v>
      </c>
      <c r="E49" s="42">
        <v>7.8</v>
      </c>
      <c r="F49" s="42">
        <v>4.3</v>
      </c>
      <c r="G49" s="42">
        <v>0.1</v>
      </c>
      <c r="H49" s="42">
        <v>0</v>
      </c>
      <c r="I49" s="42">
        <v>0</v>
      </c>
      <c r="J49" s="42">
        <v>0</v>
      </c>
      <c r="K49" s="42">
        <v>0</v>
      </c>
      <c r="L49" s="42">
        <v>0</v>
      </c>
      <c r="M49" s="42">
        <v>2.7</v>
      </c>
      <c r="N49" s="42">
        <v>0.1</v>
      </c>
      <c r="O49" s="42">
        <v>0</v>
      </c>
      <c r="P49" s="42">
        <v>0</v>
      </c>
      <c r="Q49" s="42">
        <v>0</v>
      </c>
      <c r="R49" s="42">
        <v>34.6</v>
      </c>
      <c r="S49" s="42">
        <v>0.3</v>
      </c>
      <c r="T49" s="42">
        <v>0</v>
      </c>
      <c r="U49" s="42">
        <v>0.2</v>
      </c>
      <c r="V49" s="42">
        <v>0.2</v>
      </c>
      <c r="W49" s="42">
        <v>0</v>
      </c>
      <c r="X49" s="43">
        <v>11.6</v>
      </c>
      <c r="Y49" s="43">
        <v>17.399999999999999</v>
      </c>
      <c r="Z49" s="43">
        <v>7.6</v>
      </c>
      <c r="AA49" s="42">
        <v>8.1999999999999886</v>
      </c>
      <c r="AB49" s="43">
        <v>4.3</v>
      </c>
      <c r="AC49" s="43">
        <v>6.2</v>
      </c>
      <c r="AD49" s="43">
        <v>0.2</v>
      </c>
      <c r="AE49" s="43">
        <v>0.1</v>
      </c>
      <c r="AF49" s="43">
        <v>0.1</v>
      </c>
      <c r="AG49" s="43">
        <v>0.3</v>
      </c>
      <c r="AH49" s="4">
        <f t="shared" si="2"/>
        <v>106.59999999999997</v>
      </c>
      <c r="AI49" s="39">
        <f t="shared" si="3"/>
        <v>-21.502209131075148</v>
      </c>
      <c r="AJ49" s="25" t="s">
        <v>96</v>
      </c>
      <c r="AL49" s="43">
        <v>106.6</v>
      </c>
    </row>
    <row r="50" spans="1:38">
      <c r="A50" s="3">
        <v>49</v>
      </c>
      <c r="B50" s="2" t="s">
        <v>48</v>
      </c>
      <c r="C50" s="4">
        <v>153.1</v>
      </c>
      <c r="D50" s="42">
        <v>0</v>
      </c>
      <c r="E50" s="42">
        <v>6.3</v>
      </c>
      <c r="F50" s="42">
        <v>8.4</v>
      </c>
      <c r="G50" s="42">
        <v>24</v>
      </c>
      <c r="H50" s="42">
        <v>7.2</v>
      </c>
      <c r="I50" s="42">
        <v>0</v>
      </c>
      <c r="J50" s="42">
        <v>0</v>
      </c>
      <c r="K50" s="42">
        <v>0</v>
      </c>
      <c r="L50" s="42">
        <v>0</v>
      </c>
      <c r="M50" s="42">
        <v>3</v>
      </c>
      <c r="N50" s="42">
        <v>1.8</v>
      </c>
      <c r="O50" s="42">
        <v>0</v>
      </c>
      <c r="P50" s="42">
        <v>0.4</v>
      </c>
      <c r="Q50" s="42">
        <v>7.3</v>
      </c>
      <c r="R50" s="42">
        <v>61.6</v>
      </c>
      <c r="S50" s="42">
        <v>31.8</v>
      </c>
      <c r="T50" s="42">
        <v>0.1</v>
      </c>
      <c r="U50" s="42">
        <v>0.2</v>
      </c>
      <c r="V50" s="42">
        <v>1.1000000000000001</v>
      </c>
      <c r="W50" s="42">
        <v>0</v>
      </c>
      <c r="X50" s="43">
        <v>6.2</v>
      </c>
      <c r="Y50" s="43">
        <v>27.5</v>
      </c>
      <c r="Z50" s="43">
        <v>13.2</v>
      </c>
      <c r="AA50" s="42">
        <v>23.199999999999989</v>
      </c>
      <c r="AB50" s="43">
        <v>13.4</v>
      </c>
      <c r="AC50" s="43">
        <v>8.6</v>
      </c>
      <c r="AD50" s="43">
        <v>0</v>
      </c>
      <c r="AE50" s="43">
        <v>3.4</v>
      </c>
      <c r="AF50" s="43">
        <v>0</v>
      </c>
      <c r="AG50" s="43">
        <v>5.6</v>
      </c>
      <c r="AH50" s="4">
        <f t="shared" si="2"/>
        <v>254.29999999999995</v>
      </c>
      <c r="AI50" s="39">
        <f t="shared" si="3"/>
        <v>66.100587851077705</v>
      </c>
      <c r="AJ50" s="25" t="s">
        <v>56</v>
      </c>
      <c r="AL50" s="43">
        <v>272.3</v>
      </c>
    </row>
    <row r="51" spans="1:38">
      <c r="A51" s="3">
        <v>50</v>
      </c>
      <c r="B51" s="2" t="s">
        <v>49</v>
      </c>
      <c r="C51" s="4">
        <v>145.5</v>
      </c>
      <c r="D51" s="42">
        <v>0</v>
      </c>
      <c r="E51" s="42">
        <v>6.4</v>
      </c>
      <c r="F51" s="42">
        <v>0.2</v>
      </c>
      <c r="G51" s="42">
        <v>0.2</v>
      </c>
      <c r="H51" s="42">
        <v>0</v>
      </c>
      <c r="I51" s="42">
        <v>0</v>
      </c>
      <c r="J51" s="42">
        <v>0</v>
      </c>
      <c r="K51" s="42">
        <v>0</v>
      </c>
      <c r="L51" s="42">
        <v>0</v>
      </c>
      <c r="M51" s="42">
        <v>1.6</v>
      </c>
      <c r="N51" s="42">
        <v>0.1</v>
      </c>
      <c r="O51" s="42">
        <v>0</v>
      </c>
      <c r="P51" s="42">
        <v>0</v>
      </c>
      <c r="Q51" s="42">
        <v>0</v>
      </c>
      <c r="R51" s="42">
        <v>1.7</v>
      </c>
      <c r="S51" s="42">
        <v>5.8</v>
      </c>
      <c r="T51" s="42">
        <v>0</v>
      </c>
      <c r="U51" s="42">
        <v>17.899999999999999</v>
      </c>
      <c r="V51" s="42">
        <v>0</v>
      </c>
      <c r="W51" s="42">
        <v>0</v>
      </c>
      <c r="X51" s="43">
        <v>21.4</v>
      </c>
      <c r="Y51" s="43">
        <v>19.600000000000001</v>
      </c>
      <c r="Z51" s="43">
        <v>0.4</v>
      </c>
      <c r="AA51" s="42">
        <v>1.4999999999999432</v>
      </c>
      <c r="AB51" s="43">
        <v>0</v>
      </c>
      <c r="AC51" s="43">
        <v>0</v>
      </c>
      <c r="AD51" s="43">
        <v>6.3</v>
      </c>
      <c r="AE51" s="43">
        <v>1.7</v>
      </c>
      <c r="AF51" s="43">
        <v>0</v>
      </c>
      <c r="AG51" s="43">
        <v>0.4</v>
      </c>
      <c r="AH51" s="4">
        <f t="shared" si="2"/>
        <v>85.19999999999996</v>
      </c>
      <c r="AI51" s="39">
        <f t="shared" si="3"/>
        <v>-41.443298969072195</v>
      </c>
      <c r="AJ51" s="25" t="s">
        <v>96</v>
      </c>
      <c r="AL51" s="43">
        <v>85.8</v>
      </c>
    </row>
    <row r="52" spans="1:38">
      <c r="A52" s="3">
        <v>51</v>
      </c>
      <c r="B52" s="3" t="s">
        <v>53</v>
      </c>
      <c r="C52" s="3">
        <f>SUM(C2:C51)</f>
        <v>8193.9000000000015</v>
      </c>
      <c r="D52" s="3">
        <f>SUM(D2:D51)</f>
        <v>7.5999999999999988</v>
      </c>
      <c r="E52" s="3">
        <f t="shared" ref="E52:G52" si="4">SUM(E2:E51)</f>
        <v>280.49999999999994</v>
      </c>
      <c r="F52" s="3">
        <f t="shared" si="4"/>
        <v>223.09999999999991</v>
      </c>
      <c r="G52" s="3">
        <f t="shared" si="4"/>
        <v>157.09999999999997</v>
      </c>
      <c r="H52" s="3">
        <f t="shared" ref="H52:J52" si="5">SUM(H2:H51)</f>
        <v>53.000000000000007</v>
      </c>
      <c r="I52" s="3">
        <f t="shared" si="5"/>
        <v>1.2000000000000002</v>
      </c>
      <c r="J52" s="3">
        <f t="shared" si="5"/>
        <v>0.6</v>
      </c>
      <c r="K52" s="3">
        <f t="shared" ref="K52:M52" si="6">SUM(K2:K51)</f>
        <v>0.60000000000000009</v>
      </c>
      <c r="L52" s="3">
        <f t="shared" si="6"/>
        <v>0</v>
      </c>
      <c r="M52" s="3">
        <f t="shared" si="6"/>
        <v>133.79999999999998</v>
      </c>
      <c r="N52" s="3">
        <f t="shared" ref="N52:R52" si="7">SUM(N2:N51)</f>
        <v>50.5</v>
      </c>
      <c r="O52" s="3">
        <f t="shared" si="7"/>
        <v>32.200000000000003</v>
      </c>
      <c r="P52" s="3">
        <f t="shared" si="7"/>
        <v>24.599999999999998</v>
      </c>
      <c r="Q52" s="3">
        <f t="shared" si="7"/>
        <v>292.5</v>
      </c>
      <c r="R52" s="3">
        <f t="shared" si="7"/>
        <v>1030.5000000000002</v>
      </c>
      <c r="S52" s="3">
        <f t="shared" ref="S52:U52" si="8">SUM(S2:S51)</f>
        <v>362.40000000000003</v>
      </c>
      <c r="T52" s="3">
        <f t="shared" si="8"/>
        <v>7.8999999999999995</v>
      </c>
      <c r="U52" s="3">
        <f t="shared" si="8"/>
        <v>291.70000000000005</v>
      </c>
      <c r="V52" s="3">
        <f t="shared" ref="V52:W52" si="9">SUM(V2:V51)</f>
        <v>11.799999999999999</v>
      </c>
      <c r="W52" s="3">
        <f t="shared" si="9"/>
        <v>1.1000000000000001</v>
      </c>
      <c r="X52" s="3">
        <f t="shared" ref="X52" si="10">SUM(X2:X51)</f>
        <v>1103.3000000000002</v>
      </c>
      <c r="Y52" s="3">
        <f t="shared" ref="Y52:Z52" si="11">SUM(Y2:Y51)</f>
        <v>1781.4</v>
      </c>
      <c r="Z52" s="3">
        <f t="shared" si="11"/>
        <v>136.60000000000002</v>
      </c>
      <c r="AA52" s="3">
        <f t="shared" ref="AA52:AB52" si="12">SUM(AA2:AA51)</f>
        <v>347</v>
      </c>
      <c r="AB52" s="3">
        <f t="shared" si="12"/>
        <v>394</v>
      </c>
      <c r="AC52" s="3">
        <f t="shared" ref="AC52:AD52" si="13">SUM(AC2:AC51)</f>
        <v>518.69999999999993</v>
      </c>
      <c r="AD52" s="3">
        <f t="shared" si="13"/>
        <v>135.5</v>
      </c>
      <c r="AE52" s="3">
        <f t="shared" ref="AE52:AH52" si="14">SUM(AE2:AE51)</f>
        <v>155.29999999999995</v>
      </c>
      <c r="AF52" s="3">
        <f t="shared" si="14"/>
        <v>24.8</v>
      </c>
      <c r="AG52" s="3">
        <f t="shared" si="14"/>
        <v>242.50000000000003</v>
      </c>
      <c r="AH52" s="3">
        <f t="shared" si="14"/>
        <v>7801.8000000000011</v>
      </c>
      <c r="AI52" s="39">
        <f t="shared" si="3"/>
        <v>-4.7852670889320166</v>
      </c>
      <c r="AJ52" s="3" t="s">
        <v>57</v>
      </c>
      <c r="AK52" s="65"/>
    </row>
    <row r="53" spans="1:38">
      <c r="A53" s="3">
        <v>52</v>
      </c>
      <c r="B53" s="3" t="s">
        <v>54</v>
      </c>
      <c r="C53" s="5">
        <f>C52/50</f>
        <v>163.87800000000004</v>
      </c>
      <c r="D53" s="5">
        <f>D52/50</f>
        <v>0.15199999999999997</v>
      </c>
      <c r="E53" s="5">
        <f t="shared" ref="E53:G53" si="15">E52/50</f>
        <v>5.6099999999999985</v>
      </c>
      <c r="F53" s="5">
        <f t="shared" si="15"/>
        <v>4.461999999999998</v>
      </c>
      <c r="G53" s="5">
        <f t="shared" si="15"/>
        <v>3.1419999999999995</v>
      </c>
      <c r="H53" s="5">
        <f t="shared" ref="H53:J53" si="16">H52/50</f>
        <v>1.06</v>
      </c>
      <c r="I53" s="5">
        <f t="shared" si="16"/>
        <v>2.4000000000000004E-2</v>
      </c>
      <c r="J53" s="5">
        <f t="shared" si="16"/>
        <v>1.2E-2</v>
      </c>
      <c r="K53" s="5">
        <f t="shared" ref="K53:M53" si="17">K52/50</f>
        <v>1.2000000000000002E-2</v>
      </c>
      <c r="L53" s="5">
        <f t="shared" si="17"/>
        <v>0</v>
      </c>
      <c r="M53" s="5">
        <f t="shared" si="17"/>
        <v>2.6759999999999997</v>
      </c>
      <c r="N53" s="5">
        <f t="shared" ref="N53:R53" si="18">N52/50</f>
        <v>1.01</v>
      </c>
      <c r="O53" s="5">
        <f t="shared" si="18"/>
        <v>0.64400000000000002</v>
      </c>
      <c r="P53" s="5">
        <f t="shared" si="18"/>
        <v>0.49199999999999994</v>
      </c>
      <c r="Q53" s="5">
        <f t="shared" si="18"/>
        <v>5.85</v>
      </c>
      <c r="R53" s="5">
        <f t="shared" si="18"/>
        <v>20.610000000000003</v>
      </c>
      <c r="S53" s="5">
        <f t="shared" ref="S53:U53" si="19">S52/50</f>
        <v>7.2480000000000011</v>
      </c>
      <c r="T53" s="5">
        <f t="shared" si="19"/>
        <v>0.158</v>
      </c>
      <c r="U53" s="5">
        <f t="shared" si="19"/>
        <v>5.8340000000000005</v>
      </c>
      <c r="V53" s="5">
        <f t="shared" ref="V53:W53" si="20">V52/50</f>
        <v>0.23599999999999999</v>
      </c>
      <c r="W53" s="5">
        <f t="shared" si="20"/>
        <v>2.2000000000000002E-2</v>
      </c>
      <c r="X53" s="5">
        <f t="shared" ref="X53" si="21">X52/50</f>
        <v>22.066000000000003</v>
      </c>
      <c r="Y53" s="5">
        <f t="shared" ref="Y53:Z53" si="22">Y52/50</f>
        <v>35.628</v>
      </c>
      <c r="Z53" s="5">
        <f t="shared" si="22"/>
        <v>2.7320000000000007</v>
      </c>
      <c r="AA53" s="5">
        <f t="shared" ref="AA53:AB53" si="23">AA52/50</f>
        <v>6.94</v>
      </c>
      <c r="AB53" s="5">
        <f t="shared" si="23"/>
        <v>7.88</v>
      </c>
      <c r="AC53" s="5">
        <f t="shared" ref="AC53:AD53" si="24">AC52/50</f>
        <v>10.373999999999999</v>
      </c>
      <c r="AD53" s="5">
        <f t="shared" si="24"/>
        <v>2.71</v>
      </c>
      <c r="AE53" s="5">
        <f t="shared" ref="AE53:AH53" si="25">AE52/50</f>
        <v>3.105999999999999</v>
      </c>
      <c r="AF53" s="5">
        <f t="shared" si="25"/>
        <v>0.496</v>
      </c>
      <c r="AG53" s="5">
        <f t="shared" si="25"/>
        <v>4.8500000000000005</v>
      </c>
      <c r="AH53" s="5">
        <f t="shared" si="25"/>
        <v>156.03600000000003</v>
      </c>
      <c r="AI53" s="39">
        <f t="shared" si="3"/>
        <v>-4.7852670889320166</v>
      </c>
      <c r="AJ53" s="5" t="s">
        <v>57</v>
      </c>
      <c r="AK53" s="65"/>
    </row>
    <row r="54" spans="1:38">
      <c r="S54" s="66"/>
      <c r="AK54" s="29"/>
    </row>
    <row r="56" spans="1:38">
      <c r="AA56" s="1">
        <f>350/50</f>
        <v>7</v>
      </c>
      <c r="AD56" s="45"/>
      <c r="AE56" s="46"/>
    </row>
    <row r="57" spans="1:38" ht="45">
      <c r="V57" s="45">
        <v>11</v>
      </c>
      <c r="W57" s="46" t="s">
        <v>0</v>
      </c>
      <c r="X57" s="43">
        <v>166.1</v>
      </c>
      <c r="AD57" s="45"/>
      <c r="AE57" s="46"/>
    </row>
    <row r="58" spans="1:38" ht="30">
      <c r="V58" s="45">
        <v>622</v>
      </c>
      <c r="W58" s="46" t="s">
        <v>1</v>
      </c>
      <c r="X58" s="43">
        <v>103.2</v>
      </c>
      <c r="AD58" s="45"/>
      <c r="AE58" s="46"/>
    </row>
    <row r="59" spans="1:38" ht="30">
      <c r="V59" s="45">
        <v>634</v>
      </c>
      <c r="W59" s="46" t="s">
        <v>2</v>
      </c>
      <c r="X59" s="43">
        <v>175.5</v>
      </c>
      <c r="AD59" s="45"/>
      <c r="AE59" s="46"/>
    </row>
    <row r="60" spans="1:38" ht="30">
      <c r="V60" s="45">
        <v>645</v>
      </c>
      <c r="W60" s="46" t="s">
        <v>3</v>
      </c>
      <c r="X60" s="43">
        <v>113.7</v>
      </c>
      <c r="AD60" s="45"/>
      <c r="AE60" s="46"/>
    </row>
    <row r="61" spans="1:38" ht="30">
      <c r="V61" s="45">
        <v>626</v>
      </c>
      <c r="W61" s="46" t="s">
        <v>4</v>
      </c>
      <c r="X61" s="43">
        <v>81.099999999999994</v>
      </c>
      <c r="AD61" s="45"/>
      <c r="AE61" s="46"/>
    </row>
    <row r="62" spans="1:38" ht="30">
      <c r="V62" s="45">
        <v>632</v>
      </c>
      <c r="W62" s="46" t="s">
        <v>5</v>
      </c>
      <c r="X62" s="43">
        <v>134.69999999999999</v>
      </c>
      <c r="AD62" s="45"/>
      <c r="AE62" s="46"/>
    </row>
    <row r="63" spans="1:38" ht="30">
      <c r="V63" s="45">
        <v>605</v>
      </c>
      <c r="W63" s="46" t="s">
        <v>6</v>
      </c>
      <c r="X63" s="43">
        <v>227.6</v>
      </c>
      <c r="AD63" s="45"/>
      <c r="AE63" s="46"/>
    </row>
    <row r="64" spans="1:38">
      <c r="V64" s="45">
        <v>624</v>
      </c>
      <c r="W64" s="46" t="s">
        <v>7</v>
      </c>
      <c r="X64" s="43">
        <v>304.60000000000002</v>
      </c>
      <c r="AD64" s="45"/>
      <c r="AE64" s="46"/>
    </row>
    <row r="65" spans="22:31" ht="45">
      <c r="V65" s="45">
        <v>609</v>
      </c>
      <c r="W65" s="46" t="s">
        <v>8</v>
      </c>
      <c r="X65" s="43">
        <v>128.9</v>
      </c>
      <c r="AD65" s="45"/>
      <c r="AE65" s="46"/>
    </row>
    <row r="66" spans="22:31" ht="45">
      <c r="V66" s="45">
        <v>612</v>
      </c>
      <c r="W66" s="46" t="s">
        <v>9</v>
      </c>
      <c r="X66" s="43">
        <v>183.2</v>
      </c>
      <c r="AD66" s="45"/>
      <c r="AE66" s="46"/>
    </row>
    <row r="67" spans="22:31" ht="30">
      <c r="V67" s="45">
        <v>621</v>
      </c>
      <c r="W67" s="46" t="s">
        <v>10</v>
      </c>
      <c r="X67" s="43">
        <v>93.3</v>
      </c>
      <c r="AD67" s="45"/>
      <c r="AE67" s="46"/>
    </row>
    <row r="68" spans="22:31" ht="30">
      <c r="V68" s="45">
        <v>631</v>
      </c>
      <c r="W68" s="46" t="s">
        <v>11</v>
      </c>
      <c r="X68" s="43">
        <v>112.1</v>
      </c>
      <c r="AD68" s="45"/>
      <c r="AE68" s="46"/>
    </row>
    <row r="69" spans="22:31" ht="30">
      <c r="V69" s="45">
        <v>642</v>
      </c>
      <c r="W69" s="46" t="s">
        <v>12</v>
      </c>
      <c r="X69" s="43">
        <v>183.7</v>
      </c>
      <c r="AD69" s="45"/>
      <c r="AE69" s="46"/>
    </row>
    <row r="70" spans="22:31" ht="30">
      <c r="V70" s="45">
        <v>643</v>
      </c>
      <c r="W70" s="46" t="s">
        <v>13</v>
      </c>
      <c r="X70" s="43">
        <v>146.30000000000001</v>
      </c>
      <c r="AD70" s="45"/>
      <c r="AE70" s="46"/>
    </row>
    <row r="71" spans="22:31">
      <c r="V71" s="45">
        <v>638</v>
      </c>
      <c r="W71" s="46" t="s">
        <v>14</v>
      </c>
      <c r="X71" s="43">
        <v>199.1</v>
      </c>
      <c r="AD71" s="45"/>
      <c r="AE71" s="46"/>
    </row>
    <row r="72" spans="22:31" ht="30">
      <c r="V72" s="45">
        <v>608</v>
      </c>
      <c r="W72" s="46" t="s">
        <v>15</v>
      </c>
      <c r="X72" s="43">
        <v>84.3</v>
      </c>
      <c r="AD72" s="45"/>
      <c r="AE72" s="46"/>
    </row>
    <row r="73" spans="22:31" ht="30">
      <c r="V73" s="45">
        <v>601</v>
      </c>
      <c r="W73" s="46" t="s">
        <v>16</v>
      </c>
      <c r="X73" s="43">
        <v>310.60000000000002</v>
      </c>
      <c r="AD73" s="45"/>
      <c r="AE73" s="46"/>
    </row>
    <row r="74" spans="22:31" ht="30">
      <c r="V74" s="45">
        <v>648</v>
      </c>
      <c r="W74" s="46" t="s">
        <v>17</v>
      </c>
      <c r="X74" s="43">
        <v>200.4</v>
      </c>
      <c r="AD74" s="45"/>
      <c r="AE74" s="46"/>
    </row>
    <row r="75" spans="22:31" ht="30">
      <c r="V75" s="45">
        <v>649</v>
      </c>
      <c r="W75" s="46" t="s">
        <v>18</v>
      </c>
      <c r="X75" s="43">
        <v>295</v>
      </c>
      <c r="AD75" s="45"/>
      <c r="AE75" s="46"/>
    </row>
    <row r="76" spans="22:31" ht="45">
      <c r="V76" s="45">
        <v>606</v>
      </c>
      <c r="W76" s="46" t="s">
        <v>84</v>
      </c>
      <c r="X76" s="43">
        <v>234.5</v>
      </c>
      <c r="AD76" s="45"/>
      <c r="AE76" s="46"/>
    </row>
    <row r="77" spans="22:31" ht="30">
      <c r="V77" s="45">
        <v>620</v>
      </c>
      <c r="W77" s="46" t="s">
        <v>20</v>
      </c>
      <c r="X77" s="43">
        <v>94.5</v>
      </c>
      <c r="AD77" s="45"/>
      <c r="AE77" s="46"/>
    </row>
    <row r="78" spans="22:31">
      <c r="V78" s="45">
        <v>636</v>
      </c>
      <c r="W78" s="46" t="s">
        <v>21</v>
      </c>
      <c r="X78" s="43">
        <v>79.3</v>
      </c>
      <c r="AD78" s="45"/>
      <c r="AE78" s="46"/>
    </row>
    <row r="79" spans="22:31" ht="30">
      <c r="V79" s="45">
        <v>650</v>
      </c>
      <c r="W79" s="46" t="s">
        <v>22</v>
      </c>
      <c r="X79" s="43">
        <v>128.30000000000001</v>
      </c>
      <c r="AD79" s="45"/>
      <c r="AE79" s="46"/>
    </row>
    <row r="80" spans="22:31" ht="30">
      <c r="V80" s="45">
        <v>637</v>
      </c>
      <c r="W80" s="46" t="s">
        <v>23</v>
      </c>
      <c r="X80" s="43">
        <v>132</v>
      </c>
      <c r="AD80" s="45"/>
      <c r="AE80" s="46"/>
    </row>
    <row r="81" spans="22:31" ht="30">
      <c r="V81" s="45">
        <v>647</v>
      </c>
      <c r="W81" s="46" t="s">
        <v>24</v>
      </c>
      <c r="X81" s="43">
        <v>142.1</v>
      </c>
      <c r="AD81" s="45"/>
      <c r="AE81" s="46"/>
    </row>
    <row r="82" spans="22:31" ht="30">
      <c r="V82" s="45">
        <v>633</v>
      </c>
      <c r="W82" s="46" t="s">
        <v>25</v>
      </c>
      <c r="X82" s="43">
        <v>110.2</v>
      </c>
      <c r="AD82" s="45"/>
      <c r="AE82" s="46"/>
    </row>
    <row r="83" spans="22:31">
      <c r="V83" s="45">
        <v>630</v>
      </c>
      <c r="W83" s="46" t="s">
        <v>26</v>
      </c>
      <c r="X83" s="43">
        <v>144.30000000000001</v>
      </c>
      <c r="AD83" s="45"/>
      <c r="AE83" s="46"/>
    </row>
    <row r="84" spans="22:31" ht="30">
      <c r="V84" s="45">
        <v>646</v>
      </c>
      <c r="W84" s="46" t="s">
        <v>27</v>
      </c>
      <c r="X84" s="43">
        <v>115.6</v>
      </c>
      <c r="AD84" s="45"/>
      <c r="AE84" s="46"/>
    </row>
    <row r="85" spans="22:31" ht="30">
      <c r="V85" s="45">
        <v>625</v>
      </c>
      <c r="W85" s="46" t="s">
        <v>28</v>
      </c>
      <c r="X85" s="43">
        <v>173.5</v>
      </c>
      <c r="AD85" s="45"/>
      <c r="AE85" s="46"/>
    </row>
    <row r="86" spans="22:31" ht="30">
      <c r="V86" s="45">
        <v>610</v>
      </c>
      <c r="W86" s="46" t="s">
        <v>29</v>
      </c>
      <c r="X86" s="43">
        <v>217.4</v>
      </c>
      <c r="AD86" s="45"/>
      <c r="AE86" s="46"/>
    </row>
    <row r="87" spans="22:31" ht="30">
      <c r="V87" s="45">
        <v>635</v>
      </c>
      <c r="W87" s="46" t="s">
        <v>30</v>
      </c>
      <c r="X87" s="43">
        <v>173.5</v>
      </c>
      <c r="AD87" s="45"/>
      <c r="AE87" s="46"/>
    </row>
    <row r="88" spans="22:31" ht="30">
      <c r="V88" s="45">
        <v>604</v>
      </c>
      <c r="W88" s="46" t="s">
        <v>31</v>
      </c>
      <c r="X88" s="43">
        <v>231.1</v>
      </c>
      <c r="AD88" s="45"/>
      <c r="AE88" s="46"/>
    </row>
    <row r="89" spans="22:31" ht="30">
      <c r="V89" s="45">
        <v>641</v>
      </c>
      <c r="W89" s="46" t="s">
        <v>32</v>
      </c>
      <c r="X89" s="43">
        <v>129.30000000000001</v>
      </c>
      <c r="AD89" s="45"/>
      <c r="AE89" s="46"/>
    </row>
    <row r="90" spans="22:31">
      <c r="V90" s="45">
        <v>623</v>
      </c>
      <c r="W90" s="46" t="s">
        <v>33</v>
      </c>
      <c r="X90" s="43">
        <v>108.1</v>
      </c>
      <c r="AD90" s="45"/>
      <c r="AE90" s="46"/>
    </row>
    <row r="91" spans="22:31" ht="30">
      <c r="V91" s="45">
        <v>639</v>
      </c>
      <c r="W91" s="46" t="s">
        <v>34</v>
      </c>
      <c r="X91" s="43">
        <v>153</v>
      </c>
      <c r="AD91" s="45"/>
      <c r="AE91" s="46"/>
    </row>
    <row r="92" spans="22:31" ht="45">
      <c r="V92" s="45">
        <v>629</v>
      </c>
      <c r="W92" s="46" t="s">
        <v>35</v>
      </c>
      <c r="X92" s="43">
        <v>95.6</v>
      </c>
      <c r="AD92" s="45"/>
      <c r="AE92" s="46"/>
    </row>
    <row r="93" spans="22:31">
      <c r="V93" s="45">
        <v>644</v>
      </c>
      <c r="W93" s="46" t="s">
        <v>36</v>
      </c>
      <c r="X93" s="43">
        <v>125.7</v>
      </c>
      <c r="AD93" s="45"/>
      <c r="AE93" s="46"/>
    </row>
    <row r="94" spans="22:31" ht="30">
      <c r="V94" s="45">
        <v>640</v>
      </c>
      <c r="W94" s="46" t="s">
        <v>37</v>
      </c>
      <c r="X94" s="43">
        <v>130.69999999999999</v>
      </c>
      <c r="AD94" s="45"/>
      <c r="AE94" s="46"/>
    </row>
    <row r="95" spans="22:31" ht="30">
      <c r="V95" s="45">
        <v>618</v>
      </c>
      <c r="W95" s="46" t="s">
        <v>38</v>
      </c>
      <c r="X95" s="43">
        <v>98.5</v>
      </c>
      <c r="AD95" s="45"/>
      <c r="AE95" s="46"/>
    </row>
    <row r="96" spans="22:31" ht="45">
      <c r="V96" s="45">
        <v>603</v>
      </c>
      <c r="W96" s="46" t="s">
        <v>39</v>
      </c>
      <c r="X96" s="43">
        <v>240.1</v>
      </c>
      <c r="AD96" s="45"/>
      <c r="AE96" s="46"/>
    </row>
    <row r="97" spans="22:31" ht="30">
      <c r="V97" s="45">
        <v>615</v>
      </c>
      <c r="W97" s="46" t="s">
        <v>40</v>
      </c>
      <c r="X97" s="43">
        <v>230.1</v>
      </c>
      <c r="AD97" s="45"/>
      <c r="AE97" s="46"/>
    </row>
    <row r="98" spans="22:31" ht="30">
      <c r="V98" s="45">
        <v>619</v>
      </c>
      <c r="W98" s="46" t="s">
        <v>41</v>
      </c>
      <c r="X98" s="43">
        <v>130.9</v>
      </c>
      <c r="AD98" s="45"/>
      <c r="AE98" s="46"/>
    </row>
    <row r="99" spans="22:31" ht="30">
      <c r="V99" s="45">
        <v>613</v>
      </c>
      <c r="W99" s="46" t="s">
        <v>42</v>
      </c>
      <c r="X99" s="43">
        <v>221.4</v>
      </c>
      <c r="AD99" s="45"/>
      <c r="AE99" s="46"/>
    </row>
    <row r="100" spans="22:31" ht="30">
      <c r="V100" s="45">
        <v>627</v>
      </c>
      <c r="W100" s="46" t="s">
        <v>43</v>
      </c>
      <c r="X100" s="43">
        <v>105.8</v>
      </c>
      <c r="AD100" s="45"/>
      <c r="AE100" s="46"/>
    </row>
    <row r="101" spans="22:31" ht="30">
      <c r="V101" s="45">
        <v>602</v>
      </c>
      <c r="W101" s="46" t="s">
        <v>44</v>
      </c>
      <c r="X101" s="43">
        <v>204.9</v>
      </c>
      <c r="AD101" s="45"/>
      <c r="AE101" s="46"/>
    </row>
    <row r="102" spans="22:31" ht="30">
      <c r="V102" s="45">
        <v>607</v>
      </c>
      <c r="W102" s="46" t="s">
        <v>45</v>
      </c>
      <c r="X102" s="43">
        <v>144</v>
      </c>
      <c r="AD102" s="45"/>
      <c r="AE102" s="46"/>
    </row>
    <row r="103" spans="22:31" ht="45">
      <c r="V103" s="45">
        <v>616</v>
      </c>
      <c r="W103" s="46" t="s">
        <v>46</v>
      </c>
      <c r="X103" s="43">
        <v>140.6</v>
      </c>
      <c r="AD103" s="45"/>
      <c r="AE103" s="46"/>
    </row>
    <row r="104" spans="22:31" ht="45">
      <c r="V104" s="45">
        <v>617</v>
      </c>
      <c r="W104" s="46" t="s">
        <v>47</v>
      </c>
      <c r="X104" s="43">
        <v>106.6</v>
      </c>
      <c r="AD104" s="45"/>
      <c r="AE104" s="46"/>
    </row>
    <row r="105" spans="22:31" ht="30">
      <c r="V105" s="45">
        <v>614</v>
      </c>
      <c r="W105" s="46" t="s">
        <v>48</v>
      </c>
      <c r="X105" s="43">
        <v>272.3</v>
      </c>
      <c r="AD105" s="45"/>
      <c r="AE105" s="46"/>
    </row>
    <row r="106" spans="22:31" ht="30">
      <c r="V106" s="45">
        <v>628</v>
      </c>
      <c r="W106" s="46" t="s">
        <v>49</v>
      </c>
      <c r="X106" s="43">
        <v>85.8</v>
      </c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SEPTEMBER,2016 (in mm)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O107"/>
  <sheetViews>
    <sheetView view="pageBreakPreview" zoomScale="84" zoomScaleSheetLayoutView="84" workbookViewId="0">
      <pane xSplit="2" ySplit="1" topLeftCell="M17" activePane="bottomRight" state="frozen"/>
      <selection pane="topRight" activeCell="C1" sqref="C1"/>
      <selection pane="bottomLeft" activeCell="A3" sqref="A3"/>
      <selection pane="bottomRight" activeCell="W60" sqref="W60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8" width="9.7109375" style="1" customWidth="1"/>
    <col min="9" max="12" width="9.7109375" style="1" hidden="1" customWidth="1"/>
    <col min="13" max="18" width="9.7109375" style="1" customWidth="1"/>
    <col min="19" max="36" width="8" style="1" customWidth="1"/>
    <col min="37" max="37" width="8" style="23" customWidth="1"/>
    <col min="38" max="38" width="9.140625" style="1"/>
    <col min="39" max="39" width="6.5703125" style="1" customWidth="1"/>
    <col min="40" max="16384" width="9.140625" style="1"/>
  </cols>
  <sheetData>
    <row r="1" spans="1:41" s="6" customFormat="1" ht="30">
      <c r="A1" s="53" t="s">
        <v>74</v>
      </c>
      <c r="B1" s="53" t="s">
        <v>51</v>
      </c>
      <c r="C1" s="53" t="s">
        <v>50</v>
      </c>
      <c r="D1" s="53" t="s">
        <v>98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3">
        <v>31</v>
      </c>
      <c r="AI1" s="53" t="s">
        <v>52</v>
      </c>
      <c r="AJ1" s="53" t="s">
        <v>58</v>
      </c>
      <c r="AK1" s="52" t="s">
        <v>55</v>
      </c>
    </row>
    <row r="2" spans="1:41" ht="15" customHeight="1">
      <c r="A2" s="3">
        <v>1</v>
      </c>
      <c r="B2" s="2" t="s">
        <v>0</v>
      </c>
      <c r="C2" s="4">
        <v>273.8</v>
      </c>
      <c r="D2" s="43">
        <v>10.1</v>
      </c>
      <c r="E2" s="43">
        <v>0.9</v>
      </c>
      <c r="F2" s="43">
        <v>3.2</v>
      </c>
      <c r="G2" s="43">
        <v>1.9</v>
      </c>
      <c r="H2" s="43">
        <v>0.4</v>
      </c>
      <c r="I2" s="43">
        <v>0</v>
      </c>
      <c r="J2" s="43">
        <v>0</v>
      </c>
      <c r="K2" s="43">
        <v>0</v>
      </c>
      <c r="L2" s="43">
        <v>0</v>
      </c>
      <c r="M2" s="43">
        <v>2</v>
      </c>
      <c r="N2" s="43">
        <v>0.1</v>
      </c>
      <c r="O2" s="43">
        <v>0.1</v>
      </c>
      <c r="P2" s="43">
        <v>0.1</v>
      </c>
      <c r="Q2" s="43">
        <v>0.1</v>
      </c>
      <c r="R2" s="43">
        <v>0.8</v>
      </c>
      <c r="S2" s="43">
        <v>0.3</v>
      </c>
      <c r="T2" s="43">
        <v>0.1</v>
      </c>
      <c r="U2" s="43">
        <v>0</v>
      </c>
      <c r="V2" s="43">
        <v>0.2</v>
      </c>
      <c r="W2" s="43">
        <v>0.2</v>
      </c>
      <c r="X2" s="43">
        <v>0.1</v>
      </c>
      <c r="Y2" s="43">
        <v>1.6</v>
      </c>
      <c r="Z2" s="43">
        <v>0.1</v>
      </c>
      <c r="AA2" s="43">
        <v>10.3</v>
      </c>
      <c r="AB2" s="43">
        <v>2.5</v>
      </c>
      <c r="AC2" s="43">
        <v>1.5</v>
      </c>
      <c r="AD2" s="43">
        <v>4.3</v>
      </c>
      <c r="AE2" s="43">
        <v>36.9</v>
      </c>
      <c r="AF2" s="43">
        <v>0</v>
      </c>
      <c r="AG2" s="43">
        <v>0.7</v>
      </c>
      <c r="AH2" s="43">
        <v>31.6</v>
      </c>
      <c r="AI2" s="4">
        <f t="shared" ref="AI2:AI33" si="0">SUM(D2:AH2)</f>
        <v>110.10000000000002</v>
      </c>
      <c r="AJ2" s="39">
        <f>AI2/C2*100-100</f>
        <v>-59.788166544923293</v>
      </c>
      <c r="AK2" s="25" t="s">
        <v>96</v>
      </c>
      <c r="AL2" s="1">
        <v>78.199999999999989</v>
      </c>
      <c r="AM2" s="30">
        <f>AL2-AI2</f>
        <v>-31.900000000000034</v>
      </c>
      <c r="AN2" s="43">
        <v>110.1</v>
      </c>
      <c r="AO2" s="1">
        <f>AI2-AN2</f>
        <v>0</v>
      </c>
    </row>
    <row r="3" spans="1:41" ht="15" customHeight="1">
      <c r="A3" s="3">
        <v>2</v>
      </c>
      <c r="B3" s="2" t="s">
        <v>1</v>
      </c>
      <c r="C3" s="4">
        <v>227.5</v>
      </c>
      <c r="D3" s="43">
        <v>11.8</v>
      </c>
      <c r="E3" s="43">
        <v>0.5</v>
      </c>
      <c r="F3" s="43">
        <v>2.9</v>
      </c>
      <c r="G3" s="43">
        <v>2</v>
      </c>
      <c r="H3" s="43">
        <v>1.7</v>
      </c>
      <c r="I3" s="43">
        <v>0</v>
      </c>
      <c r="J3" s="43">
        <v>0</v>
      </c>
      <c r="K3" s="43">
        <v>0</v>
      </c>
      <c r="L3" s="43">
        <v>0</v>
      </c>
      <c r="M3" s="43">
        <v>1.2</v>
      </c>
      <c r="N3" s="43">
        <v>52.2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0</v>
      </c>
      <c r="X3" s="43">
        <v>0</v>
      </c>
      <c r="Y3" s="43">
        <v>1.9</v>
      </c>
      <c r="Z3" s="43">
        <v>0</v>
      </c>
      <c r="AA3" s="43">
        <v>11.8</v>
      </c>
      <c r="AB3" s="43">
        <v>16.600000000000001</v>
      </c>
      <c r="AC3" s="43">
        <v>15.6</v>
      </c>
      <c r="AD3" s="43">
        <v>0.3</v>
      </c>
      <c r="AE3" s="43">
        <v>41.5</v>
      </c>
      <c r="AF3" s="43">
        <v>0</v>
      </c>
      <c r="AG3" s="43">
        <v>1.9</v>
      </c>
      <c r="AH3" s="43">
        <v>41.9</v>
      </c>
      <c r="AI3" s="4">
        <f t="shared" si="0"/>
        <v>203.8</v>
      </c>
      <c r="AJ3" s="39">
        <f t="shared" ref="AJ3:AJ53" si="1">AI3/C3*100-100</f>
        <v>-10.417582417582423</v>
      </c>
      <c r="AK3" s="25" t="s">
        <v>96</v>
      </c>
      <c r="AL3" s="1">
        <v>161.50000000000006</v>
      </c>
      <c r="AM3" s="30">
        <f t="shared" ref="AM3:AM51" si="2">AL3-AI3</f>
        <v>-42.299999999999955</v>
      </c>
      <c r="AN3" s="43">
        <v>203.8</v>
      </c>
      <c r="AO3" s="1">
        <f t="shared" ref="AO3:AO51" si="3">AI3-AN3</f>
        <v>0</v>
      </c>
    </row>
    <row r="4" spans="1:41" ht="15" customHeight="1">
      <c r="A4" s="3">
        <v>3</v>
      </c>
      <c r="B4" s="2" t="s">
        <v>2</v>
      </c>
      <c r="C4" s="4">
        <v>206.8</v>
      </c>
      <c r="D4" s="43">
        <v>17.8</v>
      </c>
      <c r="E4" s="43">
        <v>1.2</v>
      </c>
      <c r="F4" s="43">
        <v>0</v>
      </c>
      <c r="G4" s="43">
        <v>0</v>
      </c>
      <c r="H4" s="43">
        <v>0.3</v>
      </c>
      <c r="I4" s="43">
        <v>0</v>
      </c>
      <c r="J4" s="43">
        <v>0</v>
      </c>
      <c r="K4" s="43">
        <v>0</v>
      </c>
      <c r="L4" s="43">
        <v>0.1</v>
      </c>
      <c r="M4" s="43">
        <v>0</v>
      </c>
      <c r="N4" s="43">
        <v>0</v>
      </c>
      <c r="O4" s="43">
        <v>1.1000000000000001</v>
      </c>
      <c r="P4" s="43">
        <v>1.7</v>
      </c>
      <c r="Q4" s="43">
        <v>0.1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3.2</v>
      </c>
      <c r="Z4" s="43">
        <v>4.9000000000000004</v>
      </c>
      <c r="AA4" s="43">
        <v>0</v>
      </c>
      <c r="AB4" s="43">
        <v>11.2</v>
      </c>
      <c r="AC4" s="43">
        <v>4.7</v>
      </c>
      <c r="AD4" s="43">
        <v>10.6</v>
      </c>
      <c r="AE4" s="43">
        <v>61.7</v>
      </c>
      <c r="AF4" s="43">
        <v>4.2</v>
      </c>
      <c r="AG4" s="43">
        <v>9.1999999999999993</v>
      </c>
      <c r="AH4" s="43">
        <v>9.4</v>
      </c>
      <c r="AI4" s="4">
        <f t="shared" si="0"/>
        <v>141.40000000000003</v>
      </c>
      <c r="AJ4" s="39">
        <f t="shared" si="1"/>
        <v>-31.624758220502898</v>
      </c>
      <c r="AK4" s="25" t="s">
        <v>96</v>
      </c>
      <c r="AL4" s="1">
        <v>135.30000000000007</v>
      </c>
      <c r="AM4" s="30">
        <f t="shared" si="2"/>
        <v>-6.0999999999999659</v>
      </c>
      <c r="AN4" s="43">
        <v>141.4</v>
      </c>
      <c r="AO4" s="1">
        <f t="shared" si="3"/>
        <v>0</v>
      </c>
    </row>
    <row r="5" spans="1:41">
      <c r="A5" s="3">
        <v>4</v>
      </c>
      <c r="B5" s="2" t="s">
        <v>3</v>
      </c>
      <c r="C5" s="4">
        <v>207.9</v>
      </c>
      <c r="D5" s="43">
        <v>0</v>
      </c>
      <c r="E5" s="43">
        <v>2.2000000000000002</v>
      </c>
      <c r="F5" s="43">
        <v>6.6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23.6</v>
      </c>
      <c r="N5" s="43">
        <v>0.1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0.5</v>
      </c>
      <c r="Z5" s="43">
        <v>0</v>
      </c>
      <c r="AA5" s="43">
        <v>0</v>
      </c>
      <c r="AB5" s="43">
        <v>5.8</v>
      </c>
      <c r="AC5" s="43">
        <v>0</v>
      </c>
      <c r="AD5" s="43">
        <v>36</v>
      </c>
      <c r="AE5" s="43">
        <v>46.7</v>
      </c>
      <c r="AF5" s="43">
        <v>0</v>
      </c>
      <c r="AG5" s="43">
        <v>113.6</v>
      </c>
      <c r="AH5" s="43">
        <v>4.0999999999999996</v>
      </c>
      <c r="AI5" s="4">
        <f t="shared" si="0"/>
        <v>239.20000000000002</v>
      </c>
      <c r="AJ5" s="39">
        <f t="shared" si="1"/>
        <v>15.055315055315049</v>
      </c>
      <c r="AK5" s="25" t="s">
        <v>96</v>
      </c>
      <c r="AL5" s="1">
        <v>124.29999999999995</v>
      </c>
      <c r="AM5" s="30">
        <f t="shared" si="2"/>
        <v>-114.90000000000006</v>
      </c>
      <c r="AN5" s="43">
        <v>239.2</v>
      </c>
      <c r="AO5" s="1">
        <f t="shared" si="3"/>
        <v>0</v>
      </c>
    </row>
    <row r="6" spans="1:41">
      <c r="A6" s="3">
        <v>5</v>
      </c>
      <c r="B6" s="2" t="s">
        <v>4</v>
      </c>
      <c r="C6" s="4">
        <v>238.2</v>
      </c>
      <c r="D6" s="43">
        <v>9.1999999999999993</v>
      </c>
      <c r="E6" s="43">
        <v>0.9</v>
      </c>
      <c r="F6" s="43">
        <v>3.2</v>
      </c>
      <c r="G6" s="43">
        <v>2.2000000000000002</v>
      </c>
      <c r="H6" s="43">
        <v>0.6</v>
      </c>
      <c r="I6" s="43">
        <v>0</v>
      </c>
      <c r="J6" s="43">
        <v>0</v>
      </c>
      <c r="K6" s="43">
        <v>0</v>
      </c>
      <c r="L6" s="43">
        <v>0</v>
      </c>
      <c r="M6" s="43">
        <v>0.4</v>
      </c>
      <c r="N6" s="43">
        <v>13.3</v>
      </c>
      <c r="O6" s="43">
        <v>0.1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3.6</v>
      </c>
      <c r="Z6" s="43">
        <v>0.2</v>
      </c>
      <c r="AA6" s="43">
        <v>10.3</v>
      </c>
      <c r="AB6" s="43">
        <v>10.6</v>
      </c>
      <c r="AC6" s="43">
        <v>0.8</v>
      </c>
      <c r="AD6" s="43">
        <v>0</v>
      </c>
      <c r="AE6" s="43">
        <v>14</v>
      </c>
      <c r="AF6" s="43">
        <v>0</v>
      </c>
      <c r="AG6" s="43">
        <v>4.4000000000000004</v>
      </c>
      <c r="AH6" s="43">
        <v>30.6</v>
      </c>
      <c r="AI6" s="4">
        <f t="shared" si="0"/>
        <v>104.4</v>
      </c>
      <c r="AJ6" s="39">
        <f t="shared" si="1"/>
        <v>-56.171284634760696</v>
      </c>
      <c r="AK6" s="25" t="s">
        <v>96</v>
      </c>
      <c r="AL6" s="1">
        <v>73.700000000000045</v>
      </c>
      <c r="AM6" s="30">
        <f t="shared" si="2"/>
        <v>-30.69999999999996</v>
      </c>
      <c r="AN6" s="43">
        <v>104.4</v>
      </c>
      <c r="AO6" s="1">
        <f t="shared" si="3"/>
        <v>0</v>
      </c>
    </row>
    <row r="7" spans="1:41">
      <c r="A7" s="3">
        <v>6</v>
      </c>
      <c r="B7" s="2" t="s">
        <v>5</v>
      </c>
      <c r="C7" s="4">
        <v>192.9</v>
      </c>
      <c r="D7" s="43">
        <v>11.7</v>
      </c>
      <c r="E7" s="43">
        <v>0.4</v>
      </c>
      <c r="F7" s="43">
        <v>0</v>
      </c>
      <c r="G7" s="43">
        <v>0</v>
      </c>
      <c r="H7" s="43">
        <v>0.3</v>
      </c>
      <c r="I7" s="43">
        <v>0.1</v>
      </c>
      <c r="J7" s="43">
        <v>0</v>
      </c>
      <c r="K7" s="43">
        <v>0</v>
      </c>
      <c r="L7" s="43">
        <v>0.1</v>
      </c>
      <c r="M7" s="43">
        <v>0</v>
      </c>
      <c r="N7" s="43">
        <v>0</v>
      </c>
      <c r="O7" s="43">
        <v>0.1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0.5</v>
      </c>
      <c r="Y7" s="43">
        <v>0</v>
      </c>
      <c r="Z7" s="43">
        <v>0</v>
      </c>
      <c r="AA7" s="43">
        <v>0</v>
      </c>
      <c r="AB7" s="43">
        <v>21.2</v>
      </c>
      <c r="AC7" s="43">
        <v>2.4</v>
      </c>
      <c r="AD7" s="43">
        <v>2.5</v>
      </c>
      <c r="AE7" s="43">
        <v>51.7</v>
      </c>
      <c r="AF7" s="43">
        <v>1.6</v>
      </c>
      <c r="AG7" s="43">
        <v>8</v>
      </c>
      <c r="AH7" s="43">
        <v>3.2</v>
      </c>
      <c r="AI7" s="4">
        <f t="shared" si="0"/>
        <v>103.8</v>
      </c>
      <c r="AJ7" s="39">
        <f t="shared" si="1"/>
        <v>-46.189735614307935</v>
      </c>
      <c r="AK7" s="25" t="s">
        <v>96</v>
      </c>
      <c r="AL7" s="1">
        <v>99.699999999999989</v>
      </c>
      <c r="AM7" s="30">
        <f t="shared" si="2"/>
        <v>-4.1000000000000085</v>
      </c>
      <c r="AN7" s="43">
        <v>103.8</v>
      </c>
      <c r="AO7" s="1">
        <f t="shared" si="3"/>
        <v>0</v>
      </c>
    </row>
    <row r="8" spans="1:41">
      <c r="A8" s="3">
        <v>7</v>
      </c>
      <c r="B8" s="2" t="s">
        <v>6</v>
      </c>
      <c r="C8" s="4">
        <v>219</v>
      </c>
      <c r="D8" s="43">
        <v>8.3000000000000007</v>
      </c>
      <c r="E8" s="43">
        <v>2.2000000000000002</v>
      </c>
      <c r="F8" s="43">
        <v>1.1000000000000001</v>
      </c>
      <c r="G8" s="43">
        <v>0.4</v>
      </c>
      <c r="H8" s="43">
        <v>2.6</v>
      </c>
      <c r="I8" s="43">
        <v>0.1</v>
      </c>
      <c r="J8" s="43">
        <v>0</v>
      </c>
      <c r="K8" s="43">
        <v>0</v>
      </c>
      <c r="L8" s="43">
        <v>0</v>
      </c>
      <c r="M8" s="43">
        <v>0</v>
      </c>
      <c r="N8" s="43">
        <v>22.9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0.1</v>
      </c>
      <c r="AA8" s="43">
        <v>8.1999999999999993</v>
      </c>
      <c r="AB8" s="43">
        <v>32.299999999999997</v>
      </c>
      <c r="AC8" s="43">
        <v>40.9</v>
      </c>
      <c r="AD8" s="43">
        <v>33</v>
      </c>
      <c r="AE8" s="43">
        <v>73.7</v>
      </c>
      <c r="AF8" s="43">
        <v>4.4000000000000004</v>
      </c>
      <c r="AG8" s="43">
        <v>44.6</v>
      </c>
      <c r="AH8" s="43">
        <v>43.5</v>
      </c>
      <c r="AI8" s="4">
        <f t="shared" si="0"/>
        <v>318.3</v>
      </c>
      <c r="AJ8" s="39">
        <f t="shared" si="1"/>
        <v>45.342465753424676</v>
      </c>
      <c r="AK8" s="25" t="s">
        <v>57</v>
      </c>
      <c r="AL8" s="1">
        <v>273.10000000000002</v>
      </c>
      <c r="AM8" s="30">
        <f t="shared" si="2"/>
        <v>-45.199999999999989</v>
      </c>
      <c r="AN8" s="43">
        <v>318.3</v>
      </c>
      <c r="AO8" s="1">
        <f t="shared" si="3"/>
        <v>0</v>
      </c>
    </row>
    <row r="9" spans="1:41">
      <c r="A9" s="3">
        <v>8</v>
      </c>
      <c r="B9" s="2" t="s">
        <v>7</v>
      </c>
      <c r="C9" s="4">
        <v>244.1</v>
      </c>
      <c r="D9" s="43">
        <v>0.4</v>
      </c>
      <c r="E9" s="43">
        <v>1.6</v>
      </c>
      <c r="F9" s="43">
        <v>1.5</v>
      </c>
      <c r="G9" s="43">
        <v>2.5</v>
      </c>
      <c r="H9" s="43">
        <v>0.1</v>
      </c>
      <c r="I9" s="43">
        <v>0</v>
      </c>
      <c r="J9" s="43">
        <v>0</v>
      </c>
      <c r="K9" s="43">
        <v>0</v>
      </c>
      <c r="L9" s="43">
        <v>0</v>
      </c>
      <c r="M9" s="43">
        <v>0.1</v>
      </c>
      <c r="N9" s="43">
        <v>0</v>
      </c>
      <c r="O9" s="43">
        <v>0</v>
      </c>
      <c r="P9" s="43">
        <v>0.1</v>
      </c>
      <c r="Q9" s="43">
        <v>0</v>
      </c>
      <c r="R9" s="43">
        <v>0.1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0.2</v>
      </c>
      <c r="Z9" s="43">
        <v>0</v>
      </c>
      <c r="AA9" s="43">
        <v>13.8</v>
      </c>
      <c r="AB9" s="43">
        <v>6.2</v>
      </c>
      <c r="AC9" s="43">
        <v>4.5999999999999996</v>
      </c>
      <c r="AD9" s="43">
        <v>15.8</v>
      </c>
      <c r="AE9" s="43">
        <v>23.2</v>
      </c>
      <c r="AF9" s="43">
        <v>0</v>
      </c>
      <c r="AG9" s="43">
        <v>0.6</v>
      </c>
      <c r="AH9" s="43">
        <v>4.5</v>
      </c>
      <c r="AI9" s="4">
        <f t="shared" si="0"/>
        <v>75.3</v>
      </c>
      <c r="AJ9" s="39">
        <f t="shared" si="1"/>
        <v>-69.151986890618602</v>
      </c>
      <c r="AK9" s="25" t="s">
        <v>96</v>
      </c>
      <c r="AL9" s="1">
        <v>71</v>
      </c>
      <c r="AM9" s="30">
        <f t="shared" si="2"/>
        <v>-4.2999999999999972</v>
      </c>
      <c r="AN9" s="43">
        <v>75.3</v>
      </c>
      <c r="AO9" s="1">
        <f t="shared" si="3"/>
        <v>0</v>
      </c>
    </row>
    <row r="10" spans="1:41">
      <c r="A10" s="3">
        <v>9</v>
      </c>
      <c r="B10" s="2" t="s">
        <v>8</v>
      </c>
      <c r="C10" s="4">
        <v>237.5</v>
      </c>
      <c r="D10" s="43">
        <v>6.4</v>
      </c>
      <c r="E10" s="43">
        <v>0.9</v>
      </c>
      <c r="F10" s="43">
        <v>3.2</v>
      </c>
      <c r="G10" s="43">
        <v>0.2</v>
      </c>
      <c r="H10" s="43">
        <v>0.1</v>
      </c>
      <c r="I10" s="43">
        <v>0</v>
      </c>
      <c r="J10" s="43">
        <v>0</v>
      </c>
      <c r="K10" s="43">
        <v>0</v>
      </c>
      <c r="L10" s="43">
        <v>0.1</v>
      </c>
      <c r="M10" s="43">
        <v>0</v>
      </c>
      <c r="N10" s="43">
        <v>30.7</v>
      </c>
      <c r="O10" s="43">
        <v>0</v>
      </c>
      <c r="P10" s="43">
        <v>0</v>
      </c>
      <c r="Q10" s="43">
        <v>0.3</v>
      </c>
      <c r="R10" s="43">
        <v>0.7</v>
      </c>
      <c r="S10" s="43">
        <v>0.1</v>
      </c>
      <c r="T10" s="43">
        <v>0</v>
      </c>
      <c r="U10" s="43">
        <v>0</v>
      </c>
      <c r="V10" s="43">
        <v>0.1</v>
      </c>
      <c r="W10" s="43">
        <v>0.4</v>
      </c>
      <c r="X10" s="43">
        <v>0.3</v>
      </c>
      <c r="Y10" s="43">
        <v>0.1</v>
      </c>
      <c r="Z10" s="43">
        <v>0</v>
      </c>
      <c r="AA10" s="43">
        <v>7.2</v>
      </c>
      <c r="AB10" s="43">
        <v>6.9</v>
      </c>
      <c r="AC10" s="43">
        <v>6.4</v>
      </c>
      <c r="AD10" s="43">
        <v>7.7</v>
      </c>
      <c r="AE10" s="43">
        <v>17.899999999999999</v>
      </c>
      <c r="AF10" s="43">
        <v>0</v>
      </c>
      <c r="AG10" s="43">
        <v>0.8</v>
      </c>
      <c r="AH10" s="43">
        <v>7.3</v>
      </c>
      <c r="AI10" s="4">
        <f t="shared" si="0"/>
        <v>97.799999999999983</v>
      </c>
      <c r="AJ10" s="39">
        <f t="shared" si="1"/>
        <v>-58.821052631578958</v>
      </c>
      <c r="AK10" s="25" t="s">
        <v>96</v>
      </c>
      <c r="AL10" s="1">
        <v>92.100000000000023</v>
      </c>
      <c r="AM10" s="30">
        <f t="shared" si="2"/>
        <v>-5.6999999999999602</v>
      </c>
      <c r="AN10" s="43">
        <v>97.8</v>
      </c>
      <c r="AO10" s="1">
        <f t="shared" si="3"/>
        <v>0</v>
      </c>
    </row>
    <row r="11" spans="1:41">
      <c r="A11" s="3">
        <v>10</v>
      </c>
      <c r="B11" s="2" t="s">
        <v>9</v>
      </c>
      <c r="C11" s="4">
        <v>296.3</v>
      </c>
      <c r="D11" s="43">
        <v>8.8000000000000007</v>
      </c>
      <c r="E11" s="43">
        <v>0.6</v>
      </c>
      <c r="F11" s="43">
        <v>3.7</v>
      </c>
      <c r="G11" s="43">
        <v>1.7</v>
      </c>
      <c r="H11" s="43">
        <v>0.4</v>
      </c>
      <c r="I11" s="43">
        <v>0</v>
      </c>
      <c r="J11" s="43">
        <v>0</v>
      </c>
      <c r="K11" s="43">
        <v>0</v>
      </c>
      <c r="L11" s="43">
        <v>0.1</v>
      </c>
      <c r="M11" s="43">
        <v>0.7</v>
      </c>
      <c r="N11" s="43">
        <v>1</v>
      </c>
      <c r="O11" s="43">
        <v>0.2</v>
      </c>
      <c r="P11" s="43">
        <v>0</v>
      </c>
      <c r="Q11" s="43">
        <v>0</v>
      </c>
      <c r="R11" s="43">
        <v>0</v>
      </c>
      <c r="S11" s="43">
        <v>0.1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0.1</v>
      </c>
      <c r="Z11" s="43">
        <v>3.2</v>
      </c>
      <c r="AA11" s="43">
        <v>12.8</v>
      </c>
      <c r="AB11" s="43">
        <v>29.3</v>
      </c>
      <c r="AC11" s="43">
        <v>8.6</v>
      </c>
      <c r="AD11" s="43">
        <v>15.9</v>
      </c>
      <c r="AE11" s="43">
        <v>27</v>
      </c>
      <c r="AF11" s="43">
        <v>1</v>
      </c>
      <c r="AG11" s="43">
        <v>6.2</v>
      </c>
      <c r="AH11" s="43">
        <v>14</v>
      </c>
      <c r="AI11" s="4">
        <f t="shared" si="0"/>
        <v>135.4</v>
      </c>
      <c r="AJ11" s="39">
        <f t="shared" si="1"/>
        <v>-54.303071211609854</v>
      </c>
      <c r="AK11" s="25" t="s">
        <v>96</v>
      </c>
      <c r="AL11" s="1">
        <v>123</v>
      </c>
      <c r="AM11" s="30">
        <f t="shared" si="2"/>
        <v>-12.400000000000006</v>
      </c>
      <c r="AN11" s="43">
        <v>135.4</v>
      </c>
      <c r="AO11" s="1">
        <f t="shared" si="3"/>
        <v>0</v>
      </c>
    </row>
    <row r="12" spans="1:41">
      <c r="A12" s="3">
        <v>11</v>
      </c>
      <c r="B12" s="2" t="s">
        <v>10</v>
      </c>
      <c r="C12" s="4">
        <v>169</v>
      </c>
      <c r="D12" s="43">
        <v>4.4000000000000004</v>
      </c>
      <c r="E12" s="43">
        <v>2.2000000000000002</v>
      </c>
      <c r="F12" s="43">
        <v>4.2</v>
      </c>
      <c r="G12" s="43">
        <v>1</v>
      </c>
      <c r="H12" s="43">
        <v>0.8</v>
      </c>
      <c r="I12" s="43">
        <v>0</v>
      </c>
      <c r="J12" s="43">
        <v>0</v>
      </c>
      <c r="K12" s="43">
        <v>0</v>
      </c>
      <c r="L12" s="43">
        <v>0</v>
      </c>
      <c r="M12" s="43">
        <v>0.3</v>
      </c>
      <c r="N12" s="43">
        <v>7.4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0.1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4.2</v>
      </c>
      <c r="AC12" s="43">
        <v>19.100000000000001</v>
      </c>
      <c r="AD12" s="43">
        <v>0</v>
      </c>
      <c r="AE12" s="43">
        <v>57.6</v>
      </c>
      <c r="AF12" s="43">
        <v>0</v>
      </c>
      <c r="AG12" s="43">
        <v>1.7</v>
      </c>
      <c r="AH12" s="43">
        <v>73.8</v>
      </c>
      <c r="AI12" s="4">
        <f t="shared" si="0"/>
        <v>176.8</v>
      </c>
      <c r="AJ12" s="39">
        <f t="shared" si="1"/>
        <v>4.6153846153846274</v>
      </c>
      <c r="AK12" s="25" t="s">
        <v>96</v>
      </c>
      <c r="AL12" s="1">
        <v>103.79999999999995</v>
      </c>
      <c r="AM12" s="30">
        <f t="shared" si="2"/>
        <v>-73.000000000000057</v>
      </c>
      <c r="AN12" s="43">
        <v>176.8</v>
      </c>
      <c r="AO12" s="1">
        <f t="shared" si="3"/>
        <v>0</v>
      </c>
    </row>
    <row r="13" spans="1:41">
      <c r="A13" s="3">
        <v>12</v>
      </c>
      <c r="B13" s="2" t="s">
        <v>11</v>
      </c>
      <c r="C13" s="4">
        <v>165.6</v>
      </c>
      <c r="D13" s="43">
        <v>0.5</v>
      </c>
      <c r="E13" s="43">
        <v>1.6</v>
      </c>
      <c r="F13" s="43">
        <v>0.1</v>
      </c>
      <c r="G13" s="43">
        <v>0</v>
      </c>
      <c r="H13" s="43">
        <v>0.6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0.5</v>
      </c>
      <c r="P13" s="43">
        <v>0.1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0.3</v>
      </c>
      <c r="Y13" s="43">
        <v>0</v>
      </c>
      <c r="Z13" s="43">
        <v>0</v>
      </c>
      <c r="AA13" s="43">
        <v>0</v>
      </c>
      <c r="AB13" s="43">
        <v>6.9</v>
      </c>
      <c r="AC13" s="43">
        <v>4.8</v>
      </c>
      <c r="AD13" s="43">
        <v>1.4</v>
      </c>
      <c r="AE13" s="43">
        <v>49.6</v>
      </c>
      <c r="AF13" s="43">
        <v>3</v>
      </c>
      <c r="AG13" s="43">
        <v>12.7</v>
      </c>
      <c r="AH13" s="43">
        <v>2.2999999999999998</v>
      </c>
      <c r="AI13" s="4">
        <f t="shared" si="0"/>
        <v>84.4</v>
      </c>
      <c r="AJ13" s="39">
        <f t="shared" si="1"/>
        <v>-49.033816425120769</v>
      </c>
      <c r="AK13" s="25" t="s">
        <v>96</v>
      </c>
      <c r="AL13" s="1">
        <v>81.699999999999989</v>
      </c>
      <c r="AM13" s="30">
        <f t="shared" si="2"/>
        <v>-2.7000000000000171</v>
      </c>
      <c r="AN13" s="43">
        <v>84.4</v>
      </c>
      <c r="AO13" s="1">
        <f t="shared" si="3"/>
        <v>0</v>
      </c>
    </row>
    <row r="14" spans="1:41">
      <c r="A14" s="3">
        <v>13</v>
      </c>
      <c r="B14" s="2" t="s">
        <v>12</v>
      </c>
      <c r="C14" s="4">
        <v>199.3</v>
      </c>
      <c r="D14" s="43">
        <v>2.8</v>
      </c>
      <c r="E14" s="43">
        <v>5.3</v>
      </c>
      <c r="F14" s="43">
        <v>4</v>
      </c>
      <c r="G14" s="43">
        <v>0.5</v>
      </c>
      <c r="H14" s="43">
        <v>2.4</v>
      </c>
      <c r="I14" s="43">
        <v>0.4</v>
      </c>
      <c r="J14" s="43">
        <v>0</v>
      </c>
      <c r="K14" s="43">
        <v>0</v>
      </c>
      <c r="L14" s="43">
        <v>0</v>
      </c>
      <c r="M14" s="43">
        <v>5.7</v>
      </c>
      <c r="N14" s="43">
        <v>2.6</v>
      </c>
      <c r="O14" s="43">
        <v>0.2</v>
      </c>
      <c r="P14" s="43">
        <v>0.1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0.5</v>
      </c>
      <c r="W14" s="43">
        <v>0</v>
      </c>
      <c r="X14" s="43">
        <v>0</v>
      </c>
      <c r="Y14" s="43">
        <v>1.9</v>
      </c>
      <c r="Z14" s="43">
        <v>0.7</v>
      </c>
      <c r="AA14" s="43">
        <v>0</v>
      </c>
      <c r="AB14" s="43">
        <v>11</v>
      </c>
      <c r="AC14" s="43">
        <v>4</v>
      </c>
      <c r="AD14" s="43">
        <v>0.7</v>
      </c>
      <c r="AE14" s="43">
        <v>39.1</v>
      </c>
      <c r="AF14" s="43">
        <v>0.1</v>
      </c>
      <c r="AG14" s="43">
        <v>19.8</v>
      </c>
      <c r="AH14" s="43">
        <v>22.5</v>
      </c>
      <c r="AI14" s="4">
        <f t="shared" si="0"/>
        <v>124.3</v>
      </c>
      <c r="AJ14" s="39">
        <f t="shared" si="1"/>
        <v>-37.631710988459609</v>
      </c>
      <c r="AK14" s="25" t="s">
        <v>96</v>
      </c>
      <c r="AL14" s="1">
        <v>96.000000000000057</v>
      </c>
      <c r="AM14" s="30">
        <f t="shared" si="2"/>
        <v>-28.29999999999994</v>
      </c>
      <c r="AN14" s="43">
        <v>124.3</v>
      </c>
      <c r="AO14" s="1">
        <f t="shared" si="3"/>
        <v>0</v>
      </c>
    </row>
    <row r="15" spans="1:41">
      <c r="A15" s="3">
        <v>14</v>
      </c>
      <c r="B15" s="2" t="s">
        <v>13</v>
      </c>
      <c r="C15" s="4">
        <v>197.5</v>
      </c>
      <c r="D15" s="43">
        <v>7.8</v>
      </c>
      <c r="E15" s="43">
        <v>3.8</v>
      </c>
      <c r="F15" s="43">
        <v>10.4</v>
      </c>
      <c r="G15" s="43">
        <v>1.4</v>
      </c>
      <c r="H15" s="43">
        <v>0.8</v>
      </c>
      <c r="I15" s="43">
        <v>0.5</v>
      </c>
      <c r="J15" s="43">
        <v>0</v>
      </c>
      <c r="K15" s="43">
        <v>0</v>
      </c>
      <c r="L15" s="43">
        <v>0</v>
      </c>
      <c r="M15" s="43">
        <v>0.5</v>
      </c>
      <c r="N15" s="43">
        <v>1</v>
      </c>
      <c r="O15" s="43">
        <v>0.3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2</v>
      </c>
      <c r="Z15" s="43">
        <v>0</v>
      </c>
      <c r="AA15" s="43">
        <v>0</v>
      </c>
      <c r="AB15" s="43">
        <v>6.4</v>
      </c>
      <c r="AC15" s="43">
        <v>3.2</v>
      </c>
      <c r="AD15" s="43">
        <v>9.1999999999999993</v>
      </c>
      <c r="AE15" s="43">
        <v>34.6</v>
      </c>
      <c r="AF15" s="43">
        <v>0.5</v>
      </c>
      <c r="AG15" s="43">
        <v>33</v>
      </c>
      <c r="AH15" s="43">
        <v>18.399999999999999</v>
      </c>
      <c r="AI15" s="4">
        <f t="shared" si="0"/>
        <v>133.80000000000001</v>
      </c>
      <c r="AJ15" s="39">
        <f t="shared" si="1"/>
        <v>-32.25316455696202</v>
      </c>
      <c r="AK15" s="25" t="s">
        <v>96</v>
      </c>
      <c r="AL15" s="1">
        <v>103.19999999999993</v>
      </c>
      <c r="AM15" s="30">
        <f t="shared" si="2"/>
        <v>-30.60000000000008</v>
      </c>
      <c r="AN15" s="43">
        <v>133.80000000000001</v>
      </c>
      <c r="AO15" s="1">
        <f t="shared" si="3"/>
        <v>0</v>
      </c>
    </row>
    <row r="16" spans="1:41">
      <c r="A16" s="3">
        <v>15</v>
      </c>
      <c r="B16" s="2" t="s">
        <v>14</v>
      </c>
      <c r="C16" s="4">
        <v>192.4</v>
      </c>
      <c r="D16" s="43">
        <v>3.6</v>
      </c>
      <c r="E16" s="43">
        <v>0.9</v>
      </c>
      <c r="F16" s="43">
        <v>0.7</v>
      </c>
      <c r="G16" s="43">
        <v>0</v>
      </c>
      <c r="H16" s="43">
        <v>0.1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1.7</v>
      </c>
      <c r="O16" s="43">
        <v>2.2000000000000002</v>
      </c>
      <c r="P16" s="43">
        <v>0.2</v>
      </c>
      <c r="Q16" s="43">
        <v>0.3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0.1</v>
      </c>
      <c r="Y16" s="43">
        <v>0.1</v>
      </c>
      <c r="Z16" s="43">
        <v>0</v>
      </c>
      <c r="AA16" s="43">
        <v>0</v>
      </c>
      <c r="AB16" s="43">
        <v>7.2</v>
      </c>
      <c r="AC16" s="43">
        <v>0.6</v>
      </c>
      <c r="AD16" s="43">
        <v>6.2</v>
      </c>
      <c r="AE16" s="43">
        <v>58.5</v>
      </c>
      <c r="AF16" s="43">
        <v>9.6</v>
      </c>
      <c r="AG16" s="43">
        <v>65.599999999999994</v>
      </c>
      <c r="AH16" s="43">
        <v>1.4</v>
      </c>
      <c r="AI16" s="4">
        <f t="shared" si="0"/>
        <v>159</v>
      </c>
      <c r="AJ16" s="39">
        <f t="shared" si="1"/>
        <v>-17.35966735966737</v>
      </c>
      <c r="AK16" s="25" t="s">
        <v>96</v>
      </c>
      <c r="AL16" s="1">
        <v>148.00000000000006</v>
      </c>
      <c r="AM16" s="30">
        <f t="shared" si="2"/>
        <v>-10.999999999999943</v>
      </c>
      <c r="AN16" s="43">
        <v>159</v>
      </c>
      <c r="AO16" s="1">
        <f t="shared" si="3"/>
        <v>0</v>
      </c>
    </row>
    <row r="17" spans="1:41" ht="15" customHeight="1">
      <c r="A17" s="3">
        <v>16</v>
      </c>
      <c r="B17" s="2" t="s">
        <v>15</v>
      </c>
      <c r="C17" s="4">
        <v>222.9</v>
      </c>
      <c r="D17" s="43">
        <v>1.4</v>
      </c>
      <c r="E17" s="43">
        <v>1.5</v>
      </c>
      <c r="F17" s="43">
        <v>1.6</v>
      </c>
      <c r="G17" s="43">
        <v>0.2</v>
      </c>
      <c r="H17" s="43">
        <v>1.3</v>
      </c>
      <c r="I17" s="43">
        <v>0.1</v>
      </c>
      <c r="J17" s="43">
        <v>0</v>
      </c>
      <c r="K17" s="43">
        <v>0</v>
      </c>
      <c r="L17" s="43">
        <v>0</v>
      </c>
      <c r="M17" s="43">
        <v>0.3</v>
      </c>
      <c r="N17" s="43">
        <v>4.4000000000000004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0.6</v>
      </c>
      <c r="Z17" s="43">
        <v>0</v>
      </c>
      <c r="AA17" s="43">
        <v>0.1</v>
      </c>
      <c r="AB17" s="43">
        <v>5.0999999999999996</v>
      </c>
      <c r="AC17" s="43">
        <v>20.3</v>
      </c>
      <c r="AD17" s="43">
        <v>1</v>
      </c>
      <c r="AE17" s="43">
        <v>29.7</v>
      </c>
      <c r="AF17" s="43">
        <v>0</v>
      </c>
      <c r="AG17" s="43">
        <v>0.4</v>
      </c>
      <c r="AH17" s="43">
        <v>11.4</v>
      </c>
      <c r="AI17" s="4">
        <f t="shared" si="0"/>
        <v>79.40000000000002</v>
      </c>
      <c r="AJ17" s="39">
        <f t="shared" si="1"/>
        <v>-64.378645132346335</v>
      </c>
      <c r="AK17" s="25" t="s">
        <v>96</v>
      </c>
      <c r="AL17" s="1">
        <v>68.199999999999989</v>
      </c>
      <c r="AM17" s="30">
        <f t="shared" si="2"/>
        <v>-11.200000000000031</v>
      </c>
      <c r="AN17" s="43">
        <v>79.400000000000006</v>
      </c>
      <c r="AO17" s="1">
        <f t="shared" si="3"/>
        <v>0</v>
      </c>
    </row>
    <row r="18" spans="1:41" ht="15" customHeight="1">
      <c r="A18" s="3">
        <v>17</v>
      </c>
      <c r="B18" s="2" t="s">
        <v>16</v>
      </c>
      <c r="C18" s="4">
        <v>230.6</v>
      </c>
      <c r="D18" s="43">
        <v>19.8</v>
      </c>
      <c r="E18" s="43">
        <v>0.6</v>
      </c>
      <c r="F18" s="43">
        <v>4.5999999999999996</v>
      </c>
      <c r="G18" s="43">
        <v>1.5</v>
      </c>
      <c r="H18" s="43">
        <v>3.1</v>
      </c>
      <c r="I18" s="43">
        <v>0</v>
      </c>
      <c r="J18" s="43">
        <v>0</v>
      </c>
      <c r="K18" s="43">
        <v>0</v>
      </c>
      <c r="L18" s="43">
        <v>0</v>
      </c>
      <c r="M18" s="43">
        <v>0.6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0.1</v>
      </c>
      <c r="AA18" s="43">
        <v>0</v>
      </c>
      <c r="AB18" s="43">
        <v>2.1</v>
      </c>
      <c r="AC18" s="43">
        <v>8.3000000000000007</v>
      </c>
      <c r="AD18" s="43">
        <v>36.5</v>
      </c>
      <c r="AE18" s="43">
        <v>40.799999999999997</v>
      </c>
      <c r="AF18" s="43">
        <v>5</v>
      </c>
      <c r="AG18" s="43">
        <v>13.9</v>
      </c>
      <c r="AH18" s="43">
        <v>62.3</v>
      </c>
      <c r="AI18" s="4">
        <f t="shared" si="0"/>
        <v>199.2</v>
      </c>
      <c r="AJ18" s="39">
        <f t="shared" si="1"/>
        <v>-13.616652211621854</v>
      </c>
      <c r="AK18" s="25" t="s">
        <v>96</v>
      </c>
      <c r="AL18" s="1">
        <v>157.80000000000001</v>
      </c>
      <c r="AM18" s="30">
        <f t="shared" si="2"/>
        <v>-41.399999999999977</v>
      </c>
      <c r="AN18" s="43">
        <v>199.2</v>
      </c>
      <c r="AO18" s="1">
        <f t="shared" si="3"/>
        <v>0</v>
      </c>
    </row>
    <row r="19" spans="1:41">
      <c r="A19" s="3">
        <v>18</v>
      </c>
      <c r="B19" s="2" t="s">
        <v>17</v>
      </c>
      <c r="C19" s="4">
        <v>175.2</v>
      </c>
      <c r="D19" s="43">
        <v>3.6</v>
      </c>
      <c r="E19" s="43">
        <v>0.5</v>
      </c>
      <c r="F19" s="43">
        <v>2.2000000000000002</v>
      </c>
      <c r="G19" s="43">
        <v>0.8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31</v>
      </c>
      <c r="O19" s="43">
        <v>0</v>
      </c>
      <c r="P19" s="43">
        <v>0</v>
      </c>
      <c r="Q19" s="43">
        <v>0</v>
      </c>
      <c r="R19" s="43">
        <v>0</v>
      </c>
      <c r="S19" s="43">
        <v>0.1</v>
      </c>
      <c r="T19" s="43">
        <v>0</v>
      </c>
      <c r="U19" s="43">
        <v>0</v>
      </c>
      <c r="V19" s="43">
        <v>0</v>
      </c>
      <c r="W19" s="43">
        <v>0</v>
      </c>
      <c r="X19" s="43">
        <v>1.1000000000000001</v>
      </c>
      <c r="Y19" s="43">
        <v>4.3</v>
      </c>
      <c r="Z19" s="43">
        <v>0</v>
      </c>
      <c r="AA19" s="43">
        <v>5</v>
      </c>
      <c r="AB19" s="43">
        <v>0</v>
      </c>
      <c r="AC19" s="43">
        <v>0</v>
      </c>
      <c r="AD19" s="43">
        <v>0.2</v>
      </c>
      <c r="AE19" s="43">
        <v>24.7</v>
      </c>
      <c r="AF19" s="43">
        <v>0.5</v>
      </c>
      <c r="AG19" s="43">
        <v>93.3</v>
      </c>
      <c r="AH19" s="43">
        <v>53.4</v>
      </c>
      <c r="AI19" s="4">
        <f t="shared" si="0"/>
        <v>220.70000000000002</v>
      </c>
      <c r="AJ19" s="39">
        <f t="shared" si="1"/>
        <v>25.970319634703216</v>
      </c>
      <c r="AK19" s="25" t="s">
        <v>57</v>
      </c>
      <c r="AL19" s="1">
        <v>112.09999999999997</v>
      </c>
      <c r="AM19" s="30">
        <f t="shared" si="2"/>
        <v>-108.60000000000005</v>
      </c>
      <c r="AN19" s="43">
        <v>220.7</v>
      </c>
      <c r="AO19" s="1">
        <f t="shared" si="3"/>
        <v>0</v>
      </c>
    </row>
    <row r="20" spans="1:41">
      <c r="A20" s="3">
        <v>19</v>
      </c>
      <c r="B20" s="2" t="s">
        <v>18</v>
      </c>
      <c r="C20" s="4">
        <v>211</v>
      </c>
      <c r="D20" s="43">
        <v>0.6</v>
      </c>
      <c r="E20" s="43">
        <v>0.4</v>
      </c>
      <c r="F20" s="43">
        <v>0.8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3.3</v>
      </c>
      <c r="N20" s="43">
        <v>19.7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0.1</v>
      </c>
      <c r="Y20" s="43">
        <v>1.1000000000000001</v>
      </c>
      <c r="Z20" s="43">
        <v>0</v>
      </c>
      <c r="AA20" s="43">
        <v>6.9</v>
      </c>
      <c r="AB20" s="43">
        <v>0</v>
      </c>
      <c r="AC20" s="43">
        <v>0</v>
      </c>
      <c r="AD20" s="43">
        <v>3.2</v>
      </c>
      <c r="AE20" s="43">
        <v>29.1</v>
      </c>
      <c r="AF20" s="43">
        <v>0</v>
      </c>
      <c r="AG20" s="43">
        <v>45.1</v>
      </c>
      <c r="AH20" s="43">
        <v>20.6</v>
      </c>
      <c r="AI20" s="4">
        <f t="shared" si="0"/>
        <v>130.9</v>
      </c>
      <c r="AJ20" s="39">
        <f t="shared" si="1"/>
        <v>-37.962085308056871</v>
      </c>
      <c r="AK20" s="25" t="s">
        <v>57</v>
      </c>
      <c r="AL20" s="1">
        <v>105</v>
      </c>
      <c r="AM20" s="30">
        <f t="shared" si="2"/>
        <v>-25.900000000000006</v>
      </c>
      <c r="AN20" s="43">
        <v>130.9</v>
      </c>
      <c r="AO20" s="1">
        <f t="shared" si="3"/>
        <v>0</v>
      </c>
    </row>
    <row r="21" spans="1:41">
      <c r="A21" s="3">
        <v>20</v>
      </c>
      <c r="B21" s="2" t="s">
        <v>19</v>
      </c>
      <c r="C21" s="4">
        <v>246.5</v>
      </c>
      <c r="D21" s="43">
        <v>5.4</v>
      </c>
      <c r="E21" s="43">
        <v>1.9</v>
      </c>
      <c r="F21" s="43">
        <v>2.7</v>
      </c>
      <c r="G21" s="43">
        <v>1.1000000000000001</v>
      </c>
      <c r="H21" s="43">
        <v>2</v>
      </c>
      <c r="I21" s="43">
        <v>0.3</v>
      </c>
      <c r="J21" s="43">
        <v>0</v>
      </c>
      <c r="K21" s="43">
        <v>0</v>
      </c>
      <c r="L21" s="43">
        <v>0</v>
      </c>
      <c r="M21" s="43">
        <v>0.3</v>
      </c>
      <c r="N21" s="43">
        <v>7.7</v>
      </c>
      <c r="O21" s="43">
        <v>0</v>
      </c>
      <c r="P21" s="43">
        <v>0</v>
      </c>
      <c r="Q21" s="43">
        <v>0</v>
      </c>
      <c r="R21" s="43">
        <v>0.1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0.2</v>
      </c>
      <c r="AA21" s="43">
        <v>6.4</v>
      </c>
      <c r="AB21" s="43">
        <v>9.4</v>
      </c>
      <c r="AC21" s="43">
        <v>15.1</v>
      </c>
      <c r="AD21" s="43">
        <v>3.9</v>
      </c>
      <c r="AE21" s="43">
        <v>44.3</v>
      </c>
      <c r="AF21" s="43">
        <v>5.9</v>
      </c>
      <c r="AG21" s="43">
        <v>46.6</v>
      </c>
      <c r="AH21" s="43">
        <v>21.2</v>
      </c>
      <c r="AI21" s="4">
        <f t="shared" si="0"/>
        <v>174.5</v>
      </c>
      <c r="AJ21" s="39">
        <f t="shared" si="1"/>
        <v>-29.208924949290065</v>
      </c>
      <c r="AK21" s="25" t="s">
        <v>57</v>
      </c>
      <c r="AL21" s="1">
        <v>134.79999999999995</v>
      </c>
      <c r="AM21" s="30">
        <f t="shared" si="2"/>
        <v>-39.700000000000045</v>
      </c>
      <c r="AN21" s="43">
        <v>174.5</v>
      </c>
      <c r="AO21" s="1">
        <f t="shared" si="3"/>
        <v>0</v>
      </c>
    </row>
    <row r="22" spans="1:41">
      <c r="A22" s="3">
        <v>21</v>
      </c>
      <c r="B22" s="2" t="s">
        <v>20</v>
      </c>
      <c r="C22" s="4">
        <v>230.4</v>
      </c>
      <c r="D22" s="43">
        <v>5.0999999999999996</v>
      </c>
      <c r="E22" s="43">
        <v>0.6</v>
      </c>
      <c r="F22" s="43">
        <v>6.1</v>
      </c>
      <c r="G22" s="43">
        <v>0.3</v>
      </c>
      <c r="H22" s="43">
        <v>1.8</v>
      </c>
      <c r="I22" s="43">
        <v>0</v>
      </c>
      <c r="J22" s="43">
        <v>0.1</v>
      </c>
      <c r="K22" s="43">
        <v>0</v>
      </c>
      <c r="L22" s="43">
        <v>0</v>
      </c>
      <c r="M22" s="43">
        <v>0.8</v>
      </c>
      <c r="N22" s="43">
        <v>0</v>
      </c>
      <c r="O22" s="43">
        <v>0.2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0.1</v>
      </c>
      <c r="Z22" s="43">
        <v>0.1</v>
      </c>
      <c r="AA22" s="43">
        <v>0</v>
      </c>
      <c r="AB22" s="43">
        <v>8.6</v>
      </c>
      <c r="AC22" s="43">
        <v>8.9</v>
      </c>
      <c r="AD22" s="43">
        <v>2.4</v>
      </c>
      <c r="AE22" s="43">
        <v>71.400000000000006</v>
      </c>
      <c r="AF22" s="43">
        <v>12</v>
      </c>
      <c r="AG22" s="43">
        <v>5.7</v>
      </c>
      <c r="AH22" s="43">
        <v>2.7</v>
      </c>
      <c r="AI22" s="4">
        <f t="shared" si="0"/>
        <v>126.9</v>
      </c>
      <c r="AJ22" s="39">
        <f t="shared" si="1"/>
        <v>-44.921875</v>
      </c>
      <c r="AK22" s="25" t="s">
        <v>96</v>
      </c>
      <c r="AL22" s="1">
        <v>126.5</v>
      </c>
      <c r="AM22" s="30">
        <f t="shared" si="2"/>
        <v>-0.40000000000000568</v>
      </c>
      <c r="AN22" s="43">
        <v>126.9</v>
      </c>
      <c r="AO22" s="1">
        <f t="shared" si="3"/>
        <v>0</v>
      </c>
    </row>
    <row r="23" spans="1:41">
      <c r="A23" s="3">
        <v>22</v>
      </c>
      <c r="B23" s="2" t="s">
        <v>21</v>
      </c>
      <c r="C23" s="4">
        <v>150.4</v>
      </c>
      <c r="D23" s="43">
        <v>18.399999999999999</v>
      </c>
      <c r="E23" s="43">
        <v>0</v>
      </c>
      <c r="F23" s="43">
        <v>0</v>
      </c>
      <c r="G23" s="43">
        <v>0</v>
      </c>
      <c r="H23" s="43">
        <v>0.4</v>
      </c>
      <c r="I23" s="43">
        <v>0</v>
      </c>
      <c r="J23" s="43">
        <v>0</v>
      </c>
      <c r="K23" s="43">
        <v>8.1999999999999993</v>
      </c>
      <c r="L23" s="43">
        <v>0</v>
      </c>
      <c r="M23" s="43">
        <v>0</v>
      </c>
      <c r="N23" s="43">
        <v>0</v>
      </c>
      <c r="O23" s="43">
        <v>0</v>
      </c>
      <c r="P23" s="43">
        <v>0.4</v>
      </c>
      <c r="Q23" s="43">
        <v>0.1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0.6</v>
      </c>
      <c r="Y23" s="43">
        <v>0</v>
      </c>
      <c r="Z23" s="43">
        <v>0.5</v>
      </c>
      <c r="AA23" s="43">
        <v>0.1</v>
      </c>
      <c r="AB23" s="43">
        <v>2.6</v>
      </c>
      <c r="AC23" s="43">
        <v>0.3</v>
      </c>
      <c r="AD23" s="43">
        <v>42.2</v>
      </c>
      <c r="AE23" s="43">
        <v>84.2</v>
      </c>
      <c r="AF23" s="43">
        <v>0</v>
      </c>
      <c r="AG23" s="43">
        <v>10.5</v>
      </c>
      <c r="AH23" s="43">
        <v>0</v>
      </c>
      <c r="AI23" s="4">
        <f t="shared" si="0"/>
        <v>168.5</v>
      </c>
      <c r="AJ23" s="39">
        <f t="shared" si="1"/>
        <v>12.034574468085111</v>
      </c>
      <c r="AK23" s="25" t="s">
        <v>96</v>
      </c>
      <c r="AL23" s="1">
        <v>157.99999999999994</v>
      </c>
      <c r="AM23" s="30">
        <v>0</v>
      </c>
      <c r="AN23" s="43">
        <v>168.5</v>
      </c>
      <c r="AO23" s="1">
        <f t="shared" si="3"/>
        <v>0</v>
      </c>
    </row>
    <row r="24" spans="1:41">
      <c r="A24" s="3">
        <v>23</v>
      </c>
      <c r="B24" s="2" t="s">
        <v>22</v>
      </c>
      <c r="C24" s="4">
        <v>193</v>
      </c>
      <c r="D24" s="43">
        <v>0</v>
      </c>
      <c r="E24" s="43">
        <v>0</v>
      </c>
      <c r="F24" s="43">
        <v>1.8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8.1999999999999993</v>
      </c>
      <c r="N24" s="43">
        <v>3.5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0.1</v>
      </c>
      <c r="Z24" s="43">
        <v>0</v>
      </c>
      <c r="AA24" s="43">
        <v>0.1</v>
      </c>
      <c r="AB24" s="43">
        <v>0.2</v>
      </c>
      <c r="AC24" s="43">
        <v>0</v>
      </c>
      <c r="AD24" s="43">
        <v>0</v>
      </c>
      <c r="AE24" s="43">
        <v>44.4</v>
      </c>
      <c r="AF24" s="43">
        <v>1.4</v>
      </c>
      <c r="AG24" s="43">
        <v>27.3</v>
      </c>
      <c r="AH24" s="43">
        <v>4.2</v>
      </c>
      <c r="AI24" s="4">
        <f t="shared" si="0"/>
        <v>91.2</v>
      </c>
      <c r="AJ24" s="39">
        <f t="shared" si="1"/>
        <v>-52.746113989637308</v>
      </c>
      <c r="AK24" s="25" t="s">
        <v>96</v>
      </c>
      <c r="AL24" s="1">
        <v>66.200000000000045</v>
      </c>
      <c r="AM24" s="30">
        <f t="shared" si="2"/>
        <v>-24.999999999999957</v>
      </c>
      <c r="AN24" s="43">
        <v>91.2</v>
      </c>
      <c r="AO24" s="1">
        <f t="shared" si="3"/>
        <v>0</v>
      </c>
    </row>
    <row r="25" spans="1:41" ht="15" customHeight="1">
      <c r="A25" s="3">
        <v>24</v>
      </c>
      <c r="B25" s="2" t="s">
        <v>23</v>
      </c>
      <c r="C25" s="4">
        <v>179.9</v>
      </c>
      <c r="D25" s="43">
        <v>3.9</v>
      </c>
      <c r="E25" s="43">
        <v>0.6</v>
      </c>
      <c r="F25" s="43">
        <v>1.9</v>
      </c>
      <c r="G25" s="43">
        <v>0</v>
      </c>
      <c r="H25" s="43">
        <v>0.6</v>
      </c>
      <c r="I25" s="43">
        <v>0.2</v>
      </c>
      <c r="J25" s="43">
        <v>0</v>
      </c>
      <c r="K25" s="43">
        <v>0</v>
      </c>
      <c r="L25" s="43">
        <v>0</v>
      </c>
      <c r="M25" s="43">
        <v>0</v>
      </c>
      <c r="N25" s="43">
        <v>1.3</v>
      </c>
      <c r="O25" s="43">
        <v>1.6</v>
      </c>
      <c r="P25" s="43">
        <v>0.4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0.1</v>
      </c>
      <c r="W25" s="43">
        <v>0</v>
      </c>
      <c r="X25" s="43">
        <v>1.4</v>
      </c>
      <c r="Y25" s="43">
        <v>0.1</v>
      </c>
      <c r="Z25" s="43">
        <v>0.2</v>
      </c>
      <c r="AA25" s="43">
        <v>0</v>
      </c>
      <c r="AB25" s="43">
        <v>11.7</v>
      </c>
      <c r="AC25" s="43">
        <v>0.7</v>
      </c>
      <c r="AD25" s="43">
        <v>11.7</v>
      </c>
      <c r="AE25" s="43">
        <v>63.7</v>
      </c>
      <c r="AF25" s="43">
        <v>9.1999999999999993</v>
      </c>
      <c r="AG25" s="43">
        <v>30.5</v>
      </c>
      <c r="AH25" s="43">
        <v>4.9000000000000004</v>
      </c>
      <c r="AI25" s="4">
        <f t="shared" si="0"/>
        <v>144.70000000000002</v>
      </c>
      <c r="AJ25" s="39">
        <f t="shared" si="1"/>
        <v>-19.566425792106727</v>
      </c>
      <c r="AK25" s="25" t="s">
        <v>96</v>
      </c>
      <c r="AL25" s="1">
        <v>136.5</v>
      </c>
      <c r="AM25" s="30">
        <f t="shared" si="2"/>
        <v>-8.2000000000000171</v>
      </c>
      <c r="AN25" s="43">
        <v>144.69999999999999</v>
      </c>
      <c r="AO25" s="1">
        <f t="shared" si="3"/>
        <v>0</v>
      </c>
    </row>
    <row r="26" spans="1:41">
      <c r="A26" s="3">
        <v>25</v>
      </c>
      <c r="B26" s="2" t="s">
        <v>24</v>
      </c>
      <c r="C26" s="4">
        <v>241.8</v>
      </c>
      <c r="D26" s="43">
        <v>3.9</v>
      </c>
      <c r="E26" s="43">
        <v>0</v>
      </c>
      <c r="F26" s="43">
        <v>2.4</v>
      </c>
      <c r="G26" s="43">
        <v>0.4</v>
      </c>
      <c r="H26" s="43">
        <v>0</v>
      </c>
      <c r="I26" s="43">
        <v>0</v>
      </c>
      <c r="J26" s="43">
        <v>0.1</v>
      </c>
      <c r="K26" s="43">
        <v>0.3</v>
      </c>
      <c r="L26" s="43">
        <v>0</v>
      </c>
      <c r="M26" s="43">
        <v>0.5</v>
      </c>
      <c r="N26" s="43">
        <v>8.6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1.2</v>
      </c>
      <c r="Z26" s="43">
        <v>0</v>
      </c>
      <c r="AA26" s="43">
        <v>0</v>
      </c>
      <c r="AB26" s="43">
        <v>6.6</v>
      </c>
      <c r="AC26" s="43">
        <v>4.5</v>
      </c>
      <c r="AD26" s="43">
        <v>0.1</v>
      </c>
      <c r="AE26" s="43">
        <v>37.1</v>
      </c>
      <c r="AF26" s="43">
        <v>0</v>
      </c>
      <c r="AG26" s="43">
        <v>104.3</v>
      </c>
      <c r="AH26" s="43">
        <v>12.7</v>
      </c>
      <c r="AI26" s="4">
        <f t="shared" si="0"/>
        <v>182.7</v>
      </c>
      <c r="AJ26" s="39">
        <f t="shared" si="1"/>
        <v>-24.441687344913149</v>
      </c>
      <c r="AK26" s="25" t="s">
        <v>57</v>
      </c>
      <c r="AL26" s="1">
        <v>143</v>
      </c>
      <c r="AM26" s="30">
        <f t="shared" si="2"/>
        <v>-39.699999999999989</v>
      </c>
      <c r="AN26" s="43">
        <v>182.7</v>
      </c>
      <c r="AO26" s="1">
        <f t="shared" si="3"/>
        <v>0</v>
      </c>
    </row>
    <row r="27" spans="1:41">
      <c r="A27" s="3">
        <v>26</v>
      </c>
      <c r="B27" s="2" t="s">
        <v>25</v>
      </c>
      <c r="C27" s="4">
        <v>200.3</v>
      </c>
      <c r="D27" s="43">
        <v>21.7</v>
      </c>
      <c r="E27" s="43">
        <v>0.1</v>
      </c>
      <c r="F27" s="43">
        <v>0</v>
      </c>
      <c r="G27" s="43">
        <v>0</v>
      </c>
      <c r="H27" s="43">
        <v>0.1</v>
      </c>
      <c r="I27" s="43">
        <v>0</v>
      </c>
      <c r="J27" s="43">
        <v>0</v>
      </c>
      <c r="K27" s="43">
        <v>0.3</v>
      </c>
      <c r="L27" s="43">
        <v>0</v>
      </c>
      <c r="M27" s="43">
        <v>0</v>
      </c>
      <c r="N27" s="43">
        <v>0</v>
      </c>
      <c r="O27" s="43">
        <v>0</v>
      </c>
      <c r="P27" s="43">
        <v>0.4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2.7</v>
      </c>
      <c r="Y27" s="43">
        <v>0</v>
      </c>
      <c r="Z27" s="43">
        <v>3.7</v>
      </c>
      <c r="AA27" s="43">
        <v>0</v>
      </c>
      <c r="AB27" s="43">
        <v>6.4</v>
      </c>
      <c r="AC27" s="43">
        <v>0.6</v>
      </c>
      <c r="AD27" s="43">
        <v>3</v>
      </c>
      <c r="AE27" s="43">
        <v>46.7</v>
      </c>
      <c r="AF27" s="43">
        <v>1.8</v>
      </c>
      <c r="AG27" s="43">
        <v>8.4</v>
      </c>
      <c r="AH27" s="43">
        <v>11.9</v>
      </c>
      <c r="AI27" s="4">
        <f t="shared" si="0"/>
        <v>107.80000000000001</v>
      </c>
      <c r="AJ27" s="39">
        <f t="shared" si="1"/>
        <v>-46.180728906640034</v>
      </c>
      <c r="AK27" s="25" t="s">
        <v>96</v>
      </c>
      <c r="AL27" s="1">
        <v>87.5</v>
      </c>
      <c r="AM27" s="30">
        <v>0</v>
      </c>
      <c r="AN27" s="43">
        <v>107.8</v>
      </c>
      <c r="AO27" s="1">
        <f t="shared" si="3"/>
        <v>0</v>
      </c>
    </row>
    <row r="28" spans="1:41">
      <c r="A28" s="3">
        <v>27</v>
      </c>
      <c r="B28" s="2" t="s">
        <v>26</v>
      </c>
      <c r="C28" s="4">
        <v>186.4</v>
      </c>
      <c r="D28" s="43">
        <v>0.1</v>
      </c>
      <c r="E28" s="43">
        <v>1.2</v>
      </c>
      <c r="F28" s="43">
        <v>0.4</v>
      </c>
      <c r="G28" s="43">
        <v>0</v>
      </c>
      <c r="H28" s="43">
        <v>0.7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3.4</v>
      </c>
      <c r="P28" s="43">
        <v>0.4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0.7</v>
      </c>
      <c r="Y28" s="43">
        <v>0</v>
      </c>
      <c r="Z28" s="43">
        <v>0</v>
      </c>
      <c r="AA28" s="43">
        <v>0</v>
      </c>
      <c r="AB28" s="43">
        <v>8.4</v>
      </c>
      <c r="AC28" s="43">
        <v>4</v>
      </c>
      <c r="AD28" s="43">
        <v>1.7</v>
      </c>
      <c r="AE28" s="43">
        <v>38</v>
      </c>
      <c r="AF28" s="43">
        <v>1.6</v>
      </c>
      <c r="AG28" s="43">
        <v>10.4</v>
      </c>
      <c r="AH28" s="43">
        <v>15.5</v>
      </c>
      <c r="AI28" s="4">
        <f t="shared" si="0"/>
        <v>86.5</v>
      </c>
      <c r="AJ28" s="39">
        <f t="shared" si="1"/>
        <v>-53.594420600858371</v>
      </c>
      <c r="AK28" s="25" t="s">
        <v>96</v>
      </c>
      <c r="AL28" s="1">
        <v>72</v>
      </c>
      <c r="AM28" s="30">
        <f t="shared" si="2"/>
        <v>-14.5</v>
      </c>
      <c r="AN28" s="43">
        <v>86.5</v>
      </c>
      <c r="AO28" s="1">
        <f t="shared" si="3"/>
        <v>0</v>
      </c>
    </row>
    <row r="29" spans="1:41">
      <c r="A29" s="3">
        <v>28</v>
      </c>
      <c r="B29" s="2" t="s">
        <v>27</v>
      </c>
      <c r="C29" s="4">
        <v>165.1</v>
      </c>
      <c r="D29" s="43">
        <v>1.2</v>
      </c>
      <c r="E29" s="43">
        <v>4</v>
      </c>
      <c r="F29" s="43">
        <v>3.4</v>
      </c>
      <c r="G29" s="43">
        <v>0</v>
      </c>
      <c r="H29" s="43">
        <v>0.5</v>
      </c>
      <c r="I29" s="43">
        <v>0</v>
      </c>
      <c r="J29" s="43">
        <v>0</v>
      </c>
      <c r="K29" s="43">
        <v>0</v>
      </c>
      <c r="L29" s="43">
        <v>0</v>
      </c>
      <c r="M29" s="43">
        <v>4.3</v>
      </c>
      <c r="N29" s="43">
        <v>1.9</v>
      </c>
      <c r="O29" s="43">
        <v>0.1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1.7</v>
      </c>
      <c r="W29" s="43">
        <v>0</v>
      </c>
      <c r="X29" s="43">
        <v>4</v>
      </c>
      <c r="Y29" s="43">
        <v>1.5</v>
      </c>
      <c r="Z29" s="43">
        <v>0</v>
      </c>
      <c r="AA29" s="43">
        <v>0</v>
      </c>
      <c r="AB29" s="43">
        <v>20.5</v>
      </c>
      <c r="AC29" s="43">
        <v>5.6</v>
      </c>
      <c r="AD29" s="43">
        <v>9.9</v>
      </c>
      <c r="AE29" s="43">
        <v>34.1</v>
      </c>
      <c r="AF29" s="43">
        <v>0</v>
      </c>
      <c r="AG29" s="43">
        <v>59.6</v>
      </c>
      <c r="AH29" s="43">
        <v>4.5</v>
      </c>
      <c r="AI29" s="4">
        <f t="shared" si="0"/>
        <v>156.79999999999998</v>
      </c>
      <c r="AJ29" s="39">
        <f t="shared" si="1"/>
        <v>-5.0272562083585797</v>
      </c>
      <c r="AK29" s="25" t="s">
        <v>96</v>
      </c>
      <c r="AL29" s="1">
        <v>144.29999999999995</v>
      </c>
      <c r="AM29" s="30">
        <f t="shared" si="2"/>
        <v>-12.500000000000028</v>
      </c>
      <c r="AN29" s="43">
        <v>156.80000000000001</v>
      </c>
      <c r="AO29" s="1">
        <f t="shared" si="3"/>
        <v>0</v>
      </c>
    </row>
    <row r="30" spans="1:41">
      <c r="A30" s="3">
        <v>29</v>
      </c>
      <c r="B30" s="2" t="s">
        <v>28</v>
      </c>
      <c r="C30" s="4">
        <v>221.9</v>
      </c>
      <c r="D30" s="43">
        <v>6.6</v>
      </c>
      <c r="E30" s="43">
        <v>0.2</v>
      </c>
      <c r="F30" s="43">
        <v>2.2999999999999998</v>
      </c>
      <c r="G30" s="43">
        <v>4</v>
      </c>
      <c r="H30" s="43">
        <v>0.2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0.9</v>
      </c>
      <c r="O30" s="43">
        <v>0.1</v>
      </c>
      <c r="P30" s="43">
        <v>0</v>
      </c>
      <c r="Q30" s="43">
        <v>0</v>
      </c>
      <c r="R30" s="43">
        <v>0.1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0.1</v>
      </c>
      <c r="Z30" s="43">
        <v>1.9</v>
      </c>
      <c r="AA30" s="43">
        <v>20</v>
      </c>
      <c r="AB30" s="43">
        <v>26</v>
      </c>
      <c r="AC30" s="43">
        <v>1.4</v>
      </c>
      <c r="AD30" s="43">
        <v>1.8</v>
      </c>
      <c r="AE30" s="43">
        <v>36.200000000000003</v>
      </c>
      <c r="AF30" s="43">
        <v>0</v>
      </c>
      <c r="AG30" s="43">
        <v>0.6</v>
      </c>
      <c r="AH30" s="43">
        <v>16.3</v>
      </c>
      <c r="AI30" s="4">
        <f t="shared" si="0"/>
        <v>118.69999999999999</v>
      </c>
      <c r="AJ30" s="39">
        <f t="shared" si="1"/>
        <v>-46.507435781883736</v>
      </c>
      <c r="AK30" s="25" t="s">
        <v>96</v>
      </c>
      <c r="AL30" s="1">
        <v>102.60000000000002</v>
      </c>
      <c r="AM30" s="30">
        <v>0</v>
      </c>
      <c r="AN30" s="43">
        <v>118.7</v>
      </c>
      <c r="AO30" s="1">
        <f t="shared" si="3"/>
        <v>0</v>
      </c>
    </row>
    <row r="31" spans="1:41">
      <c r="A31" s="3">
        <v>30</v>
      </c>
      <c r="B31" s="2" t="s">
        <v>29</v>
      </c>
      <c r="C31" s="4">
        <v>231.5</v>
      </c>
      <c r="D31" s="43">
        <v>10.8</v>
      </c>
      <c r="E31" s="43">
        <v>0.9</v>
      </c>
      <c r="F31" s="43">
        <v>4</v>
      </c>
      <c r="G31" s="43">
        <v>0.1</v>
      </c>
      <c r="H31" s="43">
        <v>0.3</v>
      </c>
      <c r="I31" s="43">
        <v>0</v>
      </c>
      <c r="J31" s="43">
        <v>0</v>
      </c>
      <c r="K31" s="43">
        <v>0.3</v>
      </c>
      <c r="L31" s="43">
        <v>0</v>
      </c>
      <c r="M31" s="43">
        <v>1.3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3.6</v>
      </c>
      <c r="Z31" s="43">
        <v>1.8</v>
      </c>
      <c r="AA31" s="43">
        <v>13.4</v>
      </c>
      <c r="AB31" s="43">
        <v>10.3</v>
      </c>
      <c r="AC31" s="43">
        <v>10.7</v>
      </c>
      <c r="AD31" s="43">
        <v>0</v>
      </c>
      <c r="AE31" s="43">
        <v>13.7</v>
      </c>
      <c r="AF31" s="43">
        <v>0</v>
      </c>
      <c r="AG31" s="43">
        <v>0.4</v>
      </c>
      <c r="AH31" s="43">
        <v>8</v>
      </c>
      <c r="AI31" s="4">
        <f t="shared" si="0"/>
        <v>79.600000000000023</v>
      </c>
      <c r="AJ31" s="39">
        <f t="shared" si="1"/>
        <v>-65.615550755939523</v>
      </c>
      <c r="AK31" s="25" t="s">
        <v>96</v>
      </c>
      <c r="AL31" s="1">
        <v>72</v>
      </c>
      <c r="AM31" s="30">
        <f t="shared" si="2"/>
        <v>-7.6000000000000227</v>
      </c>
      <c r="AN31" s="43">
        <v>79.599999999999994</v>
      </c>
      <c r="AO31" s="1">
        <f t="shared" si="3"/>
        <v>0</v>
      </c>
    </row>
    <row r="32" spans="1:41">
      <c r="A32" s="3">
        <v>31</v>
      </c>
      <c r="B32" s="2" t="s">
        <v>30</v>
      </c>
      <c r="C32" s="4">
        <v>176.4</v>
      </c>
      <c r="D32" s="43">
        <v>9.6</v>
      </c>
      <c r="E32" s="43">
        <v>5</v>
      </c>
      <c r="F32" s="43">
        <v>0.3</v>
      </c>
      <c r="G32" s="43">
        <v>0</v>
      </c>
      <c r="H32" s="43">
        <v>0.6</v>
      </c>
      <c r="I32" s="43">
        <v>0.3</v>
      </c>
      <c r="J32" s="43">
        <v>0</v>
      </c>
      <c r="K32" s="43">
        <v>3.8</v>
      </c>
      <c r="L32" s="43">
        <v>0</v>
      </c>
      <c r="M32" s="43">
        <v>0.5</v>
      </c>
      <c r="N32" s="43">
        <v>0</v>
      </c>
      <c r="O32" s="43">
        <v>7.4</v>
      </c>
      <c r="P32" s="43">
        <v>0.3</v>
      </c>
      <c r="Q32" s="43">
        <v>0.1</v>
      </c>
      <c r="R32" s="43">
        <v>0</v>
      </c>
      <c r="S32" s="43">
        <v>0</v>
      </c>
      <c r="T32" s="43">
        <v>0</v>
      </c>
      <c r="U32" s="43">
        <v>0</v>
      </c>
      <c r="V32" s="43">
        <v>0.6</v>
      </c>
      <c r="W32" s="43">
        <v>0</v>
      </c>
      <c r="X32" s="43">
        <v>1</v>
      </c>
      <c r="Y32" s="43">
        <v>3.5</v>
      </c>
      <c r="Z32" s="43">
        <v>0</v>
      </c>
      <c r="AA32" s="43">
        <v>0</v>
      </c>
      <c r="AB32" s="43">
        <v>23.2</v>
      </c>
      <c r="AC32" s="43">
        <v>9.1</v>
      </c>
      <c r="AD32" s="43">
        <v>13.9</v>
      </c>
      <c r="AE32" s="43">
        <v>67</v>
      </c>
      <c r="AF32" s="43">
        <v>5</v>
      </c>
      <c r="AG32" s="43">
        <v>6</v>
      </c>
      <c r="AH32" s="43">
        <v>2.4</v>
      </c>
      <c r="AI32" s="4">
        <f t="shared" si="0"/>
        <v>159.6</v>
      </c>
      <c r="AJ32" s="39">
        <f t="shared" si="1"/>
        <v>-9.5238095238095326</v>
      </c>
      <c r="AK32" s="25" t="s">
        <v>96</v>
      </c>
      <c r="AL32" s="1">
        <v>157.50000000000006</v>
      </c>
      <c r="AM32" s="30">
        <f t="shared" si="2"/>
        <v>-2.0999999999999375</v>
      </c>
      <c r="AN32" s="43">
        <v>159.6</v>
      </c>
      <c r="AO32" s="1">
        <f t="shared" si="3"/>
        <v>0</v>
      </c>
    </row>
    <row r="33" spans="1:41" ht="15" customHeight="1">
      <c r="A33" s="3">
        <v>32</v>
      </c>
      <c r="B33" s="2" t="s">
        <v>31</v>
      </c>
      <c r="C33" s="4">
        <v>228</v>
      </c>
      <c r="D33" s="43">
        <v>7.9</v>
      </c>
      <c r="E33" s="43">
        <v>0.9</v>
      </c>
      <c r="F33" s="43">
        <v>2.2999999999999998</v>
      </c>
      <c r="G33" s="43">
        <v>0.6</v>
      </c>
      <c r="H33" s="43">
        <v>1.9</v>
      </c>
      <c r="I33" s="43">
        <v>0</v>
      </c>
      <c r="J33" s="43">
        <v>0.1</v>
      </c>
      <c r="K33" s="43">
        <v>0</v>
      </c>
      <c r="L33" s="43">
        <v>0</v>
      </c>
      <c r="M33" s="43">
        <v>0</v>
      </c>
      <c r="N33" s="43">
        <v>0.8</v>
      </c>
      <c r="O33" s="43">
        <v>0</v>
      </c>
      <c r="P33" s="43">
        <v>0</v>
      </c>
      <c r="Q33" s="43">
        <v>0</v>
      </c>
      <c r="R33" s="43">
        <v>0.1</v>
      </c>
      <c r="S33" s="43">
        <v>0.1</v>
      </c>
      <c r="T33" s="43">
        <v>0</v>
      </c>
      <c r="U33" s="43">
        <v>0</v>
      </c>
      <c r="V33" s="43">
        <v>0.1</v>
      </c>
      <c r="W33" s="43">
        <v>0</v>
      </c>
      <c r="X33" s="43">
        <v>0</v>
      </c>
      <c r="Y33" s="43">
        <v>0.2</v>
      </c>
      <c r="Z33" s="43">
        <v>0.2</v>
      </c>
      <c r="AA33" s="43">
        <v>5.6</v>
      </c>
      <c r="AB33" s="43">
        <v>9.6</v>
      </c>
      <c r="AC33" s="43">
        <v>34.6</v>
      </c>
      <c r="AD33" s="43">
        <v>5.7</v>
      </c>
      <c r="AE33" s="43">
        <v>43.5</v>
      </c>
      <c r="AF33" s="43">
        <v>3.4</v>
      </c>
      <c r="AG33" s="43">
        <v>3.9</v>
      </c>
      <c r="AH33" s="43">
        <v>67</v>
      </c>
      <c r="AI33" s="4">
        <f t="shared" si="0"/>
        <v>188.5</v>
      </c>
      <c r="AJ33" s="39">
        <f t="shared" si="1"/>
        <v>-17.324561403508781</v>
      </c>
      <c r="AK33" s="25" t="s">
        <v>96</v>
      </c>
      <c r="AL33" s="1">
        <v>132.89999999999998</v>
      </c>
      <c r="AM33" s="30">
        <f t="shared" si="2"/>
        <v>-55.600000000000023</v>
      </c>
      <c r="AN33" s="43">
        <v>188.5</v>
      </c>
      <c r="AO33" s="1">
        <f t="shared" si="3"/>
        <v>0</v>
      </c>
    </row>
    <row r="34" spans="1:41">
      <c r="A34" s="3">
        <v>33</v>
      </c>
      <c r="B34" s="2" t="s">
        <v>32</v>
      </c>
      <c r="C34" s="4">
        <v>214.8</v>
      </c>
      <c r="D34" s="43">
        <v>2.7</v>
      </c>
      <c r="E34" s="43">
        <v>2.8</v>
      </c>
      <c r="F34" s="43">
        <v>4.3</v>
      </c>
      <c r="G34" s="43">
        <v>0.1</v>
      </c>
      <c r="H34" s="43">
        <v>1</v>
      </c>
      <c r="I34" s="43">
        <v>0</v>
      </c>
      <c r="J34" s="43">
        <v>0</v>
      </c>
      <c r="K34" s="43">
        <v>0</v>
      </c>
      <c r="L34" s="43">
        <v>0</v>
      </c>
      <c r="M34" s="43">
        <v>5.9</v>
      </c>
      <c r="N34" s="43">
        <v>3.6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2.6</v>
      </c>
      <c r="Z34" s="43">
        <v>0</v>
      </c>
      <c r="AA34" s="43">
        <v>0</v>
      </c>
      <c r="AB34" s="43">
        <v>16.7</v>
      </c>
      <c r="AC34" s="43">
        <v>0.6</v>
      </c>
      <c r="AD34" s="43">
        <v>0</v>
      </c>
      <c r="AE34" s="43">
        <v>36.200000000000003</v>
      </c>
      <c r="AF34" s="43">
        <v>0</v>
      </c>
      <c r="AG34" s="43">
        <v>10.5</v>
      </c>
      <c r="AH34" s="43">
        <v>50.9</v>
      </c>
      <c r="AI34" s="4">
        <f t="shared" ref="AI34:AI51" si="4">SUM(D34:AH34)</f>
        <v>137.9</v>
      </c>
      <c r="AJ34" s="39">
        <f t="shared" si="1"/>
        <v>-35.800744878957175</v>
      </c>
      <c r="AK34" s="25" t="s">
        <v>96</v>
      </c>
      <c r="AL34" s="1">
        <v>86</v>
      </c>
      <c r="AM34" s="30">
        <f t="shared" si="2"/>
        <v>-51.900000000000006</v>
      </c>
      <c r="AN34" s="43">
        <v>137.9</v>
      </c>
      <c r="AO34" s="1">
        <f t="shared" si="3"/>
        <v>0</v>
      </c>
    </row>
    <row r="35" spans="1:41" ht="15" customHeight="1">
      <c r="A35" s="3">
        <v>34</v>
      </c>
      <c r="B35" s="2" t="s">
        <v>33</v>
      </c>
      <c r="C35" s="4">
        <v>216.5</v>
      </c>
      <c r="D35" s="43">
        <v>10</v>
      </c>
      <c r="E35" s="43">
        <v>0.1</v>
      </c>
      <c r="F35" s="43">
        <v>1.9</v>
      </c>
      <c r="G35" s="43">
        <v>2.8</v>
      </c>
      <c r="H35" s="43">
        <v>1.6</v>
      </c>
      <c r="I35" s="43">
        <v>0</v>
      </c>
      <c r="J35" s="43">
        <v>0</v>
      </c>
      <c r="K35" s="43">
        <v>0</v>
      </c>
      <c r="L35" s="43">
        <v>0.1</v>
      </c>
      <c r="M35" s="43">
        <v>0.3</v>
      </c>
      <c r="N35" s="43">
        <v>0.3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1.2</v>
      </c>
      <c r="Z35" s="43">
        <v>1.7</v>
      </c>
      <c r="AA35" s="43">
        <v>12.1</v>
      </c>
      <c r="AB35" s="43">
        <v>21.3</v>
      </c>
      <c r="AC35" s="43">
        <v>5</v>
      </c>
      <c r="AD35" s="43">
        <v>0.7</v>
      </c>
      <c r="AE35" s="43">
        <v>20.7</v>
      </c>
      <c r="AF35" s="43">
        <v>0</v>
      </c>
      <c r="AG35" s="43">
        <v>1.2</v>
      </c>
      <c r="AH35" s="43">
        <v>52</v>
      </c>
      <c r="AI35" s="4">
        <f t="shared" si="4"/>
        <v>133</v>
      </c>
      <c r="AJ35" s="39">
        <f t="shared" si="1"/>
        <v>-38.568129330254038</v>
      </c>
      <c r="AK35" s="25" t="s">
        <v>96</v>
      </c>
      <c r="AL35" s="1">
        <v>81.599999999999966</v>
      </c>
      <c r="AM35" s="30">
        <f t="shared" si="2"/>
        <v>-51.400000000000034</v>
      </c>
      <c r="AN35" s="43">
        <v>133</v>
      </c>
      <c r="AO35" s="1">
        <f t="shared" si="3"/>
        <v>0</v>
      </c>
    </row>
    <row r="36" spans="1:41" ht="15" customHeight="1">
      <c r="A36" s="3">
        <v>35</v>
      </c>
      <c r="B36" s="2" t="s">
        <v>34</v>
      </c>
      <c r="C36" s="4">
        <v>182.5</v>
      </c>
      <c r="D36" s="43">
        <v>2</v>
      </c>
      <c r="E36" s="43">
        <v>2.8</v>
      </c>
      <c r="F36" s="43">
        <v>6</v>
      </c>
      <c r="G36" s="43">
        <v>0</v>
      </c>
      <c r="H36" s="43">
        <v>0.3</v>
      </c>
      <c r="I36" s="43">
        <v>0</v>
      </c>
      <c r="J36" s="43">
        <v>0</v>
      </c>
      <c r="K36" s="43">
        <v>0</v>
      </c>
      <c r="L36" s="43">
        <v>0</v>
      </c>
      <c r="M36" s="43">
        <v>0.1</v>
      </c>
      <c r="N36" s="43">
        <v>0</v>
      </c>
      <c r="O36" s="43">
        <v>0.3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0.8</v>
      </c>
      <c r="Y36" s="43">
        <v>0.7</v>
      </c>
      <c r="Z36" s="43">
        <v>0</v>
      </c>
      <c r="AA36" s="43">
        <v>0</v>
      </c>
      <c r="AB36" s="43">
        <v>7.2</v>
      </c>
      <c r="AC36" s="43">
        <v>7.2</v>
      </c>
      <c r="AD36" s="43">
        <v>7.9</v>
      </c>
      <c r="AE36" s="43">
        <v>24.2</v>
      </c>
      <c r="AF36" s="43">
        <v>13.9</v>
      </c>
      <c r="AG36" s="43">
        <v>8.3000000000000007</v>
      </c>
      <c r="AH36" s="43">
        <v>44.8</v>
      </c>
      <c r="AI36" s="4">
        <f t="shared" si="4"/>
        <v>126.5</v>
      </c>
      <c r="AJ36" s="39">
        <f t="shared" si="1"/>
        <v>-30.68493150684931</v>
      </c>
      <c r="AK36" s="25" t="s">
        <v>96</v>
      </c>
      <c r="AL36" s="1">
        <v>79.899999999999977</v>
      </c>
      <c r="AM36" s="30">
        <f t="shared" si="2"/>
        <v>-46.600000000000023</v>
      </c>
      <c r="AN36" s="43">
        <v>126.5</v>
      </c>
      <c r="AO36" s="1">
        <f t="shared" si="3"/>
        <v>0</v>
      </c>
    </row>
    <row r="37" spans="1:41" ht="15" customHeight="1">
      <c r="A37" s="3">
        <v>36</v>
      </c>
      <c r="B37" s="2" t="s">
        <v>35</v>
      </c>
      <c r="C37" s="4">
        <v>201</v>
      </c>
      <c r="D37" s="43">
        <v>0.1</v>
      </c>
      <c r="E37" s="43">
        <v>4.7</v>
      </c>
      <c r="F37" s="43">
        <v>1.6</v>
      </c>
      <c r="G37" s="43">
        <v>0</v>
      </c>
      <c r="H37" s="43">
        <v>1.2</v>
      </c>
      <c r="I37" s="43">
        <v>0.3</v>
      </c>
      <c r="J37" s="43">
        <v>0</v>
      </c>
      <c r="K37" s="43">
        <v>0</v>
      </c>
      <c r="L37" s="43">
        <v>0</v>
      </c>
      <c r="M37" s="43">
        <v>0</v>
      </c>
      <c r="N37" s="43">
        <v>0.3</v>
      </c>
      <c r="O37" s="43">
        <v>2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0.6</v>
      </c>
      <c r="Y37" s="43">
        <v>0</v>
      </c>
      <c r="Z37" s="43">
        <v>0</v>
      </c>
      <c r="AA37" s="43">
        <v>0</v>
      </c>
      <c r="AB37" s="43">
        <v>16.3</v>
      </c>
      <c r="AC37" s="43">
        <v>1.3</v>
      </c>
      <c r="AD37" s="43">
        <v>0</v>
      </c>
      <c r="AE37" s="43">
        <v>64.400000000000006</v>
      </c>
      <c r="AF37" s="43">
        <v>6.2</v>
      </c>
      <c r="AG37" s="43">
        <v>1.6</v>
      </c>
      <c r="AH37" s="43">
        <v>8.1</v>
      </c>
      <c r="AI37" s="4">
        <f t="shared" si="4"/>
        <v>108.7</v>
      </c>
      <c r="AJ37" s="39">
        <f t="shared" si="1"/>
        <v>-45.920398009950247</v>
      </c>
      <c r="AK37" s="25" t="s">
        <v>96</v>
      </c>
      <c r="AL37" s="1">
        <v>101.80000000000001</v>
      </c>
      <c r="AM37" s="30">
        <f t="shared" si="2"/>
        <v>-6.8999999999999915</v>
      </c>
      <c r="AN37" s="43">
        <v>108.7</v>
      </c>
      <c r="AO37" s="1">
        <f t="shared" si="3"/>
        <v>0</v>
      </c>
    </row>
    <row r="38" spans="1:41" ht="15" customHeight="1">
      <c r="A38" s="3">
        <v>37</v>
      </c>
      <c r="B38" s="2" t="s">
        <v>36</v>
      </c>
      <c r="C38" s="4">
        <v>187.8</v>
      </c>
      <c r="D38" s="43">
        <v>3.2</v>
      </c>
      <c r="E38" s="43">
        <v>1.2</v>
      </c>
      <c r="F38" s="43">
        <v>8.6</v>
      </c>
      <c r="G38" s="43">
        <v>0</v>
      </c>
      <c r="H38" s="43">
        <v>1.8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0.3</v>
      </c>
      <c r="P38" s="43">
        <v>0</v>
      </c>
      <c r="Q38" s="43">
        <v>0</v>
      </c>
      <c r="R38" s="43">
        <v>0</v>
      </c>
      <c r="S38" s="43">
        <v>0.6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1</v>
      </c>
      <c r="Z38" s="43">
        <v>0.1</v>
      </c>
      <c r="AA38" s="43">
        <v>0</v>
      </c>
      <c r="AB38" s="43">
        <v>3.5</v>
      </c>
      <c r="AC38" s="43">
        <v>1.6</v>
      </c>
      <c r="AD38" s="43">
        <v>4.2</v>
      </c>
      <c r="AE38" s="43">
        <v>73.900000000000006</v>
      </c>
      <c r="AF38" s="43">
        <v>0</v>
      </c>
      <c r="AG38" s="43">
        <v>16.399999999999999</v>
      </c>
      <c r="AH38" s="43">
        <v>3.9</v>
      </c>
      <c r="AI38" s="4">
        <f t="shared" si="4"/>
        <v>120.30000000000001</v>
      </c>
      <c r="AJ38" s="39">
        <f t="shared" si="1"/>
        <v>-35.942492012779553</v>
      </c>
      <c r="AK38" s="25" t="s">
        <v>96</v>
      </c>
      <c r="AL38" s="1">
        <v>114</v>
      </c>
      <c r="AM38" s="30">
        <f t="shared" si="2"/>
        <v>-6.3000000000000114</v>
      </c>
      <c r="AN38" s="43">
        <v>120.3</v>
      </c>
      <c r="AO38" s="1">
        <f t="shared" si="3"/>
        <v>0</v>
      </c>
    </row>
    <row r="39" spans="1:41">
      <c r="A39" s="3">
        <v>38</v>
      </c>
      <c r="B39" s="2" t="s">
        <v>37</v>
      </c>
      <c r="C39" s="4">
        <v>208.9</v>
      </c>
      <c r="D39" s="43">
        <v>0</v>
      </c>
      <c r="E39" s="43">
        <v>3.8</v>
      </c>
      <c r="F39" s="43">
        <v>4.8</v>
      </c>
      <c r="G39" s="43">
        <v>0</v>
      </c>
      <c r="H39" s="43">
        <v>4.2</v>
      </c>
      <c r="I39" s="43">
        <v>0</v>
      </c>
      <c r="J39" s="43">
        <v>0</v>
      </c>
      <c r="K39" s="43">
        <v>0</v>
      </c>
      <c r="L39" s="43">
        <v>0</v>
      </c>
      <c r="M39" s="43">
        <v>7.2</v>
      </c>
      <c r="N39" s="43">
        <v>0.5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43">
        <v>0</v>
      </c>
      <c r="Y39" s="43">
        <v>0.5</v>
      </c>
      <c r="Z39" s="43">
        <v>0</v>
      </c>
      <c r="AA39" s="43">
        <v>0</v>
      </c>
      <c r="AB39" s="43">
        <v>7.3</v>
      </c>
      <c r="AC39" s="43">
        <v>0.8</v>
      </c>
      <c r="AD39" s="43">
        <v>0</v>
      </c>
      <c r="AE39" s="43">
        <v>10</v>
      </c>
      <c r="AF39" s="43">
        <v>0</v>
      </c>
      <c r="AG39" s="43">
        <v>3.6</v>
      </c>
      <c r="AH39" s="43">
        <v>42.8</v>
      </c>
      <c r="AI39" s="4">
        <f t="shared" si="4"/>
        <v>85.5</v>
      </c>
      <c r="AJ39" s="39">
        <f t="shared" si="1"/>
        <v>-59.071325993298231</v>
      </c>
      <c r="AK39" s="25" t="s">
        <v>96</v>
      </c>
      <c r="AL39" s="1">
        <v>39.099999999999966</v>
      </c>
      <c r="AM39" s="30">
        <f t="shared" si="2"/>
        <v>-46.400000000000034</v>
      </c>
      <c r="AN39" s="43">
        <v>85.5</v>
      </c>
      <c r="AO39" s="1">
        <f t="shared" si="3"/>
        <v>0</v>
      </c>
    </row>
    <row r="40" spans="1:41">
      <c r="A40" s="3">
        <v>39</v>
      </c>
      <c r="B40" s="2" t="s">
        <v>38</v>
      </c>
      <c r="C40" s="4">
        <v>197.6</v>
      </c>
      <c r="D40" s="43">
        <v>9.5</v>
      </c>
      <c r="E40" s="43">
        <v>1.1000000000000001</v>
      </c>
      <c r="F40" s="43">
        <v>6.2</v>
      </c>
      <c r="G40" s="43">
        <v>0.3</v>
      </c>
      <c r="H40" s="43">
        <v>2.6</v>
      </c>
      <c r="I40" s="43">
        <v>0</v>
      </c>
      <c r="J40" s="43">
        <v>0</v>
      </c>
      <c r="K40" s="43">
        <v>0</v>
      </c>
      <c r="L40" s="43">
        <v>0</v>
      </c>
      <c r="M40" s="43">
        <v>6.2</v>
      </c>
      <c r="N40" s="43">
        <v>0.3</v>
      </c>
      <c r="O40" s="43">
        <v>0.1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43">
        <v>5.8</v>
      </c>
      <c r="AC40" s="43">
        <v>6.4</v>
      </c>
      <c r="AD40" s="43">
        <v>5.8</v>
      </c>
      <c r="AE40" s="43">
        <v>60.7</v>
      </c>
      <c r="AF40" s="43">
        <v>10.7</v>
      </c>
      <c r="AG40" s="43">
        <v>3.7</v>
      </c>
      <c r="AH40" s="43">
        <v>4.5</v>
      </c>
      <c r="AI40" s="4">
        <f t="shared" si="4"/>
        <v>123.9</v>
      </c>
      <c r="AJ40" s="39">
        <f t="shared" si="1"/>
        <v>-37.297570850202419</v>
      </c>
      <c r="AK40" s="25" t="s">
        <v>96</v>
      </c>
      <c r="AL40" s="1">
        <v>118.19999999999999</v>
      </c>
      <c r="AM40" s="30">
        <f t="shared" si="2"/>
        <v>-5.7000000000000171</v>
      </c>
      <c r="AN40" s="43">
        <v>123.9</v>
      </c>
      <c r="AO40" s="1">
        <f t="shared" si="3"/>
        <v>0</v>
      </c>
    </row>
    <row r="41" spans="1:41">
      <c r="A41" s="3">
        <v>40</v>
      </c>
      <c r="B41" s="2" t="s">
        <v>39</v>
      </c>
      <c r="C41" s="4">
        <v>228.4</v>
      </c>
      <c r="D41" s="43">
        <v>18.899999999999999</v>
      </c>
      <c r="E41" s="43">
        <v>2.2000000000000002</v>
      </c>
      <c r="F41" s="43">
        <v>5</v>
      </c>
      <c r="G41" s="43">
        <v>1.2</v>
      </c>
      <c r="H41" s="43">
        <v>2.5</v>
      </c>
      <c r="I41" s="43">
        <v>0</v>
      </c>
      <c r="J41" s="43">
        <v>0</v>
      </c>
      <c r="K41" s="43">
        <v>0</v>
      </c>
      <c r="L41" s="43">
        <v>0</v>
      </c>
      <c r="M41" s="43">
        <v>0.1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0.4</v>
      </c>
      <c r="Z41" s="43">
        <v>1.4</v>
      </c>
      <c r="AA41" s="43">
        <v>9.9</v>
      </c>
      <c r="AB41" s="43">
        <v>5.5</v>
      </c>
      <c r="AC41" s="43">
        <v>4.0999999999999996</v>
      </c>
      <c r="AD41" s="43">
        <v>12</v>
      </c>
      <c r="AE41" s="43">
        <v>111.4</v>
      </c>
      <c r="AF41" s="43">
        <v>7.5</v>
      </c>
      <c r="AG41" s="43">
        <v>4.7</v>
      </c>
      <c r="AH41" s="43">
        <v>38.5</v>
      </c>
      <c r="AI41" s="4">
        <f t="shared" si="4"/>
        <v>225.29999999999998</v>
      </c>
      <c r="AJ41" s="39">
        <f t="shared" si="1"/>
        <v>-1.3572679509632337</v>
      </c>
      <c r="AK41" s="25" t="s">
        <v>96</v>
      </c>
      <c r="AL41" s="1">
        <v>190.59999999999997</v>
      </c>
      <c r="AM41" s="30">
        <f t="shared" si="2"/>
        <v>-34.700000000000017</v>
      </c>
      <c r="AN41" s="43">
        <v>225.3</v>
      </c>
      <c r="AO41" s="1">
        <f t="shared" si="3"/>
        <v>0</v>
      </c>
    </row>
    <row r="42" spans="1:41">
      <c r="A42" s="3">
        <v>41</v>
      </c>
      <c r="B42" s="2" t="s">
        <v>40</v>
      </c>
      <c r="C42" s="4">
        <v>238.4</v>
      </c>
      <c r="D42" s="43">
        <v>11.7</v>
      </c>
      <c r="E42" s="43">
        <v>0.3</v>
      </c>
      <c r="F42" s="43">
        <v>1.6</v>
      </c>
      <c r="G42" s="43">
        <v>1.4</v>
      </c>
      <c r="H42" s="43">
        <v>0.2</v>
      </c>
      <c r="I42" s="43">
        <v>0</v>
      </c>
      <c r="J42" s="43">
        <v>0</v>
      </c>
      <c r="K42" s="43">
        <v>0</v>
      </c>
      <c r="L42" s="43">
        <v>0</v>
      </c>
      <c r="M42" s="43">
        <v>0.8</v>
      </c>
      <c r="N42" s="43">
        <v>0</v>
      </c>
      <c r="O42" s="43">
        <v>0.1</v>
      </c>
      <c r="P42" s="43">
        <v>0</v>
      </c>
      <c r="Q42" s="43">
        <v>0</v>
      </c>
      <c r="R42" s="43">
        <v>0.5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2.1</v>
      </c>
      <c r="Z42" s="43">
        <v>0.2</v>
      </c>
      <c r="AA42" s="43">
        <v>12.3</v>
      </c>
      <c r="AB42" s="43">
        <v>9.6999999999999993</v>
      </c>
      <c r="AC42" s="43">
        <v>6.1</v>
      </c>
      <c r="AD42" s="43">
        <v>3.8</v>
      </c>
      <c r="AE42" s="43">
        <v>32.799999999999997</v>
      </c>
      <c r="AF42" s="43">
        <v>0</v>
      </c>
      <c r="AG42" s="43">
        <v>0.4</v>
      </c>
      <c r="AH42" s="43">
        <v>36.6</v>
      </c>
      <c r="AI42" s="4">
        <f t="shared" si="4"/>
        <v>120.6</v>
      </c>
      <c r="AJ42" s="39">
        <f t="shared" si="1"/>
        <v>-49.412751677852349</v>
      </c>
      <c r="AK42" s="25" t="s">
        <v>96</v>
      </c>
      <c r="AL42" s="1">
        <v>84</v>
      </c>
      <c r="AM42" s="30">
        <f t="shared" si="2"/>
        <v>-36.599999999999994</v>
      </c>
      <c r="AN42" s="43">
        <v>120.6</v>
      </c>
      <c r="AO42" s="1">
        <f t="shared" si="3"/>
        <v>0</v>
      </c>
    </row>
    <row r="43" spans="1:41">
      <c r="A43" s="3">
        <v>42</v>
      </c>
      <c r="B43" s="2" t="s">
        <v>41</v>
      </c>
      <c r="C43" s="4">
        <v>203.3</v>
      </c>
      <c r="D43" s="43">
        <v>0</v>
      </c>
      <c r="E43" s="43">
        <v>4.2</v>
      </c>
      <c r="F43" s="43">
        <v>2.2000000000000002</v>
      </c>
      <c r="G43" s="43">
        <v>0</v>
      </c>
      <c r="H43" s="43">
        <v>1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0.2</v>
      </c>
      <c r="O43" s="43">
        <v>0.5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58.8</v>
      </c>
      <c r="AC43" s="43">
        <v>16.8</v>
      </c>
      <c r="AD43" s="43">
        <v>4.5999999999999996</v>
      </c>
      <c r="AE43" s="43">
        <v>67</v>
      </c>
      <c r="AF43" s="43">
        <v>27.8</v>
      </c>
      <c r="AG43" s="43">
        <v>0.3</v>
      </c>
      <c r="AH43" s="43">
        <v>11.5</v>
      </c>
      <c r="AI43" s="4">
        <f t="shared" si="4"/>
        <v>194.90000000000003</v>
      </c>
      <c r="AJ43" s="39">
        <f t="shared" si="1"/>
        <v>-4.1318248893261114</v>
      </c>
      <c r="AK43" s="25" t="s">
        <v>96</v>
      </c>
      <c r="AL43" s="1">
        <v>186.2</v>
      </c>
      <c r="AM43" s="30">
        <f t="shared" si="2"/>
        <v>-8.7000000000000455</v>
      </c>
      <c r="AN43" s="43">
        <v>194.9</v>
      </c>
      <c r="AO43" s="1">
        <f t="shared" si="3"/>
        <v>0</v>
      </c>
    </row>
    <row r="44" spans="1:41">
      <c r="A44" s="3">
        <v>43</v>
      </c>
      <c r="B44" s="2" t="s">
        <v>42</v>
      </c>
      <c r="C44" s="4">
        <v>289</v>
      </c>
      <c r="D44" s="43">
        <v>1.1000000000000001</v>
      </c>
      <c r="E44" s="43">
        <v>0.2</v>
      </c>
      <c r="F44" s="43">
        <v>2.2999999999999998</v>
      </c>
      <c r="G44" s="43">
        <v>3.7</v>
      </c>
      <c r="H44" s="43">
        <v>0.7</v>
      </c>
      <c r="I44" s="43">
        <v>0.1</v>
      </c>
      <c r="J44" s="43">
        <v>0.1</v>
      </c>
      <c r="K44" s="43">
        <v>0</v>
      </c>
      <c r="L44" s="43">
        <v>0</v>
      </c>
      <c r="M44" s="43">
        <v>0.4</v>
      </c>
      <c r="N44" s="43">
        <v>0</v>
      </c>
      <c r="O44" s="43">
        <v>0</v>
      </c>
      <c r="P44" s="43">
        <v>0</v>
      </c>
      <c r="Q44" s="43">
        <v>0.1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4.3</v>
      </c>
      <c r="AA44" s="43">
        <v>6.2</v>
      </c>
      <c r="AB44" s="43">
        <v>29.8</v>
      </c>
      <c r="AC44" s="43">
        <v>7.7</v>
      </c>
      <c r="AD44" s="43">
        <v>7.7</v>
      </c>
      <c r="AE44" s="43">
        <v>28.5</v>
      </c>
      <c r="AF44" s="43">
        <v>0.1</v>
      </c>
      <c r="AG44" s="43">
        <v>1.8</v>
      </c>
      <c r="AH44" s="43">
        <v>17.3</v>
      </c>
      <c r="AI44" s="4">
        <f t="shared" si="4"/>
        <v>112.1</v>
      </c>
      <c r="AJ44" s="39">
        <f t="shared" si="1"/>
        <v>-61.211072664359861</v>
      </c>
      <c r="AK44" s="25" t="s">
        <v>96</v>
      </c>
      <c r="AL44" s="1">
        <v>94.600000000000023</v>
      </c>
      <c r="AM44" s="30">
        <v>0</v>
      </c>
      <c r="AN44" s="43">
        <v>112.1</v>
      </c>
      <c r="AO44" s="1">
        <f t="shared" si="3"/>
        <v>0</v>
      </c>
    </row>
    <row r="45" spans="1:41">
      <c r="A45" s="3">
        <v>44</v>
      </c>
      <c r="B45" s="2" t="s">
        <v>43</v>
      </c>
      <c r="C45" s="4">
        <v>169.4</v>
      </c>
      <c r="D45" s="43">
        <v>2.4</v>
      </c>
      <c r="E45" s="43">
        <v>2.2999999999999998</v>
      </c>
      <c r="F45" s="43">
        <v>2.8</v>
      </c>
      <c r="G45" s="43">
        <v>0.3</v>
      </c>
      <c r="H45" s="43">
        <v>1.4</v>
      </c>
      <c r="I45" s="43">
        <v>0</v>
      </c>
      <c r="J45" s="43">
        <v>0.1</v>
      </c>
      <c r="K45" s="43">
        <v>0.2</v>
      </c>
      <c r="L45" s="43">
        <v>0</v>
      </c>
      <c r="M45" s="43">
        <v>0.6</v>
      </c>
      <c r="N45" s="43">
        <v>4.5</v>
      </c>
      <c r="O45" s="43">
        <v>0.1</v>
      </c>
      <c r="P45" s="43">
        <v>0</v>
      </c>
      <c r="Q45" s="43">
        <v>0</v>
      </c>
      <c r="R45" s="43">
        <v>0.1</v>
      </c>
      <c r="S45" s="43">
        <v>0.1</v>
      </c>
      <c r="T45" s="43">
        <v>0</v>
      </c>
      <c r="U45" s="43">
        <v>0.1</v>
      </c>
      <c r="V45" s="43">
        <v>0</v>
      </c>
      <c r="W45" s="43">
        <v>0</v>
      </c>
      <c r="X45" s="43">
        <v>0.1</v>
      </c>
      <c r="Y45" s="43">
        <v>0.2</v>
      </c>
      <c r="Z45" s="43">
        <v>0</v>
      </c>
      <c r="AA45" s="43">
        <v>0.1</v>
      </c>
      <c r="AB45" s="43">
        <v>16.5</v>
      </c>
      <c r="AC45" s="43">
        <v>10.9</v>
      </c>
      <c r="AD45" s="43">
        <v>0</v>
      </c>
      <c r="AE45" s="43">
        <v>55.7</v>
      </c>
      <c r="AF45" s="43">
        <v>0</v>
      </c>
      <c r="AG45" s="43">
        <v>2.4</v>
      </c>
      <c r="AH45" s="43">
        <v>50</v>
      </c>
      <c r="AI45" s="4">
        <f t="shared" si="4"/>
        <v>150.9</v>
      </c>
      <c r="AJ45" s="39">
        <f t="shared" si="1"/>
        <v>-10.920897284533652</v>
      </c>
      <c r="AK45" s="25" t="s">
        <v>96</v>
      </c>
      <c r="AL45" s="1">
        <v>100.70000000000005</v>
      </c>
      <c r="AM45" s="30">
        <f t="shared" si="2"/>
        <v>-50.19999999999996</v>
      </c>
      <c r="AN45" s="43">
        <v>150.9</v>
      </c>
      <c r="AO45" s="1">
        <f t="shared" si="3"/>
        <v>0</v>
      </c>
    </row>
    <row r="46" spans="1:41">
      <c r="A46" s="3">
        <v>45</v>
      </c>
      <c r="B46" s="2" t="s">
        <v>44</v>
      </c>
      <c r="C46" s="4">
        <v>243</v>
      </c>
      <c r="D46" s="43">
        <v>10.5</v>
      </c>
      <c r="E46" s="43">
        <v>0.8</v>
      </c>
      <c r="F46" s="43">
        <v>3.9</v>
      </c>
      <c r="G46" s="43">
        <v>1.6</v>
      </c>
      <c r="H46" s="43">
        <v>1.3</v>
      </c>
      <c r="I46" s="43">
        <v>0</v>
      </c>
      <c r="J46" s="43">
        <v>0</v>
      </c>
      <c r="K46" s="43">
        <v>0</v>
      </c>
      <c r="L46" s="43">
        <v>0</v>
      </c>
      <c r="M46" s="43">
        <v>0.1</v>
      </c>
      <c r="N46" s="43">
        <v>0.3</v>
      </c>
      <c r="O46" s="43">
        <v>0</v>
      </c>
      <c r="P46" s="43">
        <v>0</v>
      </c>
      <c r="Q46" s="43">
        <v>0</v>
      </c>
      <c r="R46" s="43">
        <v>0.1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0.4</v>
      </c>
      <c r="Z46" s="43">
        <v>1.9</v>
      </c>
      <c r="AA46" s="43">
        <v>4.7</v>
      </c>
      <c r="AB46" s="43">
        <v>1.2</v>
      </c>
      <c r="AC46" s="43">
        <v>13</v>
      </c>
      <c r="AD46" s="43">
        <v>12.7</v>
      </c>
      <c r="AE46" s="43">
        <v>44.3</v>
      </c>
      <c r="AF46" s="43">
        <v>9.8000000000000007</v>
      </c>
      <c r="AG46" s="43">
        <v>13.1</v>
      </c>
      <c r="AH46" s="43">
        <v>33.299999999999997</v>
      </c>
      <c r="AI46" s="4">
        <f t="shared" si="4"/>
        <v>153</v>
      </c>
      <c r="AJ46" s="39">
        <f t="shared" si="1"/>
        <v>-37.037037037037038</v>
      </c>
      <c r="AK46" s="25" t="s">
        <v>96</v>
      </c>
      <c r="AL46" s="1">
        <v>124.60000000000002</v>
      </c>
      <c r="AM46" s="30">
        <f t="shared" si="2"/>
        <v>-28.399999999999977</v>
      </c>
      <c r="AN46" s="43">
        <v>153</v>
      </c>
      <c r="AO46" s="1">
        <f t="shared" si="3"/>
        <v>0</v>
      </c>
    </row>
    <row r="47" spans="1:41">
      <c r="A47" s="3">
        <v>46</v>
      </c>
      <c r="B47" s="2" t="s">
        <v>45</v>
      </c>
      <c r="C47" s="4">
        <v>267.2</v>
      </c>
      <c r="D47" s="43">
        <v>11.9</v>
      </c>
      <c r="E47" s="43">
        <v>2.5</v>
      </c>
      <c r="F47" s="43">
        <v>2.9</v>
      </c>
      <c r="G47" s="43">
        <v>1.7</v>
      </c>
      <c r="H47" s="43">
        <v>2.7</v>
      </c>
      <c r="I47" s="43">
        <v>0</v>
      </c>
      <c r="J47" s="43">
        <v>0.1</v>
      </c>
      <c r="K47" s="43">
        <v>0</v>
      </c>
      <c r="L47" s="43">
        <v>0</v>
      </c>
      <c r="M47" s="43">
        <v>0</v>
      </c>
      <c r="N47" s="43">
        <v>0.1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1.8</v>
      </c>
      <c r="Z47" s="43">
        <v>0.7</v>
      </c>
      <c r="AA47" s="43">
        <v>4.8</v>
      </c>
      <c r="AB47" s="43">
        <v>8.6999999999999993</v>
      </c>
      <c r="AC47" s="43">
        <v>5.5</v>
      </c>
      <c r="AD47" s="43">
        <v>5.5</v>
      </c>
      <c r="AE47" s="43">
        <v>40.6</v>
      </c>
      <c r="AF47" s="43">
        <v>0</v>
      </c>
      <c r="AG47" s="43">
        <v>1.5</v>
      </c>
      <c r="AH47" s="43">
        <v>28.9</v>
      </c>
      <c r="AI47" s="4">
        <f t="shared" si="4"/>
        <v>119.9</v>
      </c>
      <c r="AJ47" s="39">
        <f t="shared" si="1"/>
        <v>-55.127245508982028</v>
      </c>
      <c r="AK47" s="25" t="s">
        <v>96</v>
      </c>
      <c r="AL47" s="1">
        <v>90.900000000000034</v>
      </c>
      <c r="AM47" s="30">
        <f t="shared" si="2"/>
        <v>-28.999999999999972</v>
      </c>
      <c r="AN47" s="43">
        <v>119.9</v>
      </c>
      <c r="AO47" s="1">
        <f t="shared" si="3"/>
        <v>0</v>
      </c>
    </row>
    <row r="48" spans="1:41">
      <c r="A48" s="3">
        <v>47</v>
      </c>
      <c r="B48" s="2" t="s">
        <v>76</v>
      </c>
      <c r="C48" s="4">
        <v>180.3</v>
      </c>
      <c r="D48" s="43">
        <v>2</v>
      </c>
      <c r="E48" s="43">
        <v>2.2999999999999998</v>
      </c>
      <c r="F48" s="43">
        <v>3.5</v>
      </c>
      <c r="G48" s="43">
        <v>0.1</v>
      </c>
      <c r="H48" s="43">
        <v>0.9</v>
      </c>
      <c r="I48" s="43">
        <v>0</v>
      </c>
      <c r="J48" s="43">
        <v>0</v>
      </c>
      <c r="K48" s="43">
        <v>0</v>
      </c>
      <c r="L48" s="43">
        <v>0</v>
      </c>
      <c r="M48" s="43">
        <v>0.3</v>
      </c>
      <c r="N48" s="43">
        <v>8.1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0.3</v>
      </c>
      <c r="U48" s="43">
        <v>0</v>
      </c>
      <c r="V48" s="43">
        <v>0</v>
      </c>
      <c r="W48" s="43">
        <v>0</v>
      </c>
      <c r="X48" s="43">
        <v>0</v>
      </c>
      <c r="Y48" s="43">
        <v>0.4</v>
      </c>
      <c r="Z48" s="43">
        <v>0</v>
      </c>
      <c r="AA48" s="43">
        <v>0</v>
      </c>
      <c r="AB48" s="43">
        <v>9.1999999999999993</v>
      </c>
      <c r="AC48" s="43">
        <v>10.9</v>
      </c>
      <c r="AD48" s="43">
        <v>18.399999999999999</v>
      </c>
      <c r="AE48" s="43">
        <v>49.1</v>
      </c>
      <c r="AF48" s="43">
        <v>3.1</v>
      </c>
      <c r="AG48" s="43">
        <v>2.2999999999999998</v>
      </c>
      <c r="AH48" s="43">
        <v>6.4</v>
      </c>
      <c r="AI48" s="4">
        <f t="shared" si="4"/>
        <v>117.3</v>
      </c>
      <c r="AJ48" s="39">
        <f t="shared" si="1"/>
        <v>-34.941763727121469</v>
      </c>
      <c r="AK48" s="25" t="s">
        <v>96</v>
      </c>
      <c r="AL48" s="1">
        <v>113.39999999999998</v>
      </c>
      <c r="AM48" s="30">
        <f t="shared" si="2"/>
        <v>-3.9000000000000199</v>
      </c>
      <c r="AN48" s="43">
        <v>117.3</v>
      </c>
      <c r="AO48" s="1">
        <f t="shared" si="3"/>
        <v>0</v>
      </c>
    </row>
    <row r="49" spans="1:41">
      <c r="A49" s="3">
        <v>48</v>
      </c>
      <c r="B49" s="2" t="s">
        <v>75</v>
      </c>
      <c r="C49" s="4">
        <v>200.2</v>
      </c>
      <c r="D49" s="43">
        <v>4.5999999999999996</v>
      </c>
      <c r="E49" s="43">
        <v>0.8</v>
      </c>
      <c r="F49" s="43">
        <v>4.4000000000000004</v>
      </c>
      <c r="G49" s="43">
        <v>2.4</v>
      </c>
      <c r="H49" s="43">
        <v>2.1</v>
      </c>
      <c r="I49" s="43">
        <v>0.6</v>
      </c>
      <c r="J49" s="43">
        <v>0</v>
      </c>
      <c r="K49" s="43">
        <v>0</v>
      </c>
      <c r="L49" s="43">
        <v>0</v>
      </c>
      <c r="M49" s="43">
        <v>2.6</v>
      </c>
      <c r="N49" s="43">
        <v>2.9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0.1</v>
      </c>
      <c r="U49" s="43">
        <v>0</v>
      </c>
      <c r="V49" s="43">
        <v>0</v>
      </c>
      <c r="W49" s="43">
        <v>0</v>
      </c>
      <c r="X49" s="43">
        <v>0</v>
      </c>
      <c r="Y49" s="43">
        <v>0.2</v>
      </c>
      <c r="Z49" s="43">
        <v>0</v>
      </c>
      <c r="AA49" s="43">
        <v>0</v>
      </c>
      <c r="AB49" s="43">
        <v>7</v>
      </c>
      <c r="AC49" s="43">
        <v>7.5</v>
      </c>
      <c r="AD49" s="43">
        <v>10.6</v>
      </c>
      <c r="AE49" s="43">
        <v>59.1</v>
      </c>
      <c r="AF49" s="43">
        <v>9.1</v>
      </c>
      <c r="AG49" s="43">
        <v>2.1</v>
      </c>
      <c r="AH49" s="43">
        <v>1.5</v>
      </c>
      <c r="AI49" s="4">
        <f t="shared" si="4"/>
        <v>117.6</v>
      </c>
      <c r="AJ49" s="39">
        <f t="shared" si="1"/>
        <v>-41.25874125874126</v>
      </c>
      <c r="AK49" s="25" t="s">
        <v>96</v>
      </c>
      <c r="AL49" s="1">
        <v>116</v>
      </c>
      <c r="AM49" s="30">
        <f t="shared" si="2"/>
        <v>-1.5999999999999943</v>
      </c>
      <c r="AN49" s="43">
        <v>117.6</v>
      </c>
      <c r="AO49" s="1">
        <f t="shared" si="3"/>
        <v>0</v>
      </c>
    </row>
    <row r="50" spans="1:41">
      <c r="A50" s="3">
        <v>49</v>
      </c>
      <c r="B50" s="2" t="s">
        <v>48</v>
      </c>
      <c r="C50" s="4">
        <v>247.4</v>
      </c>
      <c r="D50" s="43">
        <v>7</v>
      </c>
      <c r="E50" s="43">
        <v>0.3</v>
      </c>
      <c r="F50" s="43">
        <v>2</v>
      </c>
      <c r="G50" s="43">
        <v>2.4</v>
      </c>
      <c r="H50" s="43">
        <v>0.8</v>
      </c>
      <c r="I50" s="43">
        <v>0.3</v>
      </c>
      <c r="J50" s="43">
        <v>0.2</v>
      </c>
      <c r="K50" s="43">
        <v>0.1</v>
      </c>
      <c r="L50" s="43">
        <v>0.1</v>
      </c>
      <c r="M50" s="43">
        <v>1.1000000000000001</v>
      </c>
      <c r="N50" s="43">
        <v>0.1</v>
      </c>
      <c r="O50" s="43">
        <v>0.1</v>
      </c>
      <c r="P50" s="43">
        <v>0.6</v>
      </c>
      <c r="Q50" s="43">
        <v>0</v>
      </c>
      <c r="R50" s="43">
        <v>0.1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1</v>
      </c>
      <c r="AA50" s="43">
        <v>21.5</v>
      </c>
      <c r="AB50" s="43">
        <v>29.3</v>
      </c>
      <c r="AC50" s="43">
        <v>1.9</v>
      </c>
      <c r="AD50" s="43">
        <v>7</v>
      </c>
      <c r="AE50" s="43">
        <v>46</v>
      </c>
      <c r="AF50" s="43">
        <v>0</v>
      </c>
      <c r="AG50" s="43">
        <v>0.8</v>
      </c>
      <c r="AH50" s="43">
        <v>83.6</v>
      </c>
      <c r="AI50" s="4">
        <f t="shared" si="4"/>
        <v>206.3</v>
      </c>
      <c r="AJ50" s="39">
        <f t="shared" si="1"/>
        <v>-16.612772837510107</v>
      </c>
      <c r="AK50" s="25" t="s">
        <v>96</v>
      </c>
      <c r="AL50" s="1">
        <v>122.89999999999998</v>
      </c>
      <c r="AM50" s="30">
        <f t="shared" si="2"/>
        <v>-83.400000000000034</v>
      </c>
      <c r="AN50" s="43">
        <v>206.3</v>
      </c>
      <c r="AO50" s="1">
        <f t="shared" si="3"/>
        <v>0</v>
      </c>
    </row>
    <row r="51" spans="1:41">
      <c r="A51" s="3">
        <v>50</v>
      </c>
      <c r="B51" s="2" t="s">
        <v>49</v>
      </c>
      <c r="C51" s="4">
        <v>207.4</v>
      </c>
      <c r="D51" s="43">
        <v>0.2</v>
      </c>
      <c r="E51" s="43">
        <v>0.5</v>
      </c>
      <c r="F51" s="43">
        <v>7.8</v>
      </c>
      <c r="G51" s="43">
        <v>0</v>
      </c>
      <c r="H51" s="43">
        <v>0.8</v>
      </c>
      <c r="I51" s="43">
        <v>0</v>
      </c>
      <c r="J51" s="43">
        <v>0</v>
      </c>
      <c r="K51" s="43">
        <v>0</v>
      </c>
      <c r="L51" s="43">
        <v>0</v>
      </c>
      <c r="M51" s="43">
        <v>1.8</v>
      </c>
      <c r="N51" s="43">
        <v>2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17.600000000000001</v>
      </c>
      <c r="AC51" s="43">
        <v>7.6</v>
      </c>
      <c r="AD51" s="43">
        <v>3.3</v>
      </c>
      <c r="AE51" s="43">
        <v>65.8</v>
      </c>
      <c r="AF51" s="43">
        <v>14.4</v>
      </c>
      <c r="AG51" s="43">
        <v>0.9</v>
      </c>
      <c r="AH51" s="43">
        <v>49.9</v>
      </c>
      <c r="AI51" s="4">
        <f t="shared" si="4"/>
        <v>172.60000000000002</v>
      </c>
      <c r="AJ51" s="39">
        <f t="shared" si="1"/>
        <v>-16.779170684667292</v>
      </c>
      <c r="AK51" s="25" t="s">
        <v>96</v>
      </c>
      <c r="AL51" s="1">
        <v>143.09999999999997</v>
      </c>
      <c r="AM51" s="30">
        <f t="shared" si="2"/>
        <v>-29.500000000000057</v>
      </c>
      <c r="AN51" s="43">
        <v>172.6</v>
      </c>
      <c r="AO51" s="1">
        <f t="shared" si="3"/>
        <v>0</v>
      </c>
    </row>
    <row r="52" spans="1:41">
      <c r="A52" s="3">
        <v>51</v>
      </c>
      <c r="B52" s="3" t="s">
        <v>53</v>
      </c>
      <c r="C52" s="3">
        <f>SUM(C2:C51)</f>
        <v>10642.199999999997</v>
      </c>
      <c r="D52" s="3">
        <f>SUM(D2:D51)</f>
        <v>321.39999999999992</v>
      </c>
      <c r="E52" s="3">
        <f t="shared" ref="E52:S52" si="5">SUM(E2:E51)</f>
        <v>76.499999999999986</v>
      </c>
      <c r="F52" s="3">
        <f t="shared" si="5"/>
        <v>153.40000000000003</v>
      </c>
      <c r="G52" s="3">
        <f t="shared" si="5"/>
        <v>40.800000000000004</v>
      </c>
      <c r="H52" s="3">
        <f t="shared" si="5"/>
        <v>51.800000000000004</v>
      </c>
      <c r="I52" s="3">
        <f t="shared" si="5"/>
        <v>3.3</v>
      </c>
      <c r="J52" s="3">
        <f t="shared" si="5"/>
        <v>0.8</v>
      </c>
      <c r="K52" s="3">
        <f t="shared" si="5"/>
        <v>13.200000000000001</v>
      </c>
      <c r="L52" s="3">
        <f t="shared" si="5"/>
        <v>0.6</v>
      </c>
      <c r="M52" s="3">
        <f t="shared" si="5"/>
        <v>82.099999999999952</v>
      </c>
      <c r="N52" s="3">
        <f t="shared" si="5"/>
        <v>236.00000000000003</v>
      </c>
      <c r="O52" s="3">
        <f t="shared" si="5"/>
        <v>21.100000000000009</v>
      </c>
      <c r="P52" s="3">
        <f t="shared" si="5"/>
        <v>4.8</v>
      </c>
      <c r="Q52" s="3">
        <f t="shared" si="5"/>
        <v>1.1000000000000001</v>
      </c>
      <c r="R52" s="3">
        <f t="shared" si="5"/>
        <v>2.7000000000000006</v>
      </c>
      <c r="S52" s="3">
        <f t="shared" si="5"/>
        <v>1.4</v>
      </c>
      <c r="T52" s="3">
        <f t="shared" ref="T52" si="6">SUM(T2:T51)</f>
        <v>0.6</v>
      </c>
      <c r="U52" s="3">
        <f t="shared" ref="U52" si="7">SUM(U2:U51)</f>
        <v>0.1</v>
      </c>
      <c r="V52" s="3">
        <f t="shared" ref="V52" si="8">SUM(V2:V51)</f>
        <v>3.3000000000000003</v>
      </c>
      <c r="W52" s="3">
        <f t="shared" ref="W52" si="9">SUM(W2:W51)</f>
        <v>0.60000000000000009</v>
      </c>
      <c r="X52" s="3">
        <f t="shared" ref="X52" si="10">SUM(X2:X51)</f>
        <v>14.4</v>
      </c>
      <c r="Y52" s="3">
        <f t="shared" ref="Y52" si="11">SUM(Y2:Y51)</f>
        <v>43.100000000000009</v>
      </c>
      <c r="Z52" s="3">
        <f t="shared" ref="Z52" si="12">SUM(Z2:Z51)</f>
        <v>29.199999999999992</v>
      </c>
      <c r="AA52" s="3">
        <f t="shared" ref="AA52" si="13">SUM(AA2:AA51)</f>
        <v>203.6</v>
      </c>
      <c r="AB52" s="3">
        <f t="shared" ref="AB52" si="14">SUM(AB2:AB51)</f>
        <v>600.4000000000002</v>
      </c>
      <c r="AC52" s="3">
        <f t="shared" ref="AC52" si="15">SUM(AC2:AC51)</f>
        <v>356.2</v>
      </c>
      <c r="AD52" s="3">
        <f t="shared" ref="AD52" si="16">SUM(AD2:AD51)</f>
        <v>384.99999999999994</v>
      </c>
      <c r="AE52" s="3">
        <f t="shared" ref="AE52" si="17">SUM(AE2:AE51)</f>
        <v>2272.7000000000003</v>
      </c>
      <c r="AF52" s="3">
        <f t="shared" ref="AF52" si="18">SUM(AF2:AF51)</f>
        <v>172.8</v>
      </c>
      <c r="AG52" s="3">
        <f t="shared" ref="AG52:AH52" si="19">SUM(AG2:AG51)</f>
        <v>865.29999999999973</v>
      </c>
      <c r="AH52" s="3">
        <f t="shared" si="19"/>
        <v>1191.9999999999998</v>
      </c>
      <c r="AI52" s="3">
        <f t="shared" ref="AI52" si="20">SUM(AI2:AI51)</f>
        <v>7150.3000000000011</v>
      </c>
      <c r="AJ52" s="39">
        <f t="shared" si="1"/>
        <v>-32.811824622728352</v>
      </c>
      <c r="AK52" s="3" t="s">
        <v>96</v>
      </c>
      <c r="AL52" s="29"/>
    </row>
    <row r="53" spans="1:41">
      <c r="A53" s="3">
        <v>52</v>
      </c>
      <c r="B53" s="3" t="s">
        <v>54</v>
      </c>
      <c r="C53" s="5">
        <f>C52/50</f>
        <v>212.84399999999994</v>
      </c>
      <c r="D53" s="5">
        <f>D52/50</f>
        <v>6.4279999999999982</v>
      </c>
      <c r="E53" s="5">
        <f t="shared" ref="E53:S53" si="21">E52/50</f>
        <v>1.5299999999999998</v>
      </c>
      <c r="F53" s="5">
        <f t="shared" si="21"/>
        <v>3.0680000000000005</v>
      </c>
      <c r="G53" s="5">
        <f t="shared" si="21"/>
        <v>0.81600000000000006</v>
      </c>
      <c r="H53" s="5">
        <f t="shared" si="21"/>
        <v>1.036</v>
      </c>
      <c r="I53" s="5">
        <f t="shared" si="21"/>
        <v>6.6000000000000003E-2</v>
      </c>
      <c r="J53" s="5">
        <f t="shared" si="21"/>
        <v>1.6E-2</v>
      </c>
      <c r="K53" s="5">
        <f t="shared" si="21"/>
        <v>0.26400000000000001</v>
      </c>
      <c r="L53" s="5">
        <f t="shared" si="21"/>
        <v>1.2E-2</v>
      </c>
      <c r="M53" s="5">
        <f t="shared" si="21"/>
        <v>1.641999999999999</v>
      </c>
      <c r="N53" s="5">
        <f t="shared" si="21"/>
        <v>4.7200000000000006</v>
      </c>
      <c r="O53" s="5">
        <f t="shared" si="21"/>
        <v>0.42200000000000015</v>
      </c>
      <c r="P53" s="5">
        <f t="shared" si="21"/>
        <v>9.6000000000000002E-2</v>
      </c>
      <c r="Q53" s="5">
        <f t="shared" si="21"/>
        <v>2.2000000000000002E-2</v>
      </c>
      <c r="R53" s="5">
        <f t="shared" si="21"/>
        <v>5.4000000000000013E-2</v>
      </c>
      <c r="S53" s="5">
        <f t="shared" si="21"/>
        <v>2.7999999999999997E-2</v>
      </c>
      <c r="T53" s="5">
        <f t="shared" ref="T53" si="22">T52/50</f>
        <v>1.2E-2</v>
      </c>
      <c r="U53" s="5">
        <f t="shared" ref="U53" si="23">U52/50</f>
        <v>2E-3</v>
      </c>
      <c r="V53" s="5">
        <f t="shared" ref="V53" si="24">V52/50</f>
        <v>6.6000000000000003E-2</v>
      </c>
      <c r="W53" s="5">
        <f t="shared" ref="W53" si="25">W52/50</f>
        <v>1.2000000000000002E-2</v>
      </c>
      <c r="X53" s="5">
        <f t="shared" ref="X53" si="26">X52/50</f>
        <v>0.28800000000000003</v>
      </c>
      <c r="Y53" s="5">
        <f t="shared" ref="Y53" si="27">Y52/50</f>
        <v>0.86200000000000021</v>
      </c>
      <c r="Z53" s="5">
        <f t="shared" ref="Z53" si="28">Z52/50</f>
        <v>0.58399999999999985</v>
      </c>
      <c r="AA53" s="5">
        <f t="shared" ref="AA53" si="29">AA52/50</f>
        <v>4.0720000000000001</v>
      </c>
      <c r="AB53" s="5">
        <f t="shared" ref="AB53" si="30">AB52/50</f>
        <v>12.008000000000004</v>
      </c>
      <c r="AC53" s="5">
        <f t="shared" ref="AC53" si="31">AC52/50</f>
        <v>7.1239999999999997</v>
      </c>
      <c r="AD53" s="5">
        <f t="shared" ref="AD53" si="32">AD52/50</f>
        <v>7.6999999999999993</v>
      </c>
      <c r="AE53" s="5">
        <f t="shared" ref="AE53" si="33">AE52/50</f>
        <v>45.454000000000008</v>
      </c>
      <c r="AF53" s="5">
        <f t="shared" ref="AF53" si="34">AF52/50</f>
        <v>3.4560000000000004</v>
      </c>
      <c r="AG53" s="5">
        <f t="shared" ref="AG53:AH53" si="35">AG52/50</f>
        <v>17.305999999999994</v>
      </c>
      <c r="AH53" s="5">
        <f t="shared" si="35"/>
        <v>23.839999999999996</v>
      </c>
      <c r="AI53" s="5">
        <f t="shared" ref="AI53" si="36">AI52/50</f>
        <v>143.00600000000003</v>
      </c>
      <c r="AJ53" s="39">
        <f t="shared" si="1"/>
        <v>-32.811824622728352</v>
      </c>
      <c r="AK53" s="5" t="s">
        <v>96</v>
      </c>
      <c r="AL53" s="29"/>
    </row>
    <row r="54" spans="1:41">
      <c r="AL54" s="29"/>
    </row>
    <row r="57" spans="1:41" ht="45">
      <c r="R57" s="45">
        <v>611</v>
      </c>
      <c r="S57" s="46" t="s">
        <v>0</v>
      </c>
      <c r="Z57" s="45">
        <v>611</v>
      </c>
      <c r="AA57" s="46" t="s">
        <v>0</v>
      </c>
      <c r="AB57" s="43">
        <v>110.1</v>
      </c>
    </row>
    <row r="58" spans="1:41" ht="30">
      <c r="F58" s="45">
        <v>611</v>
      </c>
      <c r="G58" s="46" t="s">
        <v>0</v>
      </c>
      <c r="R58" s="45">
        <v>622</v>
      </c>
      <c r="S58" s="46" t="s">
        <v>1</v>
      </c>
      <c r="Z58" s="45">
        <v>622</v>
      </c>
      <c r="AA58" s="46" t="s">
        <v>1</v>
      </c>
      <c r="AB58" s="43">
        <v>203.8</v>
      </c>
    </row>
    <row r="59" spans="1:41" ht="30">
      <c r="F59" s="45">
        <v>622</v>
      </c>
      <c r="G59" s="46" t="s">
        <v>1</v>
      </c>
      <c r="R59" s="45">
        <v>634</v>
      </c>
      <c r="S59" s="46" t="s">
        <v>2</v>
      </c>
      <c r="W59" s="1">
        <f>396/50</f>
        <v>7.92</v>
      </c>
      <c r="Z59" s="45">
        <v>634</v>
      </c>
      <c r="AA59" s="46" t="s">
        <v>2</v>
      </c>
      <c r="AB59" s="43">
        <v>141.4</v>
      </c>
    </row>
    <row r="60" spans="1:41" ht="30">
      <c r="F60" s="45">
        <v>634</v>
      </c>
      <c r="G60" s="46" t="s">
        <v>2</v>
      </c>
      <c r="R60" s="45">
        <v>645</v>
      </c>
      <c r="S60" s="46" t="s">
        <v>3</v>
      </c>
      <c r="Z60" s="45">
        <v>645</v>
      </c>
      <c r="AA60" s="46" t="s">
        <v>3</v>
      </c>
      <c r="AB60" s="43">
        <v>239.2</v>
      </c>
    </row>
    <row r="61" spans="1:41" ht="30">
      <c r="F61" s="45">
        <v>645</v>
      </c>
      <c r="G61" s="46" t="s">
        <v>3</v>
      </c>
      <c r="R61" s="45">
        <v>626</v>
      </c>
      <c r="S61" s="46" t="s">
        <v>4</v>
      </c>
      <c r="Z61" s="45">
        <v>626</v>
      </c>
      <c r="AA61" s="46" t="s">
        <v>4</v>
      </c>
      <c r="AB61" s="43">
        <v>104.4</v>
      </c>
    </row>
    <row r="62" spans="1:41" ht="30">
      <c r="F62" s="45">
        <v>626</v>
      </c>
      <c r="G62" s="46" t="s">
        <v>4</v>
      </c>
      <c r="R62" s="45">
        <v>632</v>
      </c>
      <c r="S62" s="46" t="s">
        <v>5</v>
      </c>
      <c r="Z62" s="45">
        <v>632</v>
      </c>
      <c r="AA62" s="46" t="s">
        <v>5</v>
      </c>
      <c r="AB62" s="43">
        <v>103.8</v>
      </c>
    </row>
    <row r="63" spans="1:41" ht="30">
      <c r="F63" s="45">
        <v>632</v>
      </c>
      <c r="G63" s="46" t="s">
        <v>5</v>
      </c>
      <c r="R63" s="45">
        <v>605</v>
      </c>
      <c r="S63" s="46" t="s">
        <v>6</v>
      </c>
      <c r="Z63" s="45">
        <v>605</v>
      </c>
      <c r="AA63" s="46" t="s">
        <v>6</v>
      </c>
      <c r="AB63" s="43">
        <v>318.3</v>
      </c>
    </row>
    <row r="64" spans="1:41" ht="30">
      <c r="F64" s="45">
        <v>605</v>
      </c>
      <c r="G64" s="46" t="s">
        <v>6</v>
      </c>
      <c r="R64" s="45">
        <v>624</v>
      </c>
      <c r="S64" s="46" t="s">
        <v>7</v>
      </c>
      <c r="Z64" s="45">
        <v>624</v>
      </c>
      <c r="AA64" s="46" t="s">
        <v>7</v>
      </c>
      <c r="AB64" s="43">
        <v>75.3</v>
      </c>
    </row>
    <row r="65" spans="6:28" ht="45">
      <c r="F65" s="45">
        <v>624</v>
      </c>
      <c r="G65" s="46" t="s">
        <v>7</v>
      </c>
      <c r="R65" s="45">
        <v>609</v>
      </c>
      <c r="S65" s="46" t="s">
        <v>8</v>
      </c>
      <c r="Z65" s="45">
        <v>609</v>
      </c>
      <c r="AA65" s="46" t="s">
        <v>8</v>
      </c>
      <c r="AB65" s="43">
        <v>97.8</v>
      </c>
    </row>
    <row r="66" spans="6:28" ht="45">
      <c r="F66" s="45">
        <v>609</v>
      </c>
      <c r="G66" s="46" t="s">
        <v>8</v>
      </c>
      <c r="R66" s="45">
        <v>612</v>
      </c>
      <c r="S66" s="46" t="s">
        <v>9</v>
      </c>
      <c r="Z66" s="45">
        <v>612</v>
      </c>
      <c r="AA66" s="46" t="s">
        <v>9</v>
      </c>
      <c r="AB66" s="43">
        <v>135.4</v>
      </c>
    </row>
    <row r="67" spans="6:28" ht="30">
      <c r="F67" s="45">
        <v>612</v>
      </c>
      <c r="G67" s="46" t="s">
        <v>9</v>
      </c>
      <c r="R67" s="45">
        <v>621</v>
      </c>
      <c r="S67" s="46" t="s">
        <v>10</v>
      </c>
      <c r="Z67" s="45">
        <v>621</v>
      </c>
      <c r="AA67" s="46" t="s">
        <v>10</v>
      </c>
      <c r="AB67" s="43">
        <v>176.8</v>
      </c>
    </row>
    <row r="68" spans="6:28" ht="30">
      <c r="F68" s="45">
        <v>621</v>
      </c>
      <c r="G68" s="46" t="s">
        <v>10</v>
      </c>
      <c r="R68" s="45">
        <v>631</v>
      </c>
      <c r="S68" s="46" t="s">
        <v>11</v>
      </c>
      <c r="Z68" s="45">
        <v>631</v>
      </c>
      <c r="AA68" s="46" t="s">
        <v>11</v>
      </c>
      <c r="AB68" s="43">
        <v>84.4</v>
      </c>
    </row>
    <row r="69" spans="6:28" ht="30">
      <c r="F69" s="45">
        <v>631</v>
      </c>
      <c r="G69" s="46" t="s">
        <v>11</v>
      </c>
      <c r="R69" s="45">
        <v>642</v>
      </c>
      <c r="S69" s="46" t="s">
        <v>12</v>
      </c>
      <c r="Z69" s="45">
        <v>642</v>
      </c>
      <c r="AA69" s="46" t="s">
        <v>12</v>
      </c>
      <c r="AB69" s="43">
        <v>124.3</v>
      </c>
    </row>
    <row r="70" spans="6:28" ht="30">
      <c r="F70" s="45">
        <v>642</v>
      </c>
      <c r="G70" s="46" t="s">
        <v>12</v>
      </c>
      <c r="R70" s="45">
        <v>643</v>
      </c>
      <c r="S70" s="46" t="s">
        <v>13</v>
      </c>
      <c r="Z70" s="45">
        <v>643</v>
      </c>
      <c r="AA70" s="46" t="s">
        <v>13</v>
      </c>
      <c r="AB70" s="43">
        <v>133.80000000000001</v>
      </c>
    </row>
    <row r="71" spans="6:28" ht="30">
      <c r="F71" s="45">
        <v>643</v>
      </c>
      <c r="G71" s="46" t="s">
        <v>13</v>
      </c>
      <c r="R71" s="45">
        <v>638</v>
      </c>
      <c r="S71" s="46" t="s">
        <v>14</v>
      </c>
      <c r="Z71" s="45">
        <v>638</v>
      </c>
      <c r="AA71" s="46" t="s">
        <v>14</v>
      </c>
      <c r="AB71" s="43">
        <v>159</v>
      </c>
    </row>
    <row r="72" spans="6:28" ht="30">
      <c r="F72" s="45">
        <v>638</v>
      </c>
      <c r="G72" s="46" t="s">
        <v>14</v>
      </c>
      <c r="R72" s="45">
        <v>608</v>
      </c>
      <c r="S72" s="46" t="s">
        <v>15</v>
      </c>
      <c r="Z72" s="45">
        <v>608</v>
      </c>
      <c r="AA72" s="46" t="s">
        <v>15</v>
      </c>
      <c r="AB72" s="43">
        <v>79.400000000000006</v>
      </c>
    </row>
    <row r="73" spans="6:28" ht="30">
      <c r="F73" s="45">
        <v>608</v>
      </c>
      <c r="G73" s="46" t="s">
        <v>15</v>
      </c>
      <c r="R73" s="45">
        <v>601</v>
      </c>
      <c r="S73" s="46" t="s">
        <v>16</v>
      </c>
      <c r="Z73" s="45">
        <v>601</v>
      </c>
      <c r="AA73" s="46" t="s">
        <v>16</v>
      </c>
      <c r="AB73" s="43">
        <v>199.2</v>
      </c>
    </row>
    <row r="74" spans="6:28" ht="30">
      <c r="F74" s="45">
        <v>601</v>
      </c>
      <c r="G74" s="46" t="s">
        <v>16</v>
      </c>
      <c r="R74" s="45">
        <v>648</v>
      </c>
      <c r="S74" s="46" t="s">
        <v>17</v>
      </c>
      <c r="Z74" s="45">
        <v>648</v>
      </c>
      <c r="AA74" s="46" t="s">
        <v>17</v>
      </c>
      <c r="AB74" s="43">
        <v>220.7</v>
      </c>
    </row>
    <row r="75" spans="6:28" ht="30">
      <c r="F75" s="45">
        <v>648</v>
      </c>
      <c r="G75" s="46" t="s">
        <v>17</v>
      </c>
      <c r="R75" s="45">
        <v>649</v>
      </c>
      <c r="S75" s="46" t="s">
        <v>18</v>
      </c>
      <c r="Z75" s="45">
        <v>649</v>
      </c>
      <c r="AA75" s="46" t="s">
        <v>18</v>
      </c>
      <c r="AB75" s="43">
        <v>130.9</v>
      </c>
    </row>
    <row r="76" spans="6:28" ht="45">
      <c r="F76" s="45">
        <v>649</v>
      </c>
      <c r="G76" s="46" t="s">
        <v>18</v>
      </c>
      <c r="R76" s="45">
        <v>606</v>
      </c>
      <c r="S76" s="46" t="s">
        <v>84</v>
      </c>
      <c r="Z76" s="45">
        <v>606</v>
      </c>
      <c r="AA76" s="46" t="s">
        <v>84</v>
      </c>
      <c r="AB76" s="43">
        <v>174.5</v>
      </c>
    </row>
    <row r="77" spans="6:28" ht="30">
      <c r="F77" s="45">
        <v>606</v>
      </c>
      <c r="G77" s="46" t="s">
        <v>84</v>
      </c>
      <c r="R77" s="45">
        <v>620</v>
      </c>
      <c r="S77" s="46" t="s">
        <v>20</v>
      </c>
      <c r="Z77" s="45">
        <v>620</v>
      </c>
      <c r="AA77" s="46" t="s">
        <v>20</v>
      </c>
      <c r="AB77" s="43">
        <v>126.9</v>
      </c>
    </row>
    <row r="78" spans="6:28" ht="30">
      <c r="F78" s="45">
        <v>620</v>
      </c>
      <c r="G78" s="46" t="s">
        <v>20</v>
      </c>
      <c r="R78" s="45">
        <v>636</v>
      </c>
      <c r="S78" s="46" t="s">
        <v>21</v>
      </c>
      <c r="Z78" s="45">
        <v>636</v>
      </c>
      <c r="AA78" s="46" t="s">
        <v>21</v>
      </c>
      <c r="AB78" s="43">
        <v>168.5</v>
      </c>
    </row>
    <row r="79" spans="6:28" ht="30">
      <c r="F79" s="45">
        <v>636</v>
      </c>
      <c r="G79" s="46" t="s">
        <v>21</v>
      </c>
      <c r="R79" s="45">
        <v>650</v>
      </c>
      <c r="S79" s="46" t="s">
        <v>22</v>
      </c>
      <c r="Z79" s="45">
        <v>650</v>
      </c>
      <c r="AA79" s="46" t="s">
        <v>22</v>
      </c>
      <c r="AB79" s="43">
        <v>91.2</v>
      </c>
    </row>
    <row r="80" spans="6:28" ht="30">
      <c r="F80" s="45">
        <v>650</v>
      </c>
      <c r="G80" s="46" t="s">
        <v>22</v>
      </c>
      <c r="R80" s="45">
        <v>637</v>
      </c>
      <c r="S80" s="46" t="s">
        <v>23</v>
      </c>
      <c r="Z80" s="45">
        <v>637</v>
      </c>
      <c r="AA80" s="46" t="s">
        <v>23</v>
      </c>
      <c r="AB80" s="43">
        <v>144.69999999999999</v>
      </c>
    </row>
    <row r="81" spans="6:28" ht="30">
      <c r="F81" s="45">
        <v>637</v>
      </c>
      <c r="G81" s="46" t="s">
        <v>23</v>
      </c>
      <c r="R81" s="45">
        <v>647</v>
      </c>
      <c r="S81" s="46" t="s">
        <v>24</v>
      </c>
      <c r="Z81" s="45">
        <v>647</v>
      </c>
      <c r="AA81" s="46" t="s">
        <v>24</v>
      </c>
      <c r="AB81" s="43">
        <v>182.7</v>
      </c>
    </row>
    <row r="82" spans="6:28" ht="30">
      <c r="F82" s="45">
        <v>647</v>
      </c>
      <c r="G82" s="46" t="s">
        <v>24</v>
      </c>
      <c r="R82" s="45">
        <v>633</v>
      </c>
      <c r="S82" s="46" t="s">
        <v>25</v>
      </c>
      <c r="Z82" s="45">
        <v>633</v>
      </c>
      <c r="AA82" s="46" t="s">
        <v>25</v>
      </c>
      <c r="AB82" s="43">
        <v>107.8</v>
      </c>
    </row>
    <row r="83" spans="6:28">
      <c r="F83" s="45">
        <v>633</v>
      </c>
      <c r="G83" s="46" t="s">
        <v>25</v>
      </c>
      <c r="R83" s="45">
        <v>630</v>
      </c>
      <c r="S83" s="46" t="s">
        <v>26</v>
      </c>
      <c r="Z83" s="45">
        <v>630</v>
      </c>
      <c r="AA83" s="46" t="s">
        <v>26</v>
      </c>
      <c r="AB83" s="43">
        <v>86.5</v>
      </c>
    </row>
    <row r="84" spans="6:28" ht="30">
      <c r="F84" s="45">
        <v>630</v>
      </c>
      <c r="G84" s="46" t="s">
        <v>26</v>
      </c>
      <c r="R84" s="45">
        <v>646</v>
      </c>
      <c r="S84" s="46" t="s">
        <v>27</v>
      </c>
      <c r="Z84" s="45">
        <v>646</v>
      </c>
      <c r="AA84" s="46" t="s">
        <v>27</v>
      </c>
      <c r="AB84" s="43">
        <v>156.80000000000001</v>
      </c>
    </row>
    <row r="85" spans="6:28" ht="30">
      <c r="F85" s="45">
        <v>646</v>
      </c>
      <c r="G85" s="46" t="s">
        <v>27</v>
      </c>
      <c r="R85" s="45">
        <v>625</v>
      </c>
      <c r="S85" s="46" t="s">
        <v>28</v>
      </c>
      <c r="Z85" s="45">
        <v>625</v>
      </c>
      <c r="AA85" s="46" t="s">
        <v>28</v>
      </c>
      <c r="AB85" s="43">
        <v>118.7</v>
      </c>
    </row>
    <row r="86" spans="6:28" ht="30">
      <c r="F86" s="45">
        <v>625</v>
      </c>
      <c r="G86" s="46" t="s">
        <v>28</v>
      </c>
      <c r="R86" s="45">
        <v>610</v>
      </c>
      <c r="S86" s="46" t="s">
        <v>29</v>
      </c>
      <c r="Z86" s="45">
        <v>610</v>
      </c>
      <c r="AA86" s="46" t="s">
        <v>29</v>
      </c>
      <c r="AB86" s="43">
        <v>79.599999999999994</v>
      </c>
    </row>
    <row r="87" spans="6:28" ht="30">
      <c r="F87" s="45">
        <v>610</v>
      </c>
      <c r="G87" s="46" t="s">
        <v>29</v>
      </c>
      <c r="R87" s="45">
        <v>635</v>
      </c>
      <c r="S87" s="46" t="s">
        <v>30</v>
      </c>
      <c r="Z87" s="45">
        <v>635</v>
      </c>
      <c r="AA87" s="46" t="s">
        <v>30</v>
      </c>
      <c r="AB87" s="43">
        <v>159.6</v>
      </c>
    </row>
    <row r="88" spans="6:28" ht="30">
      <c r="F88" s="45">
        <v>635</v>
      </c>
      <c r="G88" s="46" t="s">
        <v>30</v>
      </c>
      <c r="R88" s="45">
        <v>604</v>
      </c>
      <c r="S88" s="46" t="s">
        <v>31</v>
      </c>
      <c r="Z88" s="45">
        <v>604</v>
      </c>
      <c r="AA88" s="46" t="s">
        <v>31</v>
      </c>
      <c r="AB88" s="43">
        <v>188.5</v>
      </c>
    </row>
    <row r="89" spans="6:28" ht="30">
      <c r="F89" s="45">
        <v>604</v>
      </c>
      <c r="G89" s="46" t="s">
        <v>31</v>
      </c>
      <c r="R89" s="45">
        <v>641</v>
      </c>
      <c r="S89" s="46" t="s">
        <v>32</v>
      </c>
      <c r="Z89" s="45">
        <v>641</v>
      </c>
      <c r="AA89" s="46" t="s">
        <v>32</v>
      </c>
      <c r="AB89" s="43">
        <v>137.9</v>
      </c>
    </row>
    <row r="90" spans="6:28" ht="30">
      <c r="F90" s="45">
        <v>641</v>
      </c>
      <c r="G90" s="46" t="s">
        <v>32</v>
      </c>
      <c r="R90" s="45">
        <v>623</v>
      </c>
      <c r="S90" s="46" t="s">
        <v>33</v>
      </c>
      <c r="Z90" s="45">
        <v>623</v>
      </c>
      <c r="AA90" s="46" t="s">
        <v>33</v>
      </c>
      <c r="AB90" s="43">
        <v>133</v>
      </c>
    </row>
    <row r="91" spans="6:28" ht="30">
      <c r="F91" s="45">
        <v>623</v>
      </c>
      <c r="G91" s="46" t="s">
        <v>33</v>
      </c>
      <c r="R91" s="45">
        <v>639</v>
      </c>
      <c r="S91" s="46" t="s">
        <v>34</v>
      </c>
      <c r="Z91" s="45">
        <v>639</v>
      </c>
      <c r="AA91" s="46" t="s">
        <v>34</v>
      </c>
      <c r="AB91" s="43">
        <v>126.5</v>
      </c>
    </row>
    <row r="92" spans="6:28" ht="45">
      <c r="F92" s="45">
        <v>639</v>
      </c>
      <c r="G92" s="46" t="s">
        <v>34</v>
      </c>
      <c r="R92" s="45">
        <v>629</v>
      </c>
      <c r="S92" s="46" t="s">
        <v>35</v>
      </c>
      <c r="Z92" s="45">
        <v>629</v>
      </c>
      <c r="AA92" s="46" t="s">
        <v>35</v>
      </c>
      <c r="AB92" s="43">
        <v>108.7</v>
      </c>
    </row>
    <row r="93" spans="6:28" ht="30">
      <c r="F93" s="45">
        <v>629</v>
      </c>
      <c r="G93" s="46" t="s">
        <v>35</v>
      </c>
      <c r="R93" s="45">
        <v>644</v>
      </c>
      <c r="S93" s="46" t="s">
        <v>36</v>
      </c>
      <c r="Z93" s="45">
        <v>644</v>
      </c>
      <c r="AA93" s="46" t="s">
        <v>36</v>
      </c>
      <c r="AB93" s="43">
        <v>120.3</v>
      </c>
    </row>
    <row r="94" spans="6:28" ht="30">
      <c r="F94" s="45">
        <v>644</v>
      </c>
      <c r="G94" s="46" t="s">
        <v>36</v>
      </c>
      <c r="R94" s="45">
        <v>640</v>
      </c>
      <c r="S94" s="46" t="s">
        <v>37</v>
      </c>
      <c r="Z94" s="45">
        <v>640</v>
      </c>
      <c r="AA94" s="46" t="s">
        <v>37</v>
      </c>
      <c r="AB94" s="43">
        <v>85.5</v>
      </c>
    </row>
    <row r="95" spans="6:28" ht="30">
      <c r="F95" s="45">
        <v>640</v>
      </c>
      <c r="G95" s="46" t="s">
        <v>37</v>
      </c>
      <c r="R95" s="45">
        <v>618</v>
      </c>
      <c r="S95" s="46" t="s">
        <v>38</v>
      </c>
      <c r="Z95" s="45">
        <v>618</v>
      </c>
      <c r="AA95" s="46" t="s">
        <v>38</v>
      </c>
      <c r="AB95" s="43">
        <v>123.9</v>
      </c>
    </row>
    <row r="96" spans="6:28" ht="45">
      <c r="F96" s="45">
        <v>618</v>
      </c>
      <c r="G96" s="46" t="s">
        <v>38</v>
      </c>
      <c r="R96" s="45">
        <v>603</v>
      </c>
      <c r="S96" s="46" t="s">
        <v>39</v>
      </c>
      <c r="Z96" s="45">
        <v>603</v>
      </c>
      <c r="AA96" s="46" t="s">
        <v>39</v>
      </c>
      <c r="AB96" s="43">
        <v>225.3</v>
      </c>
    </row>
    <row r="97" spans="6:28" ht="30">
      <c r="F97" s="45">
        <v>603</v>
      </c>
      <c r="G97" s="46" t="s">
        <v>39</v>
      </c>
      <c r="R97" s="45">
        <v>615</v>
      </c>
      <c r="S97" s="46" t="s">
        <v>40</v>
      </c>
      <c r="Z97" s="45">
        <v>615</v>
      </c>
      <c r="AA97" s="46" t="s">
        <v>40</v>
      </c>
      <c r="AB97" s="43">
        <v>120.6</v>
      </c>
    </row>
    <row r="98" spans="6:28" ht="30">
      <c r="F98" s="45">
        <v>615</v>
      </c>
      <c r="G98" s="46" t="s">
        <v>40</v>
      </c>
      <c r="R98" s="45">
        <v>619</v>
      </c>
      <c r="S98" s="46" t="s">
        <v>41</v>
      </c>
      <c r="Z98" s="45">
        <v>619</v>
      </c>
      <c r="AA98" s="46" t="s">
        <v>41</v>
      </c>
      <c r="AB98" s="43">
        <v>194.9</v>
      </c>
    </row>
    <row r="99" spans="6:28" ht="30">
      <c r="F99" s="45">
        <v>619</v>
      </c>
      <c r="G99" s="46" t="s">
        <v>41</v>
      </c>
      <c r="R99" s="45">
        <v>613</v>
      </c>
      <c r="S99" s="46" t="s">
        <v>42</v>
      </c>
      <c r="Z99" s="45">
        <v>613</v>
      </c>
      <c r="AA99" s="46" t="s">
        <v>42</v>
      </c>
      <c r="AB99" s="43">
        <v>112.1</v>
      </c>
    </row>
    <row r="100" spans="6:28" ht="30">
      <c r="F100" s="45">
        <v>613</v>
      </c>
      <c r="G100" s="46" t="s">
        <v>42</v>
      </c>
      <c r="R100" s="45">
        <v>627</v>
      </c>
      <c r="S100" s="46" t="s">
        <v>43</v>
      </c>
      <c r="Z100" s="45">
        <v>627</v>
      </c>
      <c r="AA100" s="46" t="s">
        <v>43</v>
      </c>
      <c r="AB100" s="43">
        <v>150.9</v>
      </c>
    </row>
    <row r="101" spans="6:28" ht="30">
      <c r="F101" s="45">
        <v>627</v>
      </c>
      <c r="G101" s="46" t="s">
        <v>43</v>
      </c>
      <c r="R101" s="45">
        <v>602</v>
      </c>
      <c r="S101" s="46" t="s">
        <v>44</v>
      </c>
      <c r="Z101" s="45">
        <v>602</v>
      </c>
      <c r="AA101" s="46" t="s">
        <v>44</v>
      </c>
      <c r="AB101" s="43">
        <v>153</v>
      </c>
    </row>
    <row r="102" spans="6:28" ht="30">
      <c r="F102" s="45">
        <v>602</v>
      </c>
      <c r="G102" s="46" t="s">
        <v>44</v>
      </c>
      <c r="R102" s="45">
        <v>607</v>
      </c>
      <c r="S102" s="46" t="s">
        <v>45</v>
      </c>
      <c r="Z102" s="45">
        <v>607</v>
      </c>
      <c r="AA102" s="46" t="s">
        <v>45</v>
      </c>
      <c r="AB102" s="43">
        <v>119.9</v>
      </c>
    </row>
    <row r="103" spans="6:28" ht="45">
      <c r="F103" s="45">
        <v>607</v>
      </c>
      <c r="G103" s="46" t="s">
        <v>45</v>
      </c>
      <c r="R103" s="45">
        <v>616</v>
      </c>
      <c r="S103" s="46" t="s">
        <v>46</v>
      </c>
      <c r="Z103" s="45">
        <v>616</v>
      </c>
      <c r="AA103" s="46" t="s">
        <v>46</v>
      </c>
      <c r="AB103" s="43">
        <v>117.3</v>
      </c>
    </row>
    <row r="104" spans="6:28" ht="45">
      <c r="F104" s="45">
        <v>616</v>
      </c>
      <c r="G104" s="46" t="s">
        <v>46</v>
      </c>
      <c r="R104" s="45">
        <v>617</v>
      </c>
      <c r="S104" s="46" t="s">
        <v>47</v>
      </c>
      <c r="Z104" s="45">
        <v>617</v>
      </c>
      <c r="AA104" s="46" t="s">
        <v>47</v>
      </c>
      <c r="AB104" s="43">
        <v>117.6</v>
      </c>
    </row>
    <row r="105" spans="6:28" ht="30">
      <c r="F105" s="45">
        <v>617</v>
      </c>
      <c r="G105" s="46" t="s">
        <v>47</v>
      </c>
      <c r="R105" s="45">
        <v>614</v>
      </c>
      <c r="S105" s="46" t="s">
        <v>48</v>
      </c>
      <c r="Z105" s="45">
        <v>614</v>
      </c>
      <c r="AA105" s="46" t="s">
        <v>48</v>
      </c>
      <c r="AB105" s="43">
        <v>206.3</v>
      </c>
    </row>
    <row r="106" spans="6:28" ht="30">
      <c r="F106" s="45">
        <v>614</v>
      </c>
      <c r="G106" s="46" t="s">
        <v>48</v>
      </c>
      <c r="R106" s="45">
        <v>628</v>
      </c>
      <c r="S106" s="46" t="s">
        <v>49</v>
      </c>
      <c r="Z106" s="45">
        <v>628</v>
      </c>
      <c r="AA106" s="46" t="s">
        <v>49</v>
      </c>
      <c r="AB106" s="43">
        <v>172.6</v>
      </c>
    </row>
    <row r="107" spans="6:28">
      <c r="F107" s="45">
        <v>628</v>
      </c>
      <c r="G107" s="46" t="s">
        <v>49</v>
      </c>
    </row>
  </sheetData>
  <autoFilter ref="A1:AM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36" bottom="0.27" header="0.3" footer="0.2"/>
  <pageSetup paperSize="9" scale="65" orientation="landscape" verticalDpi="300" r:id="rId1"/>
  <headerFooter>
    <oddHeader>&amp;C&amp;12INTEGRATED RAINFALL FOR THE MONTH OF AUGUST,2016 (in mm)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="115" zoomScaleSheetLayoutView="115" workbookViewId="0">
      <pane xSplit="2" ySplit="1" topLeftCell="I17" activePane="bottomRight" state="frozen"/>
      <selection pane="topRight" activeCell="C1" sqref="C1"/>
      <selection pane="bottomLeft" activeCell="A3" sqref="A3"/>
      <selection pane="bottomRight" activeCell="W58" sqref="W58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10" width="9.7109375" style="1" customWidth="1"/>
    <col min="11" max="16" width="9.7109375" style="1" hidden="1" customWidth="1"/>
    <col min="17" max="18" width="9.7109375" style="1" customWidth="1"/>
    <col min="19" max="36" width="8" style="1" customWidth="1"/>
    <col min="37" max="37" width="8" style="23" customWidth="1"/>
    <col min="38" max="16384" width="9.140625" style="1"/>
  </cols>
  <sheetData>
    <row r="1" spans="1:39" s="6" customFormat="1" ht="30">
      <c r="A1" s="51" t="s">
        <v>74</v>
      </c>
      <c r="B1" s="51" t="s">
        <v>51</v>
      </c>
      <c r="C1" s="51" t="s">
        <v>50</v>
      </c>
      <c r="D1" s="51" t="s">
        <v>90</v>
      </c>
      <c r="E1" s="51">
        <v>2</v>
      </c>
      <c r="F1" s="51">
        <v>3</v>
      </c>
      <c r="G1" s="51">
        <v>4</v>
      </c>
      <c r="H1" s="51">
        <v>5</v>
      </c>
      <c r="I1" s="51">
        <v>6</v>
      </c>
      <c r="J1" s="51">
        <v>7</v>
      </c>
      <c r="K1" s="51">
        <v>8</v>
      </c>
      <c r="L1" s="51">
        <v>9</v>
      </c>
      <c r="M1" s="51">
        <v>10</v>
      </c>
      <c r="N1" s="51">
        <v>11</v>
      </c>
      <c r="O1" s="51">
        <v>12</v>
      </c>
      <c r="P1" s="51">
        <v>13</v>
      </c>
      <c r="Q1" s="51">
        <v>14</v>
      </c>
      <c r="R1" s="51">
        <v>15</v>
      </c>
      <c r="S1" s="51">
        <v>16</v>
      </c>
      <c r="T1" s="51">
        <v>17</v>
      </c>
      <c r="U1" s="51">
        <v>18</v>
      </c>
      <c r="V1" s="51">
        <v>19</v>
      </c>
      <c r="W1" s="51">
        <v>20</v>
      </c>
      <c r="X1" s="51">
        <v>21</v>
      </c>
      <c r="Y1" s="51">
        <v>22</v>
      </c>
      <c r="Z1" s="51">
        <v>23</v>
      </c>
      <c r="AA1" s="51">
        <v>24</v>
      </c>
      <c r="AB1" s="51">
        <v>25</v>
      </c>
      <c r="AC1" s="51">
        <v>26</v>
      </c>
      <c r="AD1" s="51">
        <v>27</v>
      </c>
      <c r="AE1" s="51">
        <v>28</v>
      </c>
      <c r="AF1" s="51">
        <v>29</v>
      </c>
      <c r="AG1" s="51">
        <v>30</v>
      </c>
      <c r="AH1" s="51">
        <v>31</v>
      </c>
      <c r="AI1" s="51" t="s">
        <v>52</v>
      </c>
      <c r="AJ1" s="51" t="s">
        <v>58</v>
      </c>
      <c r="AK1" s="50" t="s">
        <v>55</v>
      </c>
    </row>
    <row r="2" spans="1:39" ht="15" customHeight="1">
      <c r="A2" s="3">
        <v>1</v>
      </c>
      <c r="B2" s="2" t="s">
        <v>0</v>
      </c>
      <c r="C2" s="4">
        <v>256.5</v>
      </c>
      <c r="D2" s="42">
        <v>5.5</v>
      </c>
      <c r="E2" s="42">
        <v>0</v>
      </c>
      <c r="F2" s="42">
        <v>0</v>
      </c>
      <c r="G2" s="42">
        <v>0</v>
      </c>
      <c r="H2" s="42">
        <v>0.1</v>
      </c>
      <c r="I2" s="42">
        <v>0</v>
      </c>
      <c r="J2" s="42">
        <v>0</v>
      </c>
      <c r="K2" s="42">
        <v>0</v>
      </c>
      <c r="L2" s="42">
        <v>1.5</v>
      </c>
      <c r="M2" s="43">
        <v>4.2</v>
      </c>
      <c r="N2" s="43">
        <v>0.9</v>
      </c>
      <c r="O2" s="43">
        <v>0.4</v>
      </c>
      <c r="P2" s="43">
        <v>0.8</v>
      </c>
      <c r="Q2" s="43">
        <v>0.5</v>
      </c>
      <c r="R2" s="43">
        <v>0</v>
      </c>
      <c r="S2" s="43">
        <v>0.9</v>
      </c>
      <c r="T2" s="43">
        <v>0</v>
      </c>
      <c r="U2" s="43">
        <v>0</v>
      </c>
      <c r="V2" s="43">
        <v>0.1</v>
      </c>
      <c r="W2" s="43">
        <v>0.7</v>
      </c>
      <c r="X2" s="43">
        <v>0.1</v>
      </c>
      <c r="Y2" s="43">
        <v>24.6</v>
      </c>
      <c r="Z2" s="43">
        <v>5.4</v>
      </c>
      <c r="AA2" s="43">
        <v>8</v>
      </c>
      <c r="AB2" s="43">
        <v>0</v>
      </c>
      <c r="AC2" s="43">
        <v>1.3</v>
      </c>
      <c r="AD2" s="43">
        <v>1.5</v>
      </c>
      <c r="AE2" s="43">
        <v>0.1</v>
      </c>
      <c r="AF2" s="43">
        <v>7</v>
      </c>
      <c r="AG2" s="43">
        <v>0.1</v>
      </c>
      <c r="AH2" s="43">
        <v>18.8</v>
      </c>
      <c r="AI2" s="4">
        <f t="shared" ref="AI2:AI33" si="0">SUM(D2:AH2)</f>
        <v>82.5</v>
      </c>
      <c r="AJ2" s="39">
        <f>AI2/C2*100-100</f>
        <v>-67.836257309941516</v>
      </c>
      <c r="AK2" s="25" t="s">
        <v>96</v>
      </c>
      <c r="AM2" s="30"/>
    </row>
    <row r="3" spans="1:39" ht="15" customHeight="1">
      <c r="A3" s="3">
        <v>2</v>
      </c>
      <c r="B3" s="2" t="s">
        <v>1</v>
      </c>
      <c r="C3" s="4">
        <v>226.2</v>
      </c>
      <c r="D3" s="42">
        <v>6</v>
      </c>
      <c r="E3" s="42">
        <v>0</v>
      </c>
      <c r="F3" s="42">
        <v>0.4</v>
      </c>
      <c r="G3" s="42">
        <v>0</v>
      </c>
      <c r="H3" s="42">
        <v>1.2</v>
      </c>
      <c r="I3" s="42">
        <v>0</v>
      </c>
      <c r="J3" s="42">
        <v>0</v>
      </c>
      <c r="K3" s="42">
        <v>0</v>
      </c>
      <c r="L3" s="42">
        <v>2.4</v>
      </c>
      <c r="M3" s="43">
        <v>3</v>
      </c>
      <c r="N3" s="43">
        <v>0.8</v>
      </c>
      <c r="O3" s="43">
        <v>0.7</v>
      </c>
      <c r="P3" s="43">
        <v>0</v>
      </c>
      <c r="Q3" s="43">
        <v>0</v>
      </c>
      <c r="R3" s="43">
        <v>0</v>
      </c>
      <c r="S3" s="43">
        <v>0.7</v>
      </c>
      <c r="T3" s="43">
        <v>0</v>
      </c>
      <c r="U3" s="43">
        <v>0</v>
      </c>
      <c r="V3" s="43">
        <v>71.3</v>
      </c>
      <c r="W3" s="43">
        <v>0.6</v>
      </c>
      <c r="X3" s="43">
        <v>0.8</v>
      </c>
      <c r="Y3" s="43">
        <v>0</v>
      </c>
      <c r="Z3" s="43">
        <v>13.5</v>
      </c>
      <c r="AA3" s="43">
        <v>4.9000000000000004</v>
      </c>
      <c r="AB3" s="43">
        <v>0</v>
      </c>
      <c r="AC3" s="43">
        <v>0</v>
      </c>
      <c r="AD3" s="43">
        <v>0.4</v>
      </c>
      <c r="AE3" s="43">
        <v>0.6</v>
      </c>
      <c r="AF3" s="43">
        <v>0.3</v>
      </c>
      <c r="AG3" s="43">
        <v>0.2</v>
      </c>
      <c r="AH3" s="43">
        <v>3</v>
      </c>
      <c r="AI3" s="4">
        <f t="shared" si="0"/>
        <v>110.8</v>
      </c>
      <c r="AJ3" s="39">
        <f t="shared" ref="AJ3:AJ53" si="1">AI3/C3*100-100</f>
        <v>-51.016799292661361</v>
      </c>
      <c r="AK3" s="25" t="s">
        <v>96</v>
      </c>
      <c r="AM3" s="31"/>
    </row>
    <row r="4" spans="1:39" ht="15" customHeight="1">
      <c r="A4" s="3">
        <v>3</v>
      </c>
      <c r="B4" s="2" t="s">
        <v>2</v>
      </c>
      <c r="C4" s="4">
        <v>170.8</v>
      </c>
      <c r="D4" s="42">
        <v>0</v>
      </c>
      <c r="E4" s="42">
        <v>0.2</v>
      </c>
      <c r="F4" s="42">
        <v>0</v>
      </c>
      <c r="G4" s="42">
        <v>0</v>
      </c>
      <c r="H4" s="42">
        <v>1.4</v>
      </c>
      <c r="I4" s="42">
        <v>0</v>
      </c>
      <c r="J4" s="42">
        <v>4.0999999999999996</v>
      </c>
      <c r="K4" s="42">
        <v>0.1</v>
      </c>
      <c r="L4" s="42">
        <v>0</v>
      </c>
      <c r="M4" s="43">
        <v>3.2</v>
      </c>
      <c r="N4" s="43">
        <v>0.1</v>
      </c>
      <c r="O4" s="43">
        <v>0</v>
      </c>
      <c r="P4" s="43">
        <v>0.5</v>
      </c>
      <c r="Q4" s="43">
        <v>0.4</v>
      </c>
      <c r="R4" s="43">
        <v>0</v>
      </c>
      <c r="S4" s="43">
        <v>0</v>
      </c>
      <c r="T4" s="43">
        <v>33.1</v>
      </c>
      <c r="U4" s="43">
        <v>0</v>
      </c>
      <c r="V4" s="43">
        <v>45.9</v>
      </c>
      <c r="W4" s="43">
        <v>3.7</v>
      </c>
      <c r="X4" s="43">
        <v>0</v>
      </c>
      <c r="Y4" s="43">
        <v>0</v>
      </c>
      <c r="Z4" s="43">
        <v>0</v>
      </c>
      <c r="AA4" s="43">
        <v>0</v>
      </c>
      <c r="AB4" s="43">
        <v>0.8</v>
      </c>
      <c r="AC4" s="43">
        <v>5.2</v>
      </c>
      <c r="AD4" s="43">
        <v>0</v>
      </c>
      <c r="AE4" s="43">
        <v>17.600000000000001</v>
      </c>
      <c r="AF4" s="43">
        <v>16.7</v>
      </c>
      <c r="AG4" s="43">
        <v>0</v>
      </c>
      <c r="AH4" s="43">
        <v>0</v>
      </c>
      <c r="AI4" s="4">
        <f t="shared" si="0"/>
        <v>133</v>
      </c>
      <c r="AJ4" s="39">
        <f t="shared" si="1"/>
        <v>-22.131147540983605</v>
      </c>
      <c r="AK4" s="25" t="s">
        <v>96</v>
      </c>
      <c r="AM4" s="32"/>
    </row>
    <row r="5" spans="1:39">
      <c r="A5" s="3">
        <v>4</v>
      </c>
      <c r="B5" s="2" t="s">
        <v>3</v>
      </c>
      <c r="C5" s="4">
        <v>191.6</v>
      </c>
      <c r="D5" s="42">
        <v>2.9</v>
      </c>
      <c r="E5" s="42">
        <v>0</v>
      </c>
      <c r="F5" s="42">
        <v>0</v>
      </c>
      <c r="G5" s="42">
        <v>0</v>
      </c>
      <c r="H5" s="42">
        <v>9.6</v>
      </c>
      <c r="I5" s="42">
        <v>0</v>
      </c>
      <c r="J5" s="42">
        <v>2.2000000000000002</v>
      </c>
      <c r="K5" s="42">
        <v>0</v>
      </c>
      <c r="L5" s="42">
        <v>5.9</v>
      </c>
      <c r="M5" s="43">
        <v>0</v>
      </c>
      <c r="N5" s="43">
        <v>0</v>
      </c>
      <c r="O5" s="43">
        <v>0</v>
      </c>
      <c r="P5" s="43">
        <v>6.4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4.7</v>
      </c>
      <c r="W5" s="43">
        <v>0.1</v>
      </c>
      <c r="X5" s="43">
        <v>0</v>
      </c>
      <c r="Y5" s="43">
        <v>0</v>
      </c>
      <c r="Z5" s="43">
        <v>0</v>
      </c>
      <c r="AA5" s="43">
        <v>0.7</v>
      </c>
      <c r="AB5" s="43">
        <v>3.1</v>
      </c>
      <c r="AC5" s="43">
        <v>0.5</v>
      </c>
      <c r="AD5" s="43">
        <v>25.5</v>
      </c>
      <c r="AE5" s="43">
        <v>22.8</v>
      </c>
      <c r="AF5" s="43">
        <v>5.4</v>
      </c>
      <c r="AG5" s="43">
        <v>5.8</v>
      </c>
      <c r="AH5" s="43">
        <v>0</v>
      </c>
      <c r="AI5" s="4">
        <f t="shared" si="0"/>
        <v>95.600000000000009</v>
      </c>
      <c r="AJ5" s="39">
        <f t="shared" si="1"/>
        <v>-50.104384133611681</v>
      </c>
      <c r="AK5" s="25" t="s">
        <v>96</v>
      </c>
    </row>
    <row r="6" spans="1:39">
      <c r="A6" s="3">
        <v>5</v>
      </c>
      <c r="B6" s="2" t="s">
        <v>4</v>
      </c>
      <c r="C6" s="4">
        <v>214</v>
      </c>
      <c r="D6" s="42">
        <v>4</v>
      </c>
      <c r="E6" s="42">
        <v>0</v>
      </c>
      <c r="F6" s="42">
        <v>0.2</v>
      </c>
      <c r="G6" s="42">
        <v>0</v>
      </c>
      <c r="H6" s="42">
        <v>1</v>
      </c>
      <c r="I6" s="42">
        <v>0</v>
      </c>
      <c r="J6" s="42">
        <v>0</v>
      </c>
      <c r="K6" s="42">
        <v>0</v>
      </c>
      <c r="L6" s="42">
        <v>4.9000000000000004</v>
      </c>
      <c r="M6" s="43">
        <v>3</v>
      </c>
      <c r="N6" s="43">
        <v>0.4</v>
      </c>
      <c r="O6" s="43">
        <v>0.1</v>
      </c>
      <c r="P6" s="43">
        <v>0.4</v>
      </c>
      <c r="Q6" s="43">
        <v>0</v>
      </c>
      <c r="R6" s="43">
        <v>0</v>
      </c>
      <c r="S6" s="43">
        <v>1.7</v>
      </c>
      <c r="T6" s="43">
        <v>0</v>
      </c>
      <c r="U6" s="43">
        <v>0</v>
      </c>
      <c r="V6" s="43">
        <v>25</v>
      </c>
      <c r="W6" s="43">
        <v>0.5</v>
      </c>
      <c r="X6" s="43">
        <v>0.8</v>
      </c>
      <c r="Y6" s="43">
        <v>0</v>
      </c>
      <c r="Z6" s="43">
        <v>9</v>
      </c>
      <c r="AA6" s="43">
        <v>4.9000000000000004</v>
      </c>
      <c r="AB6" s="43">
        <v>0.8</v>
      </c>
      <c r="AC6" s="43">
        <v>1.2</v>
      </c>
      <c r="AD6" s="43">
        <v>4.5</v>
      </c>
      <c r="AE6" s="43">
        <v>1.7</v>
      </c>
      <c r="AF6" s="43">
        <v>2.8</v>
      </c>
      <c r="AG6" s="43">
        <v>0.1</v>
      </c>
      <c r="AH6" s="43">
        <v>2.8</v>
      </c>
      <c r="AI6" s="4">
        <f t="shared" si="0"/>
        <v>69.799999999999983</v>
      </c>
      <c r="AJ6" s="39">
        <f t="shared" si="1"/>
        <v>-67.383177570093466</v>
      </c>
      <c r="AK6" s="25" t="s">
        <v>96</v>
      </c>
    </row>
    <row r="7" spans="1:39">
      <c r="A7" s="3">
        <v>6</v>
      </c>
      <c r="B7" s="2" t="s">
        <v>5</v>
      </c>
      <c r="C7" s="4">
        <v>230.5</v>
      </c>
      <c r="D7" s="42">
        <v>0.3</v>
      </c>
      <c r="E7" s="42">
        <v>6.7</v>
      </c>
      <c r="F7" s="42">
        <v>0</v>
      </c>
      <c r="G7" s="42">
        <v>0</v>
      </c>
      <c r="H7" s="42">
        <v>0.2</v>
      </c>
      <c r="I7" s="42">
        <v>0</v>
      </c>
      <c r="J7" s="42">
        <v>0.8</v>
      </c>
      <c r="K7" s="42">
        <v>0</v>
      </c>
      <c r="L7" s="42">
        <v>0.8</v>
      </c>
      <c r="M7" s="43">
        <v>3.3</v>
      </c>
      <c r="N7" s="43">
        <v>0</v>
      </c>
      <c r="O7" s="43">
        <v>0.1</v>
      </c>
      <c r="P7" s="43">
        <v>1.3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26.1</v>
      </c>
      <c r="W7" s="43">
        <v>2.6</v>
      </c>
      <c r="X7" s="43">
        <v>0</v>
      </c>
      <c r="Y7" s="43">
        <v>0</v>
      </c>
      <c r="Z7" s="43">
        <v>0</v>
      </c>
      <c r="AA7" s="43">
        <v>0</v>
      </c>
      <c r="AB7" s="43">
        <v>1.8</v>
      </c>
      <c r="AC7" s="43">
        <v>14.5</v>
      </c>
      <c r="AD7" s="43">
        <v>0.6</v>
      </c>
      <c r="AE7" s="43">
        <v>1</v>
      </c>
      <c r="AF7" s="43">
        <v>0.3</v>
      </c>
      <c r="AG7" s="43">
        <v>0.1</v>
      </c>
      <c r="AH7" s="43">
        <v>0</v>
      </c>
      <c r="AI7" s="4">
        <f t="shared" si="0"/>
        <v>60.5</v>
      </c>
      <c r="AJ7" s="39">
        <f t="shared" si="1"/>
        <v>-73.752711496746201</v>
      </c>
      <c r="AK7" s="25" t="s">
        <v>96</v>
      </c>
    </row>
    <row r="8" spans="1:39">
      <c r="A8" s="3">
        <v>7</v>
      </c>
      <c r="B8" s="2" t="s">
        <v>6</v>
      </c>
      <c r="C8" s="4">
        <v>205.2</v>
      </c>
      <c r="D8" s="42">
        <v>3.3</v>
      </c>
      <c r="E8" s="42">
        <v>16.899999999999999</v>
      </c>
      <c r="F8" s="42">
        <v>1.1000000000000001</v>
      </c>
      <c r="G8" s="42">
        <v>1</v>
      </c>
      <c r="H8" s="42">
        <v>0.7</v>
      </c>
      <c r="I8" s="42">
        <v>3.1</v>
      </c>
      <c r="J8" s="42">
        <v>0.3</v>
      </c>
      <c r="K8" s="42">
        <v>0.3</v>
      </c>
      <c r="L8" s="42">
        <v>1.2</v>
      </c>
      <c r="M8" s="43">
        <v>1</v>
      </c>
      <c r="N8" s="43">
        <v>0.2</v>
      </c>
      <c r="O8" s="43">
        <v>0</v>
      </c>
      <c r="P8" s="43">
        <v>0.2</v>
      </c>
      <c r="Q8" s="43">
        <v>0</v>
      </c>
      <c r="R8" s="43">
        <v>0</v>
      </c>
      <c r="S8" s="43">
        <v>0.9</v>
      </c>
      <c r="T8" s="43">
        <v>0</v>
      </c>
      <c r="U8" s="43">
        <v>3.1</v>
      </c>
      <c r="V8" s="43">
        <v>48.7</v>
      </c>
      <c r="W8" s="43">
        <v>0.1</v>
      </c>
      <c r="X8" s="43">
        <v>0.9</v>
      </c>
      <c r="Y8" s="43">
        <v>57.5</v>
      </c>
      <c r="Z8" s="43">
        <v>0.1</v>
      </c>
      <c r="AA8" s="43">
        <v>1.7</v>
      </c>
      <c r="AB8" s="43">
        <v>0</v>
      </c>
      <c r="AC8" s="43">
        <v>2.2000000000000002</v>
      </c>
      <c r="AD8" s="43">
        <v>7.1</v>
      </c>
      <c r="AE8" s="43">
        <v>0.2</v>
      </c>
      <c r="AF8" s="43">
        <v>0</v>
      </c>
      <c r="AG8" s="43">
        <v>2.5</v>
      </c>
      <c r="AH8" s="43">
        <v>40.9</v>
      </c>
      <c r="AI8" s="4">
        <f t="shared" si="0"/>
        <v>195.19999999999996</v>
      </c>
      <c r="AJ8" s="39">
        <f t="shared" si="1"/>
        <v>-4.8732943469785681</v>
      </c>
      <c r="AK8" s="25" t="s">
        <v>57</v>
      </c>
    </row>
    <row r="9" spans="1:39">
      <c r="A9" s="3">
        <v>8</v>
      </c>
      <c r="B9" s="2" t="s">
        <v>7</v>
      </c>
      <c r="C9" s="4">
        <v>260.39999999999998</v>
      </c>
      <c r="D9" s="42">
        <v>6.8</v>
      </c>
      <c r="E9" s="42">
        <v>0.1</v>
      </c>
      <c r="F9" s="42">
        <v>0.2</v>
      </c>
      <c r="G9" s="42">
        <v>0.2</v>
      </c>
      <c r="H9" s="42">
        <v>0.2</v>
      </c>
      <c r="I9" s="42">
        <v>0</v>
      </c>
      <c r="J9" s="42">
        <v>0.1</v>
      </c>
      <c r="K9" s="42">
        <v>0.4</v>
      </c>
      <c r="L9" s="42">
        <v>1.3</v>
      </c>
      <c r="M9" s="43">
        <v>3.2</v>
      </c>
      <c r="N9" s="43">
        <v>0.1</v>
      </c>
      <c r="O9" s="43">
        <v>0.4</v>
      </c>
      <c r="P9" s="43">
        <v>5.2</v>
      </c>
      <c r="Q9" s="43">
        <v>0</v>
      </c>
      <c r="R9" s="43">
        <v>0</v>
      </c>
      <c r="S9" s="43">
        <v>0.1</v>
      </c>
      <c r="T9" s="43">
        <v>0.1</v>
      </c>
      <c r="U9" s="43">
        <v>0.4</v>
      </c>
      <c r="V9" s="43">
        <v>0.8</v>
      </c>
      <c r="W9" s="43">
        <v>4.8</v>
      </c>
      <c r="X9" s="43">
        <v>0</v>
      </c>
      <c r="Y9" s="43">
        <v>0</v>
      </c>
      <c r="Z9" s="43">
        <v>1</v>
      </c>
      <c r="AA9" s="43">
        <v>19.399999999999999</v>
      </c>
      <c r="AB9" s="43">
        <v>0.1</v>
      </c>
      <c r="AC9" s="43">
        <v>0.1</v>
      </c>
      <c r="AD9" s="43">
        <v>0.2</v>
      </c>
      <c r="AE9" s="43">
        <v>0.1</v>
      </c>
      <c r="AF9" s="43">
        <v>5.2</v>
      </c>
      <c r="AG9" s="43">
        <v>4.0999999999999996</v>
      </c>
      <c r="AH9" s="43">
        <v>3.5</v>
      </c>
      <c r="AI9" s="4">
        <f t="shared" si="0"/>
        <v>58.100000000000009</v>
      </c>
      <c r="AJ9" s="39">
        <f t="shared" si="1"/>
        <v>-77.688172043010752</v>
      </c>
      <c r="AK9" s="25" t="s">
        <v>96</v>
      </c>
    </row>
    <row r="10" spans="1:39">
      <c r="A10" s="3">
        <v>9</v>
      </c>
      <c r="B10" s="2" t="s">
        <v>8</v>
      </c>
      <c r="C10" s="4">
        <v>230.5</v>
      </c>
      <c r="D10" s="42">
        <v>3.9</v>
      </c>
      <c r="E10" s="42">
        <v>0.4</v>
      </c>
      <c r="F10" s="42">
        <v>4.5</v>
      </c>
      <c r="G10" s="42">
        <v>0</v>
      </c>
      <c r="H10" s="42">
        <v>2</v>
      </c>
      <c r="I10" s="42">
        <v>0.9</v>
      </c>
      <c r="J10" s="42">
        <v>0</v>
      </c>
      <c r="K10" s="42">
        <v>0.2</v>
      </c>
      <c r="L10" s="42">
        <v>12.9</v>
      </c>
      <c r="M10" s="43">
        <v>2.6</v>
      </c>
      <c r="N10" s="43">
        <v>2</v>
      </c>
      <c r="O10" s="43">
        <v>0</v>
      </c>
      <c r="P10" s="43">
        <v>0.6</v>
      </c>
      <c r="Q10" s="43">
        <v>0</v>
      </c>
      <c r="R10" s="43">
        <v>0</v>
      </c>
      <c r="S10" s="43">
        <v>1.2</v>
      </c>
      <c r="T10" s="43">
        <v>0</v>
      </c>
      <c r="U10" s="43">
        <v>6.1</v>
      </c>
      <c r="V10" s="43">
        <v>32.9</v>
      </c>
      <c r="W10" s="43">
        <v>1.8</v>
      </c>
      <c r="X10" s="43">
        <v>0.5</v>
      </c>
      <c r="Y10" s="43">
        <v>0.1</v>
      </c>
      <c r="Z10" s="43">
        <v>12</v>
      </c>
      <c r="AA10" s="43">
        <v>2.6</v>
      </c>
      <c r="AB10" s="43">
        <v>0</v>
      </c>
      <c r="AC10" s="43">
        <v>1.3</v>
      </c>
      <c r="AD10" s="43">
        <v>0.1</v>
      </c>
      <c r="AE10" s="43">
        <v>0</v>
      </c>
      <c r="AF10" s="43">
        <v>7.4</v>
      </c>
      <c r="AG10" s="43">
        <v>6.4</v>
      </c>
      <c r="AH10" s="43">
        <v>30.1</v>
      </c>
      <c r="AI10" s="4">
        <f t="shared" si="0"/>
        <v>132.5</v>
      </c>
      <c r="AJ10" s="39">
        <f t="shared" si="1"/>
        <v>-42.516268980477221</v>
      </c>
      <c r="AK10" s="25" t="s">
        <v>96</v>
      </c>
    </row>
    <row r="11" spans="1:39">
      <c r="A11" s="3">
        <v>10</v>
      </c>
      <c r="B11" s="2" t="s">
        <v>9</v>
      </c>
      <c r="C11" s="4">
        <v>252.7</v>
      </c>
      <c r="D11" s="42">
        <v>7.6</v>
      </c>
      <c r="E11" s="42">
        <v>0.1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1.5</v>
      </c>
      <c r="M11" s="43">
        <v>3.2</v>
      </c>
      <c r="N11" s="43">
        <v>0.4</v>
      </c>
      <c r="O11" s="43">
        <v>0.1</v>
      </c>
      <c r="P11" s="43">
        <v>0.2</v>
      </c>
      <c r="Q11" s="43">
        <v>0.6</v>
      </c>
      <c r="R11" s="43">
        <v>0</v>
      </c>
      <c r="S11" s="43">
        <v>0.4</v>
      </c>
      <c r="T11" s="43">
        <v>0</v>
      </c>
      <c r="U11" s="43">
        <v>0.8</v>
      </c>
      <c r="V11" s="43">
        <v>0</v>
      </c>
      <c r="W11" s="43">
        <v>3.6</v>
      </c>
      <c r="X11" s="43">
        <v>0</v>
      </c>
      <c r="Y11" s="43">
        <v>9.5</v>
      </c>
      <c r="Z11" s="43">
        <v>47.6</v>
      </c>
      <c r="AA11" s="43">
        <v>8.5</v>
      </c>
      <c r="AB11" s="43">
        <v>0</v>
      </c>
      <c r="AC11" s="43">
        <v>0</v>
      </c>
      <c r="AD11" s="43">
        <v>0.3</v>
      </c>
      <c r="AE11" s="43">
        <v>0</v>
      </c>
      <c r="AF11" s="43">
        <v>1.6</v>
      </c>
      <c r="AG11" s="43">
        <v>0.1</v>
      </c>
      <c r="AH11" s="43">
        <v>38.299999999999997</v>
      </c>
      <c r="AI11" s="4">
        <f t="shared" si="0"/>
        <v>124.39999999999998</v>
      </c>
      <c r="AJ11" s="39">
        <f t="shared" si="1"/>
        <v>-50.771666007123081</v>
      </c>
      <c r="AK11" s="25" t="s">
        <v>96</v>
      </c>
    </row>
    <row r="12" spans="1:39">
      <c r="A12" s="3">
        <v>11</v>
      </c>
      <c r="B12" s="2" t="s">
        <v>10</v>
      </c>
      <c r="C12" s="4">
        <v>189</v>
      </c>
      <c r="D12" s="42">
        <v>4.5</v>
      </c>
      <c r="E12" s="42">
        <v>0</v>
      </c>
      <c r="F12" s="42">
        <v>5.2</v>
      </c>
      <c r="G12" s="42">
        <v>0</v>
      </c>
      <c r="H12" s="42">
        <v>3.7</v>
      </c>
      <c r="I12" s="42">
        <v>0.1</v>
      </c>
      <c r="J12" s="42">
        <v>0.2</v>
      </c>
      <c r="K12" s="42">
        <v>0</v>
      </c>
      <c r="L12" s="42">
        <v>6.7</v>
      </c>
      <c r="M12" s="43">
        <v>0.3</v>
      </c>
      <c r="N12" s="43">
        <v>0</v>
      </c>
      <c r="O12" s="43">
        <v>0.8</v>
      </c>
      <c r="P12" s="43">
        <v>0</v>
      </c>
      <c r="Q12" s="43">
        <v>0</v>
      </c>
      <c r="R12" s="43">
        <v>0</v>
      </c>
      <c r="S12" s="43">
        <v>3.4</v>
      </c>
      <c r="T12" s="43">
        <v>0</v>
      </c>
      <c r="U12" s="43">
        <v>0</v>
      </c>
      <c r="V12" s="43">
        <v>20.9</v>
      </c>
      <c r="W12" s="43">
        <v>0</v>
      </c>
      <c r="X12" s="43">
        <v>4.8</v>
      </c>
      <c r="Y12" s="43">
        <v>0</v>
      </c>
      <c r="Z12" s="43">
        <v>19.100000000000001</v>
      </c>
      <c r="AA12" s="43">
        <v>2.6</v>
      </c>
      <c r="AB12" s="43">
        <v>1</v>
      </c>
      <c r="AC12" s="43">
        <v>0.2</v>
      </c>
      <c r="AD12" s="43">
        <v>0</v>
      </c>
      <c r="AE12" s="43">
        <v>0.8</v>
      </c>
      <c r="AF12" s="43">
        <v>5.7</v>
      </c>
      <c r="AG12" s="43">
        <v>0</v>
      </c>
      <c r="AH12" s="43">
        <v>1.4</v>
      </c>
      <c r="AI12" s="4">
        <f t="shared" si="0"/>
        <v>81.399999999999991</v>
      </c>
      <c r="AJ12" s="39">
        <f t="shared" si="1"/>
        <v>-56.931216931216937</v>
      </c>
      <c r="AK12" s="25" t="s">
        <v>96</v>
      </c>
    </row>
    <row r="13" spans="1:39">
      <c r="A13" s="3">
        <v>12</v>
      </c>
      <c r="B13" s="2" t="s">
        <v>11</v>
      </c>
      <c r="C13" s="4">
        <v>205.2</v>
      </c>
      <c r="D13" s="42">
        <v>1.2</v>
      </c>
      <c r="E13" s="42">
        <v>2.7</v>
      </c>
      <c r="F13" s="42">
        <v>3.2</v>
      </c>
      <c r="G13" s="42">
        <v>0</v>
      </c>
      <c r="H13" s="42">
        <v>0.5</v>
      </c>
      <c r="I13" s="42">
        <v>0</v>
      </c>
      <c r="J13" s="42">
        <v>10.199999999999999</v>
      </c>
      <c r="K13" s="42">
        <v>1.2</v>
      </c>
      <c r="L13" s="42">
        <v>2.5</v>
      </c>
      <c r="M13" s="43">
        <v>0</v>
      </c>
      <c r="N13" s="43">
        <v>0</v>
      </c>
      <c r="O13" s="43">
        <v>0.2</v>
      </c>
      <c r="P13" s="43">
        <v>0</v>
      </c>
      <c r="Q13" s="43">
        <v>0.3</v>
      </c>
      <c r="R13" s="43">
        <v>0</v>
      </c>
      <c r="S13" s="43">
        <v>0</v>
      </c>
      <c r="T13" s="43">
        <v>0.3</v>
      </c>
      <c r="U13" s="43">
        <v>0</v>
      </c>
      <c r="V13" s="43">
        <v>3.6</v>
      </c>
      <c r="W13" s="43">
        <v>0.9</v>
      </c>
      <c r="X13" s="43">
        <v>0</v>
      </c>
      <c r="Y13" s="43">
        <v>2.1</v>
      </c>
      <c r="Z13" s="43">
        <v>0</v>
      </c>
      <c r="AA13" s="43">
        <v>0.3</v>
      </c>
      <c r="AB13" s="43">
        <v>0.3</v>
      </c>
      <c r="AC13" s="43">
        <v>12.6</v>
      </c>
      <c r="AD13" s="43">
        <v>5.5</v>
      </c>
      <c r="AE13" s="43">
        <v>0.1</v>
      </c>
      <c r="AF13" s="43">
        <v>16.3</v>
      </c>
      <c r="AG13" s="43">
        <v>0.1</v>
      </c>
      <c r="AH13" s="43">
        <v>9.6999999999999993</v>
      </c>
      <c r="AI13" s="4">
        <f t="shared" si="0"/>
        <v>73.8</v>
      </c>
      <c r="AJ13" s="39">
        <f t="shared" si="1"/>
        <v>-64.035087719298247</v>
      </c>
      <c r="AK13" s="25" t="s">
        <v>96</v>
      </c>
    </row>
    <row r="14" spans="1:39">
      <c r="A14" s="3">
        <v>13</v>
      </c>
      <c r="B14" s="2" t="s">
        <v>12</v>
      </c>
      <c r="C14" s="4">
        <v>213.3</v>
      </c>
      <c r="D14" s="42">
        <v>3.9</v>
      </c>
      <c r="E14" s="42">
        <v>0.1</v>
      </c>
      <c r="F14" s="42">
        <v>0.2</v>
      </c>
      <c r="G14" s="42">
        <v>0</v>
      </c>
      <c r="H14" s="42">
        <v>5.9</v>
      </c>
      <c r="I14" s="42">
        <v>0</v>
      </c>
      <c r="J14" s="42">
        <v>3.2</v>
      </c>
      <c r="K14" s="42">
        <v>0</v>
      </c>
      <c r="L14" s="42">
        <v>3.9</v>
      </c>
      <c r="M14" s="43">
        <v>0.8</v>
      </c>
      <c r="N14" s="43">
        <v>0</v>
      </c>
      <c r="O14" s="43">
        <v>0</v>
      </c>
      <c r="P14" s="43">
        <v>0.5</v>
      </c>
      <c r="Q14" s="43">
        <v>0</v>
      </c>
      <c r="R14" s="43">
        <v>0</v>
      </c>
      <c r="S14" s="43">
        <v>0</v>
      </c>
      <c r="T14" s="43">
        <v>0.1</v>
      </c>
      <c r="U14" s="43">
        <v>0</v>
      </c>
      <c r="V14" s="43">
        <v>50.8</v>
      </c>
      <c r="W14" s="43">
        <v>0.2</v>
      </c>
      <c r="X14" s="43">
        <v>0</v>
      </c>
      <c r="Y14" s="43">
        <v>0.3</v>
      </c>
      <c r="Z14" s="43">
        <v>9.1</v>
      </c>
      <c r="AA14" s="43">
        <v>2.8</v>
      </c>
      <c r="AB14" s="43">
        <v>3.9</v>
      </c>
      <c r="AC14" s="43">
        <v>0.2</v>
      </c>
      <c r="AD14" s="43">
        <v>4.7</v>
      </c>
      <c r="AE14" s="43">
        <v>1.1000000000000001</v>
      </c>
      <c r="AF14" s="43">
        <v>1.4</v>
      </c>
      <c r="AG14" s="43">
        <v>0.1</v>
      </c>
      <c r="AH14" s="43">
        <v>6.3</v>
      </c>
      <c r="AI14" s="4">
        <f t="shared" si="0"/>
        <v>99.5</v>
      </c>
      <c r="AJ14" s="39">
        <f t="shared" si="1"/>
        <v>-53.352086263478668</v>
      </c>
      <c r="AK14" s="25" t="s">
        <v>96</v>
      </c>
    </row>
    <row r="15" spans="1:39">
      <c r="A15" s="3">
        <v>14</v>
      </c>
      <c r="B15" s="2" t="s">
        <v>13</v>
      </c>
      <c r="C15" s="4">
        <v>209.8</v>
      </c>
      <c r="D15" s="42">
        <v>0.5</v>
      </c>
      <c r="E15" s="42">
        <v>0</v>
      </c>
      <c r="F15" s="42">
        <v>1.8</v>
      </c>
      <c r="G15" s="42">
        <v>0</v>
      </c>
      <c r="H15" s="42">
        <v>0.3</v>
      </c>
      <c r="I15" s="42">
        <v>0</v>
      </c>
      <c r="J15" s="42">
        <v>0.5</v>
      </c>
      <c r="K15" s="42">
        <v>0</v>
      </c>
      <c r="L15" s="42">
        <v>1.9</v>
      </c>
      <c r="M15" s="43">
        <v>0.6</v>
      </c>
      <c r="N15" s="43">
        <v>0</v>
      </c>
      <c r="O15" s="43">
        <v>1</v>
      </c>
      <c r="P15" s="43">
        <v>0.1</v>
      </c>
      <c r="Q15" s="43">
        <v>0</v>
      </c>
      <c r="R15" s="43">
        <v>0.1</v>
      </c>
      <c r="S15" s="43">
        <v>0</v>
      </c>
      <c r="T15" s="43">
        <v>0</v>
      </c>
      <c r="U15" s="43">
        <v>0</v>
      </c>
      <c r="V15" s="43">
        <v>40.9</v>
      </c>
      <c r="W15" s="43">
        <v>0.8</v>
      </c>
      <c r="X15" s="43">
        <v>0</v>
      </c>
      <c r="Y15" s="43">
        <v>0</v>
      </c>
      <c r="Z15" s="43">
        <v>0</v>
      </c>
      <c r="AA15" s="43">
        <v>1</v>
      </c>
      <c r="AB15" s="43">
        <v>3</v>
      </c>
      <c r="AC15" s="43">
        <v>1.5</v>
      </c>
      <c r="AD15" s="43">
        <v>1.8</v>
      </c>
      <c r="AE15" s="43">
        <v>41</v>
      </c>
      <c r="AF15" s="43">
        <v>0</v>
      </c>
      <c r="AG15" s="43">
        <v>8.1</v>
      </c>
      <c r="AH15" s="43">
        <v>54.4</v>
      </c>
      <c r="AI15" s="4">
        <f t="shared" si="0"/>
        <v>159.29999999999998</v>
      </c>
      <c r="AJ15" s="39">
        <f t="shared" si="1"/>
        <v>-24.070543374642526</v>
      </c>
      <c r="AK15" s="25" t="s">
        <v>96</v>
      </c>
    </row>
    <row r="16" spans="1:39">
      <c r="A16" s="3">
        <v>15</v>
      </c>
      <c r="B16" s="2" t="s">
        <v>14</v>
      </c>
      <c r="C16" s="4">
        <v>197.9</v>
      </c>
      <c r="D16" s="42">
        <v>1.4</v>
      </c>
      <c r="E16" s="42">
        <v>0</v>
      </c>
      <c r="F16" s="42">
        <v>0.6</v>
      </c>
      <c r="G16" s="42">
        <v>0</v>
      </c>
      <c r="H16" s="42">
        <v>0</v>
      </c>
      <c r="I16" s="42">
        <v>0</v>
      </c>
      <c r="J16" s="42">
        <v>0.8</v>
      </c>
      <c r="K16" s="42">
        <v>0</v>
      </c>
      <c r="L16" s="42">
        <v>4.3</v>
      </c>
      <c r="M16" s="43">
        <v>0</v>
      </c>
      <c r="N16" s="43">
        <v>0</v>
      </c>
      <c r="O16" s="43">
        <v>0.3</v>
      </c>
      <c r="P16" s="43">
        <v>0</v>
      </c>
      <c r="Q16" s="43">
        <v>0</v>
      </c>
      <c r="R16" s="43">
        <v>0.1</v>
      </c>
      <c r="S16" s="43">
        <v>0</v>
      </c>
      <c r="T16" s="43">
        <v>0</v>
      </c>
      <c r="U16" s="43">
        <v>0</v>
      </c>
      <c r="V16" s="43">
        <v>0.7</v>
      </c>
      <c r="W16" s="43">
        <v>0.3</v>
      </c>
      <c r="X16" s="43">
        <v>0</v>
      </c>
      <c r="Y16" s="43">
        <v>0</v>
      </c>
      <c r="Z16" s="43">
        <v>0</v>
      </c>
      <c r="AA16" s="43">
        <v>0.2</v>
      </c>
      <c r="AB16" s="43">
        <v>3.1</v>
      </c>
      <c r="AC16" s="43">
        <v>0.4</v>
      </c>
      <c r="AD16" s="43">
        <v>1.9</v>
      </c>
      <c r="AE16" s="43">
        <v>3.8</v>
      </c>
      <c r="AF16" s="43">
        <v>0</v>
      </c>
      <c r="AG16" s="43">
        <v>0</v>
      </c>
      <c r="AH16" s="43">
        <v>0</v>
      </c>
      <c r="AI16" s="4">
        <f t="shared" si="0"/>
        <v>17.899999999999999</v>
      </c>
      <c r="AJ16" s="39">
        <f t="shared" si="1"/>
        <v>-90.955027791814047</v>
      </c>
      <c r="AK16" s="25" t="s">
        <v>96</v>
      </c>
    </row>
    <row r="17" spans="1:37" ht="15" customHeight="1">
      <c r="A17" s="3">
        <v>16</v>
      </c>
      <c r="B17" s="2" t="s">
        <v>15</v>
      </c>
      <c r="C17" s="4">
        <v>208.3</v>
      </c>
      <c r="D17" s="42">
        <v>1.1000000000000001</v>
      </c>
      <c r="E17" s="42">
        <v>1.4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2.4</v>
      </c>
      <c r="M17" s="43">
        <v>0.1</v>
      </c>
      <c r="N17" s="43">
        <v>0.2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7.2</v>
      </c>
      <c r="V17" s="43">
        <v>32</v>
      </c>
      <c r="W17" s="43">
        <v>0.1</v>
      </c>
      <c r="X17" s="43">
        <v>0.1</v>
      </c>
      <c r="Y17" s="43">
        <v>5.0999999999999996</v>
      </c>
      <c r="Z17" s="43">
        <v>3.7</v>
      </c>
      <c r="AA17" s="43">
        <v>0.3</v>
      </c>
      <c r="AB17" s="43">
        <v>0.1</v>
      </c>
      <c r="AC17" s="43">
        <v>0</v>
      </c>
      <c r="AD17" s="43">
        <v>2.5</v>
      </c>
      <c r="AE17" s="43">
        <v>0</v>
      </c>
      <c r="AF17" s="43">
        <v>1</v>
      </c>
      <c r="AG17" s="43">
        <v>0</v>
      </c>
      <c r="AH17" s="43">
        <v>30.4</v>
      </c>
      <c r="AI17" s="4">
        <f t="shared" si="0"/>
        <v>87.7</v>
      </c>
      <c r="AJ17" s="39">
        <f t="shared" si="1"/>
        <v>-57.897263562169947</v>
      </c>
      <c r="AK17" s="25" t="s">
        <v>96</v>
      </c>
    </row>
    <row r="18" spans="1:37" ht="15" customHeight="1">
      <c r="A18" s="3">
        <v>17</v>
      </c>
      <c r="B18" s="2" t="s">
        <v>16</v>
      </c>
      <c r="C18" s="4">
        <v>219.3</v>
      </c>
      <c r="D18" s="42">
        <v>11.3</v>
      </c>
      <c r="E18" s="42">
        <v>0</v>
      </c>
      <c r="F18" s="42">
        <v>0.1</v>
      </c>
      <c r="G18" s="42">
        <v>0</v>
      </c>
      <c r="H18" s="42">
        <v>0</v>
      </c>
      <c r="I18" s="42">
        <v>0.8</v>
      </c>
      <c r="J18" s="42">
        <v>0</v>
      </c>
      <c r="K18" s="42">
        <v>0</v>
      </c>
      <c r="L18" s="42">
        <v>0</v>
      </c>
      <c r="M18" s="43">
        <v>0.3</v>
      </c>
      <c r="N18" s="43">
        <v>0</v>
      </c>
      <c r="O18" s="43">
        <v>0</v>
      </c>
      <c r="P18" s="43">
        <v>0</v>
      </c>
      <c r="Q18" s="43">
        <v>1.1000000000000001</v>
      </c>
      <c r="R18" s="43">
        <v>0</v>
      </c>
      <c r="S18" s="43">
        <v>0</v>
      </c>
      <c r="T18" s="43">
        <v>0</v>
      </c>
      <c r="U18" s="43">
        <v>0.7</v>
      </c>
      <c r="V18" s="43">
        <v>0.4</v>
      </c>
      <c r="W18" s="43">
        <v>0.2</v>
      </c>
      <c r="X18" s="43">
        <v>29.9</v>
      </c>
      <c r="Y18" s="43">
        <v>0</v>
      </c>
      <c r="Z18" s="43">
        <v>9</v>
      </c>
      <c r="AA18" s="43">
        <v>3.4</v>
      </c>
      <c r="AB18" s="43">
        <v>0</v>
      </c>
      <c r="AC18" s="43">
        <v>0</v>
      </c>
      <c r="AD18" s="43">
        <v>0.3</v>
      </c>
      <c r="AE18" s="43">
        <v>0.1</v>
      </c>
      <c r="AF18" s="43">
        <v>0.1</v>
      </c>
      <c r="AG18" s="43">
        <v>3.6</v>
      </c>
      <c r="AH18" s="43">
        <v>19.5</v>
      </c>
      <c r="AI18" s="4">
        <f t="shared" si="0"/>
        <v>80.8</v>
      </c>
      <c r="AJ18" s="39">
        <f t="shared" si="1"/>
        <v>-63.155494756041954</v>
      </c>
      <c r="AK18" s="25" t="s">
        <v>96</v>
      </c>
    </row>
    <row r="19" spans="1:37">
      <c r="A19" s="3">
        <v>18</v>
      </c>
      <c r="B19" s="2" t="s">
        <v>17</v>
      </c>
      <c r="C19" s="4">
        <v>154.80000000000001</v>
      </c>
      <c r="D19" s="42">
        <v>3.7</v>
      </c>
      <c r="E19" s="42">
        <v>0</v>
      </c>
      <c r="F19" s="42">
        <v>0</v>
      </c>
      <c r="G19" s="42">
        <v>0</v>
      </c>
      <c r="H19" s="42">
        <v>5.3</v>
      </c>
      <c r="I19" s="42">
        <v>0</v>
      </c>
      <c r="J19" s="42">
        <v>0</v>
      </c>
      <c r="K19" s="42">
        <v>0.6</v>
      </c>
      <c r="L19" s="42">
        <v>5.3</v>
      </c>
      <c r="M19" s="43">
        <v>0</v>
      </c>
      <c r="N19" s="43">
        <v>0.1</v>
      </c>
      <c r="O19" s="43">
        <v>0.7</v>
      </c>
      <c r="P19" s="43">
        <v>0</v>
      </c>
      <c r="Q19" s="43">
        <v>0</v>
      </c>
      <c r="R19" s="43">
        <v>0</v>
      </c>
      <c r="S19" s="43">
        <v>2.9</v>
      </c>
      <c r="T19" s="43">
        <v>0</v>
      </c>
      <c r="U19" s="43">
        <v>4.7</v>
      </c>
      <c r="V19" s="43">
        <v>53</v>
      </c>
      <c r="W19" s="43">
        <v>0</v>
      </c>
      <c r="X19" s="43">
        <v>0</v>
      </c>
      <c r="Y19" s="43">
        <v>0.1</v>
      </c>
      <c r="Z19" s="43">
        <v>12.4</v>
      </c>
      <c r="AA19" s="43">
        <v>2.2999999999999998</v>
      </c>
      <c r="AB19" s="43">
        <v>1</v>
      </c>
      <c r="AC19" s="43">
        <v>0.1</v>
      </c>
      <c r="AD19" s="43">
        <v>20.6</v>
      </c>
      <c r="AE19" s="43">
        <v>4.9000000000000004</v>
      </c>
      <c r="AF19" s="43">
        <v>1.7</v>
      </c>
      <c r="AG19" s="43">
        <v>0.1</v>
      </c>
      <c r="AH19" s="43">
        <v>11.8</v>
      </c>
      <c r="AI19" s="4">
        <f t="shared" si="0"/>
        <v>131.29999999999998</v>
      </c>
      <c r="AJ19" s="39">
        <f t="shared" si="1"/>
        <v>-15.180878552971592</v>
      </c>
      <c r="AK19" s="25" t="s">
        <v>57</v>
      </c>
    </row>
    <row r="20" spans="1:37">
      <c r="A20" s="3">
        <v>19</v>
      </c>
      <c r="B20" s="2" t="s">
        <v>18</v>
      </c>
      <c r="C20" s="4">
        <v>186.4</v>
      </c>
      <c r="D20" s="42">
        <v>7.6</v>
      </c>
      <c r="E20" s="42">
        <v>0</v>
      </c>
      <c r="F20" s="42">
        <v>0</v>
      </c>
      <c r="G20" s="42">
        <v>0</v>
      </c>
      <c r="H20" s="42">
        <v>3.1</v>
      </c>
      <c r="I20" s="42">
        <v>0</v>
      </c>
      <c r="J20" s="42">
        <v>2.2000000000000002</v>
      </c>
      <c r="K20" s="42">
        <v>0.8</v>
      </c>
      <c r="L20" s="42">
        <v>12.2</v>
      </c>
      <c r="M20" s="43">
        <v>0</v>
      </c>
      <c r="N20" s="43">
        <v>0</v>
      </c>
      <c r="O20" s="43">
        <v>1</v>
      </c>
      <c r="P20" s="43">
        <v>0</v>
      </c>
      <c r="Q20" s="43">
        <v>0</v>
      </c>
      <c r="R20" s="43">
        <v>0</v>
      </c>
      <c r="S20" s="43">
        <v>7.2</v>
      </c>
      <c r="T20" s="43">
        <v>0</v>
      </c>
      <c r="U20" s="43">
        <v>0</v>
      </c>
      <c r="V20" s="43">
        <v>42.4</v>
      </c>
      <c r="W20" s="43">
        <v>0</v>
      </c>
      <c r="X20" s="43">
        <v>0</v>
      </c>
      <c r="Y20" s="43">
        <v>0</v>
      </c>
      <c r="Z20" s="43">
        <v>18.100000000000001</v>
      </c>
      <c r="AA20" s="43">
        <v>2.4</v>
      </c>
      <c r="AB20" s="43">
        <v>14.9</v>
      </c>
      <c r="AC20" s="43">
        <v>0</v>
      </c>
      <c r="AD20" s="43">
        <v>24.8</v>
      </c>
      <c r="AE20" s="43">
        <v>2.7</v>
      </c>
      <c r="AF20" s="43">
        <v>1.9</v>
      </c>
      <c r="AG20" s="43">
        <v>0.3</v>
      </c>
      <c r="AH20" s="43">
        <v>18.7</v>
      </c>
      <c r="AI20" s="4">
        <f t="shared" si="0"/>
        <v>160.30000000000001</v>
      </c>
      <c r="AJ20" s="39">
        <f t="shared" si="1"/>
        <v>-14.002145922746777</v>
      </c>
      <c r="AK20" s="25" t="s">
        <v>57</v>
      </c>
    </row>
    <row r="21" spans="1:37">
      <c r="A21" s="3">
        <v>20</v>
      </c>
      <c r="B21" s="2" t="s">
        <v>19</v>
      </c>
      <c r="C21" s="4">
        <v>212.9</v>
      </c>
      <c r="D21" s="42">
        <v>6.8</v>
      </c>
      <c r="E21" s="42">
        <v>10.199999999999999</v>
      </c>
      <c r="F21" s="42">
        <v>2.9</v>
      </c>
      <c r="G21" s="42">
        <v>0</v>
      </c>
      <c r="H21" s="42">
        <v>1.9</v>
      </c>
      <c r="I21" s="42">
        <v>3.1</v>
      </c>
      <c r="J21" s="42">
        <v>0</v>
      </c>
      <c r="K21" s="42">
        <v>0.1</v>
      </c>
      <c r="L21" s="42">
        <v>3.2</v>
      </c>
      <c r="M21" s="43">
        <v>1.4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1.4</v>
      </c>
      <c r="T21" s="43">
        <v>0</v>
      </c>
      <c r="U21" s="43">
        <v>4.0999999999999996</v>
      </c>
      <c r="V21" s="43">
        <v>51.8</v>
      </c>
      <c r="W21" s="43">
        <v>0.1</v>
      </c>
      <c r="X21" s="43">
        <v>1.2</v>
      </c>
      <c r="Y21" s="43">
        <v>14.7</v>
      </c>
      <c r="Z21" s="43">
        <v>24.7</v>
      </c>
      <c r="AA21" s="43">
        <v>0.5</v>
      </c>
      <c r="AB21" s="43">
        <v>0</v>
      </c>
      <c r="AC21" s="43">
        <v>1.3</v>
      </c>
      <c r="AD21" s="43">
        <v>11.1</v>
      </c>
      <c r="AE21" s="43">
        <v>0.2</v>
      </c>
      <c r="AF21" s="43">
        <v>5.4</v>
      </c>
      <c r="AG21" s="43">
        <v>15.9</v>
      </c>
      <c r="AH21" s="43">
        <v>38.1</v>
      </c>
      <c r="AI21" s="4">
        <f t="shared" si="0"/>
        <v>200.1</v>
      </c>
      <c r="AJ21" s="39">
        <f t="shared" si="1"/>
        <v>-6.0122123062470649</v>
      </c>
      <c r="AK21" s="25" t="s">
        <v>57</v>
      </c>
    </row>
    <row r="22" spans="1:37">
      <c r="A22" s="3">
        <v>21</v>
      </c>
      <c r="B22" s="2" t="s">
        <v>20</v>
      </c>
      <c r="C22" s="4">
        <v>212.9</v>
      </c>
      <c r="D22" s="42">
        <v>3.8</v>
      </c>
      <c r="E22" s="42">
        <v>3.5</v>
      </c>
      <c r="F22" s="42">
        <v>0</v>
      </c>
      <c r="G22" s="42">
        <v>0</v>
      </c>
      <c r="H22" s="42">
        <v>6.9</v>
      </c>
      <c r="I22" s="42">
        <v>0.1</v>
      </c>
      <c r="J22" s="42">
        <v>1.3</v>
      </c>
      <c r="K22" s="42">
        <v>0</v>
      </c>
      <c r="L22" s="42">
        <v>2.5</v>
      </c>
      <c r="M22" s="43">
        <v>1.6</v>
      </c>
      <c r="N22" s="43">
        <v>0.1</v>
      </c>
      <c r="O22" s="43">
        <v>0</v>
      </c>
      <c r="P22" s="43">
        <v>2.2000000000000002</v>
      </c>
      <c r="Q22" s="43">
        <v>0</v>
      </c>
      <c r="R22" s="43">
        <v>0</v>
      </c>
      <c r="S22" s="43">
        <v>0</v>
      </c>
      <c r="T22" s="43">
        <v>0</v>
      </c>
      <c r="U22" s="43">
        <v>0.1</v>
      </c>
      <c r="V22" s="43">
        <v>10.6</v>
      </c>
      <c r="W22" s="43">
        <v>0</v>
      </c>
      <c r="X22" s="43">
        <v>0</v>
      </c>
      <c r="Y22" s="43">
        <v>0.4</v>
      </c>
      <c r="Z22" s="43">
        <v>0.1</v>
      </c>
      <c r="AA22" s="43">
        <v>2.8</v>
      </c>
      <c r="AB22" s="43">
        <v>1.7</v>
      </c>
      <c r="AC22" s="43">
        <v>6.8</v>
      </c>
      <c r="AD22" s="43">
        <v>0.1</v>
      </c>
      <c r="AE22" s="43">
        <v>0</v>
      </c>
      <c r="AF22" s="43">
        <v>0</v>
      </c>
      <c r="AG22" s="43">
        <v>0</v>
      </c>
      <c r="AH22" s="43">
        <v>24</v>
      </c>
      <c r="AI22" s="4">
        <f t="shared" si="0"/>
        <v>68.599999999999994</v>
      </c>
      <c r="AJ22" s="39">
        <f t="shared" si="1"/>
        <v>-67.778299671207151</v>
      </c>
      <c r="AK22" s="25" t="s">
        <v>96</v>
      </c>
    </row>
    <row r="23" spans="1:37">
      <c r="A23" s="3">
        <v>22</v>
      </c>
      <c r="B23" s="2" t="s">
        <v>21</v>
      </c>
      <c r="C23" s="4">
        <v>124.7</v>
      </c>
      <c r="D23" s="42">
        <v>0.1</v>
      </c>
      <c r="E23" s="42">
        <v>0.1</v>
      </c>
      <c r="F23" s="42">
        <v>0</v>
      </c>
      <c r="G23" s="42">
        <v>0</v>
      </c>
      <c r="H23" s="42">
        <v>0.4</v>
      </c>
      <c r="I23" s="42">
        <v>0</v>
      </c>
      <c r="J23" s="42">
        <v>6.6</v>
      </c>
      <c r="K23" s="42">
        <v>0</v>
      </c>
      <c r="L23" s="42">
        <v>0</v>
      </c>
      <c r="M23" s="43">
        <v>2.6</v>
      </c>
      <c r="N23" s="43">
        <v>0</v>
      </c>
      <c r="O23" s="43">
        <v>0</v>
      </c>
      <c r="P23" s="43">
        <v>0.8</v>
      </c>
      <c r="Q23" s="43">
        <v>0</v>
      </c>
      <c r="R23" s="43">
        <v>0</v>
      </c>
      <c r="S23" s="43">
        <v>0</v>
      </c>
      <c r="T23" s="43">
        <v>16</v>
      </c>
      <c r="U23" s="43">
        <v>0</v>
      </c>
      <c r="V23" s="43">
        <v>0.6</v>
      </c>
      <c r="W23" s="43">
        <v>4.5999999999999996</v>
      </c>
      <c r="X23" s="43">
        <v>0</v>
      </c>
      <c r="Y23" s="43">
        <v>0</v>
      </c>
      <c r="Z23" s="43">
        <v>0</v>
      </c>
      <c r="AA23" s="43">
        <v>0.7</v>
      </c>
      <c r="AB23" s="43">
        <v>0</v>
      </c>
      <c r="AC23" s="43">
        <v>0</v>
      </c>
      <c r="AD23" s="43">
        <v>0</v>
      </c>
      <c r="AE23" s="43">
        <v>0.9</v>
      </c>
      <c r="AF23" s="43">
        <v>0.1</v>
      </c>
      <c r="AG23" s="43">
        <v>0.3</v>
      </c>
      <c r="AH23" s="43">
        <v>0</v>
      </c>
      <c r="AI23" s="4">
        <f t="shared" si="0"/>
        <v>33.800000000000004</v>
      </c>
      <c r="AJ23" s="39">
        <f t="shared" si="1"/>
        <v>-72.894947874899756</v>
      </c>
      <c r="AK23" s="25" t="s">
        <v>96</v>
      </c>
    </row>
    <row r="24" spans="1:37">
      <c r="A24" s="3">
        <v>23</v>
      </c>
      <c r="B24" s="2" t="s">
        <v>22</v>
      </c>
      <c r="C24" s="4">
        <v>191.7</v>
      </c>
      <c r="D24" s="42">
        <v>2.9</v>
      </c>
      <c r="E24" s="42">
        <v>0</v>
      </c>
      <c r="F24" s="42">
        <v>0</v>
      </c>
      <c r="G24" s="42">
        <v>0</v>
      </c>
      <c r="H24" s="42">
        <v>3.5</v>
      </c>
      <c r="I24" s="42">
        <v>0</v>
      </c>
      <c r="J24" s="42">
        <v>1.7</v>
      </c>
      <c r="K24" s="42">
        <v>0</v>
      </c>
      <c r="L24" s="42">
        <v>2.1</v>
      </c>
      <c r="M24" s="43">
        <v>0</v>
      </c>
      <c r="N24" s="43">
        <v>0</v>
      </c>
      <c r="O24" s="43">
        <v>0</v>
      </c>
      <c r="P24" s="43">
        <v>1.4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2.9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2.1</v>
      </c>
      <c r="AC24" s="43">
        <v>0.1</v>
      </c>
      <c r="AD24" s="43">
        <v>1.7</v>
      </c>
      <c r="AE24" s="43">
        <v>1.4</v>
      </c>
      <c r="AF24" s="43">
        <v>3.6</v>
      </c>
      <c r="AG24" s="43">
        <v>5.0999999999999996</v>
      </c>
      <c r="AH24" s="43">
        <v>0</v>
      </c>
      <c r="AI24" s="4">
        <f t="shared" si="0"/>
        <v>28.5</v>
      </c>
      <c r="AJ24" s="39">
        <f t="shared" si="1"/>
        <v>-85.133020344287957</v>
      </c>
      <c r="AK24" s="25" t="s">
        <v>96</v>
      </c>
    </row>
    <row r="25" spans="1:37" ht="15" customHeight="1">
      <c r="A25" s="3">
        <v>24</v>
      </c>
      <c r="B25" s="2" t="s">
        <v>23</v>
      </c>
      <c r="C25" s="4">
        <v>206.8</v>
      </c>
      <c r="D25" s="42">
        <v>0.5</v>
      </c>
      <c r="E25" s="42">
        <v>2.4</v>
      </c>
      <c r="F25" s="42">
        <v>2.5</v>
      </c>
      <c r="G25" s="42">
        <v>0</v>
      </c>
      <c r="H25" s="42">
        <v>0.1</v>
      </c>
      <c r="I25" s="42">
        <v>0</v>
      </c>
      <c r="J25" s="42">
        <v>3.2</v>
      </c>
      <c r="K25" s="42">
        <v>1.2</v>
      </c>
      <c r="L25" s="42">
        <v>2.9</v>
      </c>
      <c r="M25" s="43">
        <v>0.6</v>
      </c>
      <c r="N25" s="43">
        <v>0</v>
      </c>
      <c r="O25" s="43">
        <v>0.2</v>
      </c>
      <c r="P25" s="43">
        <v>0.1</v>
      </c>
      <c r="Q25" s="43">
        <v>0</v>
      </c>
      <c r="R25" s="43">
        <v>0</v>
      </c>
      <c r="S25" s="43">
        <v>0</v>
      </c>
      <c r="T25" s="43">
        <v>4.0999999999999996</v>
      </c>
      <c r="U25" s="43">
        <v>0</v>
      </c>
      <c r="V25" s="43">
        <v>24.2</v>
      </c>
      <c r="W25" s="43">
        <v>4.9000000000000004</v>
      </c>
      <c r="X25" s="43">
        <v>0.4</v>
      </c>
      <c r="Y25" s="43">
        <v>0.6</v>
      </c>
      <c r="Z25" s="43">
        <v>0.1</v>
      </c>
      <c r="AA25" s="43">
        <v>0.7</v>
      </c>
      <c r="AB25" s="43">
        <v>0.2</v>
      </c>
      <c r="AC25" s="43">
        <v>2.1</v>
      </c>
      <c r="AD25" s="43">
        <v>1.2</v>
      </c>
      <c r="AE25" s="43">
        <v>2.6</v>
      </c>
      <c r="AF25" s="43">
        <v>0.1</v>
      </c>
      <c r="AG25" s="43">
        <v>0</v>
      </c>
      <c r="AH25" s="43">
        <v>12.7</v>
      </c>
      <c r="AI25" s="4">
        <f t="shared" si="0"/>
        <v>67.600000000000009</v>
      </c>
      <c r="AJ25" s="39">
        <f t="shared" si="1"/>
        <v>-67.311411992263061</v>
      </c>
      <c r="AK25" s="25" t="s">
        <v>96</v>
      </c>
    </row>
    <row r="26" spans="1:37">
      <c r="A26" s="3">
        <v>25</v>
      </c>
      <c r="B26" s="2" t="s">
        <v>24</v>
      </c>
      <c r="C26" s="4">
        <v>213.8</v>
      </c>
      <c r="D26" s="42">
        <v>3.2</v>
      </c>
      <c r="E26" s="42">
        <v>0</v>
      </c>
      <c r="F26" s="42">
        <v>0.3</v>
      </c>
      <c r="G26" s="42">
        <v>0</v>
      </c>
      <c r="H26" s="42">
        <v>5.0999999999999996</v>
      </c>
      <c r="I26" s="42">
        <v>0</v>
      </c>
      <c r="J26" s="42">
        <v>0</v>
      </c>
      <c r="K26" s="42">
        <v>1.2</v>
      </c>
      <c r="L26" s="42">
        <v>3.1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6.7</v>
      </c>
      <c r="T26" s="43">
        <v>0</v>
      </c>
      <c r="U26" s="43">
        <v>5.8</v>
      </c>
      <c r="V26" s="43">
        <v>79</v>
      </c>
      <c r="W26" s="43">
        <v>0</v>
      </c>
      <c r="X26" s="43">
        <v>0</v>
      </c>
      <c r="Y26" s="43">
        <v>0</v>
      </c>
      <c r="Z26" s="43">
        <v>2.4</v>
      </c>
      <c r="AA26" s="43">
        <v>4</v>
      </c>
      <c r="AB26" s="43">
        <v>4.5999999999999996</v>
      </c>
      <c r="AC26" s="43">
        <v>4.4000000000000004</v>
      </c>
      <c r="AD26" s="43">
        <v>12.8</v>
      </c>
      <c r="AE26" s="43">
        <v>16.100000000000001</v>
      </c>
      <c r="AF26" s="43">
        <v>1.3</v>
      </c>
      <c r="AG26" s="43">
        <v>0</v>
      </c>
      <c r="AH26" s="43">
        <v>31.2</v>
      </c>
      <c r="AI26" s="4">
        <f t="shared" si="0"/>
        <v>181.20000000000002</v>
      </c>
      <c r="AJ26" s="39">
        <f t="shared" si="1"/>
        <v>-15.247895229186142</v>
      </c>
      <c r="AK26" s="25" t="s">
        <v>57</v>
      </c>
    </row>
    <row r="27" spans="1:37">
      <c r="A27" s="3">
        <v>26</v>
      </c>
      <c r="B27" s="2" t="s">
        <v>25</v>
      </c>
      <c r="C27" s="4">
        <v>166</v>
      </c>
      <c r="D27" s="42">
        <v>0.1</v>
      </c>
      <c r="E27" s="42">
        <v>1</v>
      </c>
      <c r="F27" s="42">
        <v>0.8</v>
      </c>
      <c r="G27" s="42">
        <v>0</v>
      </c>
      <c r="H27" s="42">
        <v>0</v>
      </c>
      <c r="I27" s="42">
        <v>0</v>
      </c>
      <c r="J27" s="42">
        <v>2.5</v>
      </c>
      <c r="K27" s="42">
        <v>0</v>
      </c>
      <c r="L27" s="42">
        <v>0.6</v>
      </c>
      <c r="M27" s="43">
        <v>2.4</v>
      </c>
      <c r="N27" s="43">
        <v>0</v>
      </c>
      <c r="O27" s="43">
        <v>0</v>
      </c>
      <c r="P27" s="43">
        <v>0</v>
      </c>
      <c r="Q27" s="43">
        <v>0.1</v>
      </c>
      <c r="R27" s="43">
        <v>0</v>
      </c>
      <c r="S27" s="43">
        <v>0</v>
      </c>
      <c r="T27" s="43">
        <v>20.100000000000001</v>
      </c>
      <c r="U27" s="43">
        <v>0</v>
      </c>
      <c r="V27" s="43">
        <v>6.2</v>
      </c>
      <c r="W27" s="43">
        <v>3.7</v>
      </c>
      <c r="X27" s="43">
        <v>0</v>
      </c>
      <c r="Y27" s="43">
        <v>0</v>
      </c>
      <c r="Z27" s="43">
        <v>0</v>
      </c>
      <c r="AA27" s="43">
        <v>0</v>
      </c>
      <c r="AB27" s="43">
        <v>0.4</v>
      </c>
      <c r="AC27" s="43">
        <v>6.3</v>
      </c>
      <c r="AD27" s="43">
        <v>0.1</v>
      </c>
      <c r="AE27" s="43">
        <v>9</v>
      </c>
      <c r="AF27" s="43">
        <v>1</v>
      </c>
      <c r="AG27" s="43">
        <v>0</v>
      </c>
      <c r="AH27" s="43">
        <v>0</v>
      </c>
      <c r="AI27" s="4">
        <f t="shared" si="0"/>
        <v>54.300000000000004</v>
      </c>
      <c r="AJ27" s="39">
        <f t="shared" si="1"/>
        <v>-67.289156626506013</v>
      </c>
      <c r="AK27" s="25" t="s">
        <v>96</v>
      </c>
    </row>
    <row r="28" spans="1:37">
      <c r="A28" s="3">
        <v>27</v>
      </c>
      <c r="B28" s="2" t="s">
        <v>26</v>
      </c>
      <c r="C28" s="4">
        <v>193.5</v>
      </c>
      <c r="D28" s="42">
        <v>2</v>
      </c>
      <c r="E28" s="42">
        <v>0.1</v>
      </c>
      <c r="F28" s="42">
        <v>4.0999999999999996</v>
      </c>
      <c r="G28" s="42">
        <v>0</v>
      </c>
      <c r="H28" s="42">
        <v>0.6</v>
      </c>
      <c r="I28" s="42">
        <v>0</v>
      </c>
      <c r="J28" s="42">
        <v>2.2999999999999998</v>
      </c>
      <c r="K28" s="42">
        <v>9</v>
      </c>
      <c r="L28" s="42">
        <v>1.9</v>
      </c>
      <c r="M28" s="43">
        <v>0</v>
      </c>
      <c r="N28" s="43">
        <v>0</v>
      </c>
      <c r="O28" s="43">
        <v>0.1</v>
      </c>
      <c r="P28" s="43">
        <v>0</v>
      </c>
      <c r="Q28" s="43">
        <v>0</v>
      </c>
      <c r="R28" s="43">
        <v>0</v>
      </c>
      <c r="S28" s="43">
        <v>0</v>
      </c>
      <c r="T28" s="43">
        <v>0.1</v>
      </c>
      <c r="U28" s="43">
        <v>0</v>
      </c>
      <c r="V28" s="43">
        <v>0.1</v>
      </c>
      <c r="W28" s="43">
        <v>3.3</v>
      </c>
      <c r="X28" s="43">
        <v>0</v>
      </c>
      <c r="Y28" s="43">
        <v>0</v>
      </c>
      <c r="Z28" s="43">
        <v>0</v>
      </c>
      <c r="AA28" s="43">
        <v>10.4</v>
      </c>
      <c r="AB28" s="43">
        <v>0.8</v>
      </c>
      <c r="AC28" s="43">
        <v>34.4</v>
      </c>
      <c r="AD28" s="43">
        <v>0.5</v>
      </c>
      <c r="AE28" s="43">
        <v>6.7</v>
      </c>
      <c r="AF28" s="43">
        <v>7.8</v>
      </c>
      <c r="AG28" s="43">
        <v>0</v>
      </c>
      <c r="AH28" s="43">
        <v>38.799999999999997</v>
      </c>
      <c r="AI28" s="4">
        <f t="shared" si="0"/>
        <v>122.99999999999999</v>
      </c>
      <c r="AJ28" s="39">
        <f t="shared" si="1"/>
        <v>-36.434108527131791</v>
      </c>
      <c r="AK28" s="25" t="s">
        <v>96</v>
      </c>
    </row>
    <row r="29" spans="1:37">
      <c r="A29" s="3">
        <v>28</v>
      </c>
      <c r="B29" s="2" t="s">
        <v>27</v>
      </c>
      <c r="C29" s="4">
        <v>155.80000000000001</v>
      </c>
      <c r="D29" s="42">
        <v>3.5</v>
      </c>
      <c r="E29" s="42">
        <v>0.4</v>
      </c>
      <c r="F29" s="42">
        <v>0.4</v>
      </c>
      <c r="G29" s="42">
        <v>0.2</v>
      </c>
      <c r="H29" s="42">
        <v>3</v>
      </c>
      <c r="I29" s="42">
        <v>0.2</v>
      </c>
      <c r="J29" s="42">
        <v>2.2999999999999998</v>
      </c>
      <c r="K29" s="42">
        <v>0.2</v>
      </c>
      <c r="L29" s="42">
        <v>1.9</v>
      </c>
      <c r="M29" s="43">
        <v>0.7</v>
      </c>
      <c r="N29" s="43">
        <v>0.5</v>
      </c>
      <c r="O29" s="43">
        <v>0</v>
      </c>
      <c r="P29" s="43">
        <v>0.3</v>
      </c>
      <c r="Q29" s="43">
        <v>0.1</v>
      </c>
      <c r="R29" s="43">
        <v>0</v>
      </c>
      <c r="S29" s="43">
        <v>0</v>
      </c>
      <c r="T29" s="43">
        <v>0</v>
      </c>
      <c r="U29" s="43">
        <v>0.8</v>
      </c>
      <c r="V29" s="43">
        <v>24</v>
      </c>
      <c r="W29" s="43">
        <v>0</v>
      </c>
      <c r="X29" s="43">
        <v>0.5</v>
      </c>
      <c r="Y29" s="43">
        <v>0</v>
      </c>
      <c r="Z29" s="43">
        <v>0.7</v>
      </c>
      <c r="AA29" s="43">
        <v>2.2000000000000002</v>
      </c>
      <c r="AB29" s="43">
        <v>3.4</v>
      </c>
      <c r="AC29" s="43">
        <v>0.5</v>
      </c>
      <c r="AD29" s="43">
        <v>6.8</v>
      </c>
      <c r="AE29" s="43">
        <v>8.9</v>
      </c>
      <c r="AF29" s="43">
        <v>0.1</v>
      </c>
      <c r="AG29" s="43">
        <v>6.3</v>
      </c>
      <c r="AH29" s="43">
        <v>8.6999999999999993</v>
      </c>
      <c r="AI29" s="4">
        <f t="shared" si="0"/>
        <v>76.600000000000009</v>
      </c>
      <c r="AJ29" s="39">
        <f t="shared" si="1"/>
        <v>-50.834403080872917</v>
      </c>
      <c r="AK29" s="25" t="s">
        <v>96</v>
      </c>
    </row>
    <row r="30" spans="1:37">
      <c r="A30" s="3">
        <v>29</v>
      </c>
      <c r="B30" s="2" t="s">
        <v>28</v>
      </c>
      <c r="C30" s="4">
        <v>227.4</v>
      </c>
      <c r="D30" s="42">
        <v>10.9</v>
      </c>
      <c r="E30" s="42">
        <v>0.8</v>
      </c>
      <c r="F30" s="42">
        <v>0.9</v>
      </c>
      <c r="G30" s="42">
        <v>0</v>
      </c>
      <c r="H30" s="42">
        <v>0.9</v>
      </c>
      <c r="I30" s="42">
        <v>0</v>
      </c>
      <c r="J30" s="42">
        <v>0</v>
      </c>
      <c r="K30" s="42">
        <v>0</v>
      </c>
      <c r="L30" s="42">
        <v>4.3</v>
      </c>
      <c r="M30" s="43">
        <v>1.9</v>
      </c>
      <c r="N30" s="43">
        <v>0.2</v>
      </c>
      <c r="O30" s="43">
        <v>1</v>
      </c>
      <c r="P30" s="43">
        <v>0</v>
      </c>
      <c r="Q30" s="43">
        <v>0.1</v>
      </c>
      <c r="R30" s="43">
        <v>0</v>
      </c>
      <c r="S30" s="43">
        <v>0</v>
      </c>
      <c r="T30" s="43">
        <v>0</v>
      </c>
      <c r="U30" s="43">
        <v>0</v>
      </c>
      <c r="V30" s="43">
        <v>2.2000000000000002</v>
      </c>
      <c r="W30" s="43">
        <v>1.7</v>
      </c>
      <c r="X30" s="43">
        <v>0</v>
      </c>
      <c r="Y30" s="43">
        <v>0</v>
      </c>
      <c r="Z30" s="43">
        <v>36.200000000000003</v>
      </c>
      <c r="AA30" s="43">
        <v>20.2</v>
      </c>
      <c r="AB30" s="43">
        <v>0</v>
      </c>
      <c r="AC30" s="43">
        <v>0.1</v>
      </c>
      <c r="AD30" s="43">
        <v>1.9</v>
      </c>
      <c r="AE30" s="43">
        <v>1</v>
      </c>
      <c r="AF30" s="43">
        <v>0.6</v>
      </c>
      <c r="AG30" s="43">
        <v>0</v>
      </c>
      <c r="AH30" s="43">
        <v>9.4</v>
      </c>
      <c r="AI30" s="4">
        <f t="shared" si="0"/>
        <v>94.3</v>
      </c>
      <c r="AJ30" s="39">
        <f t="shared" si="1"/>
        <v>-58.531222515391384</v>
      </c>
      <c r="AK30" s="25" t="s">
        <v>96</v>
      </c>
    </row>
    <row r="31" spans="1:37">
      <c r="A31" s="3">
        <v>30</v>
      </c>
      <c r="B31" s="2" t="s">
        <v>29</v>
      </c>
      <c r="C31" s="4">
        <v>224</v>
      </c>
      <c r="D31" s="42">
        <v>6.6</v>
      </c>
      <c r="E31" s="42">
        <v>0</v>
      </c>
      <c r="F31" s="42">
        <v>0.4</v>
      </c>
      <c r="G31" s="42">
        <v>0</v>
      </c>
      <c r="H31" s="42">
        <v>0.1</v>
      </c>
      <c r="I31" s="42">
        <v>0.4</v>
      </c>
      <c r="J31" s="42">
        <v>0</v>
      </c>
      <c r="K31" s="42">
        <v>0</v>
      </c>
      <c r="L31" s="42">
        <v>1.6</v>
      </c>
      <c r="M31" s="43">
        <v>4.5999999999999996</v>
      </c>
      <c r="N31" s="43">
        <v>1.4</v>
      </c>
      <c r="O31" s="43">
        <v>0.3</v>
      </c>
      <c r="P31" s="43">
        <v>0.3</v>
      </c>
      <c r="Q31" s="43">
        <v>1.9</v>
      </c>
      <c r="R31" s="43">
        <v>0</v>
      </c>
      <c r="S31" s="43">
        <v>2.6</v>
      </c>
      <c r="T31" s="43">
        <v>0</v>
      </c>
      <c r="U31" s="43">
        <v>0</v>
      </c>
      <c r="V31" s="43">
        <v>9.3000000000000007</v>
      </c>
      <c r="W31" s="43">
        <v>2.1</v>
      </c>
      <c r="X31" s="43">
        <v>3.1</v>
      </c>
      <c r="Y31" s="43">
        <v>0</v>
      </c>
      <c r="Z31" s="43">
        <v>5.5</v>
      </c>
      <c r="AA31" s="43">
        <v>4.3</v>
      </c>
      <c r="AB31" s="43">
        <v>0</v>
      </c>
      <c r="AC31" s="43">
        <v>0</v>
      </c>
      <c r="AD31" s="43">
        <v>0.8</v>
      </c>
      <c r="AE31" s="43">
        <v>0</v>
      </c>
      <c r="AF31" s="43">
        <v>0.9</v>
      </c>
      <c r="AG31" s="43">
        <v>1</v>
      </c>
      <c r="AH31" s="43">
        <v>23.7</v>
      </c>
      <c r="AI31" s="4">
        <f t="shared" si="0"/>
        <v>70.899999999999991</v>
      </c>
      <c r="AJ31" s="39">
        <f t="shared" si="1"/>
        <v>-68.348214285714292</v>
      </c>
      <c r="AK31" s="25" t="s">
        <v>96</v>
      </c>
    </row>
    <row r="32" spans="1:37">
      <c r="A32" s="3">
        <v>31</v>
      </c>
      <c r="B32" s="2" t="s">
        <v>30</v>
      </c>
      <c r="C32" s="4">
        <v>140.69999999999999</v>
      </c>
      <c r="D32" s="42">
        <v>0</v>
      </c>
      <c r="E32" s="42">
        <v>4.3</v>
      </c>
      <c r="F32" s="42">
        <v>0.2</v>
      </c>
      <c r="G32" s="42">
        <v>0</v>
      </c>
      <c r="H32" s="42">
        <v>0</v>
      </c>
      <c r="I32" s="42">
        <v>0</v>
      </c>
      <c r="J32" s="42">
        <v>2.4</v>
      </c>
      <c r="K32" s="42">
        <v>0</v>
      </c>
      <c r="L32" s="42">
        <v>0</v>
      </c>
      <c r="M32" s="43">
        <v>0.4</v>
      </c>
      <c r="N32" s="43">
        <v>0</v>
      </c>
      <c r="O32" s="43">
        <v>0.5</v>
      </c>
      <c r="P32" s="43">
        <v>0.2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9.5</v>
      </c>
      <c r="W32" s="43">
        <v>5</v>
      </c>
      <c r="X32" s="43">
        <v>0.3</v>
      </c>
      <c r="Y32" s="43">
        <v>0</v>
      </c>
      <c r="Z32" s="43">
        <v>0</v>
      </c>
      <c r="AA32" s="43">
        <v>0.2</v>
      </c>
      <c r="AB32" s="43">
        <v>0</v>
      </c>
      <c r="AC32" s="43">
        <v>0.4</v>
      </c>
      <c r="AD32" s="43">
        <v>0</v>
      </c>
      <c r="AE32" s="43">
        <v>7.6</v>
      </c>
      <c r="AF32" s="43">
        <v>29.4</v>
      </c>
      <c r="AG32" s="43">
        <v>2.2999999999999998</v>
      </c>
      <c r="AH32" s="43">
        <v>0</v>
      </c>
      <c r="AI32" s="4">
        <f t="shared" si="0"/>
        <v>62.699999999999996</v>
      </c>
      <c r="AJ32" s="39">
        <f t="shared" si="1"/>
        <v>-55.437100213219615</v>
      </c>
      <c r="AK32" s="25" t="s">
        <v>96</v>
      </c>
    </row>
    <row r="33" spans="1:37" ht="15" customHeight="1">
      <c r="A33" s="3">
        <v>32</v>
      </c>
      <c r="B33" s="2" t="s">
        <v>31</v>
      </c>
      <c r="C33" s="4">
        <v>201.8</v>
      </c>
      <c r="D33" s="42">
        <v>8.1999999999999993</v>
      </c>
      <c r="E33" s="42">
        <v>0.3</v>
      </c>
      <c r="F33" s="42">
        <v>6.9</v>
      </c>
      <c r="G33" s="42">
        <v>0.3</v>
      </c>
      <c r="H33" s="42">
        <v>0</v>
      </c>
      <c r="I33" s="42">
        <v>2</v>
      </c>
      <c r="J33" s="42">
        <v>0</v>
      </c>
      <c r="K33" s="42">
        <v>0</v>
      </c>
      <c r="L33" s="42">
        <v>1.5</v>
      </c>
      <c r="M33" s="43">
        <v>1.7</v>
      </c>
      <c r="N33" s="43">
        <v>0.3</v>
      </c>
      <c r="O33" s="43">
        <v>0.4</v>
      </c>
      <c r="P33" s="43">
        <v>1</v>
      </c>
      <c r="Q33" s="43">
        <v>0.1</v>
      </c>
      <c r="R33" s="43">
        <v>0</v>
      </c>
      <c r="S33" s="43">
        <v>0</v>
      </c>
      <c r="T33" s="43">
        <v>0</v>
      </c>
      <c r="U33" s="43">
        <v>2.4</v>
      </c>
      <c r="V33" s="43">
        <v>27.7</v>
      </c>
      <c r="W33" s="43">
        <v>1.8</v>
      </c>
      <c r="X33" s="43">
        <v>0.3</v>
      </c>
      <c r="Y33" s="43">
        <v>7.3</v>
      </c>
      <c r="Z33" s="43">
        <v>19.600000000000001</v>
      </c>
      <c r="AA33" s="43">
        <v>1.6</v>
      </c>
      <c r="AB33" s="43">
        <v>0.1</v>
      </c>
      <c r="AC33" s="43">
        <v>0</v>
      </c>
      <c r="AD33" s="43">
        <v>0.4</v>
      </c>
      <c r="AE33" s="43">
        <v>0.1</v>
      </c>
      <c r="AF33" s="43">
        <v>0.2</v>
      </c>
      <c r="AG33" s="43">
        <v>0.9</v>
      </c>
      <c r="AH33" s="43">
        <v>33.5</v>
      </c>
      <c r="AI33" s="4">
        <f t="shared" si="0"/>
        <v>118.59999999999998</v>
      </c>
      <c r="AJ33" s="39">
        <f t="shared" si="1"/>
        <v>-41.228939544103085</v>
      </c>
      <c r="AK33" s="25" t="s">
        <v>96</v>
      </c>
    </row>
    <row r="34" spans="1:37">
      <c r="A34" s="3">
        <v>33</v>
      </c>
      <c r="B34" s="2" t="s">
        <v>32</v>
      </c>
      <c r="C34" s="4">
        <v>215.6</v>
      </c>
      <c r="D34" s="42">
        <v>0.8</v>
      </c>
      <c r="E34" s="42">
        <v>0</v>
      </c>
      <c r="F34" s="42">
        <v>2</v>
      </c>
      <c r="G34" s="42">
        <v>0</v>
      </c>
      <c r="H34" s="42">
        <v>4.8</v>
      </c>
      <c r="I34" s="42">
        <v>0</v>
      </c>
      <c r="J34" s="42">
        <v>0.6</v>
      </c>
      <c r="K34" s="42">
        <v>0</v>
      </c>
      <c r="L34" s="42">
        <v>3.5</v>
      </c>
      <c r="M34" s="43">
        <v>0.3</v>
      </c>
      <c r="N34" s="43">
        <v>0</v>
      </c>
      <c r="O34" s="43">
        <v>0.1</v>
      </c>
      <c r="P34" s="43">
        <v>0</v>
      </c>
      <c r="Q34" s="43">
        <v>0</v>
      </c>
      <c r="R34" s="43">
        <v>0</v>
      </c>
      <c r="S34" s="43">
        <v>4.7</v>
      </c>
      <c r="T34" s="43">
        <v>0</v>
      </c>
      <c r="U34" s="43">
        <v>0</v>
      </c>
      <c r="V34" s="43">
        <v>15.8</v>
      </c>
      <c r="W34" s="43">
        <v>0</v>
      </c>
      <c r="X34" s="43">
        <v>0</v>
      </c>
      <c r="Y34" s="43">
        <v>0</v>
      </c>
      <c r="Z34" s="43">
        <v>22.9</v>
      </c>
      <c r="AA34" s="43">
        <v>2.6</v>
      </c>
      <c r="AB34" s="43">
        <v>2.4</v>
      </c>
      <c r="AC34" s="43">
        <v>0.3</v>
      </c>
      <c r="AD34" s="43">
        <v>1</v>
      </c>
      <c r="AE34" s="43">
        <v>0.5</v>
      </c>
      <c r="AF34" s="43">
        <v>0</v>
      </c>
      <c r="AG34" s="43">
        <v>0</v>
      </c>
      <c r="AH34" s="43">
        <v>32.799999999999997</v>
      </c>
      <c r="AI34" s="4">
        <f t="shared" ref="AI34:AI51" si="2">SUM(D34:AH34)</f>
        <v>95.1</v>
      </c>
      <c r="AJ34" s="39">
        <f t="shared" si="1"/>
        <v>-55.890538033395174</v>
      </c>
      <c r="AK34" s="25" t="s">
        <v>96</v>
      </c>
    </row>
    <row r="35" spans="1:37" ht="15" customHeight="1">
      <c r="A35" s="3">
        <v>34</v>
      </c>
      <c r="B35" s="2" t="s">
        <v>33</v>
      </c>
      <c r="C35" s="4">
        <v>226.1</v>
      </c>
      <c r="D35" s="42">
        <v>6.3</v>
      </c>
      <c r="E35" s="42">
        <v>0</v>
      </c>
      <c r="F35" s="42">
        <v>0</v>
      </c>
      <c r="G35" s="42">
        <v>0</v>
      </c>
      <c r="H35" s="42">
        <v>1.2</v>
      </c>
      <c r="I35" s="42">
        <v>0</v>
      </c>
      <c r="J35" s="42">
        <v>0</v>
      </c>
      <c r="K35" s="42">
        <v>0</v>
      </c>
      <c r="L35" s="42">
        <v>1.4</v>
      </c>
      <c r="M35" s="43">
        <v>1.6</v>
      </c>
      <c r="N35" s="43">
        <v>0.2</v>
      </c>
      <c r="O35" s="43">
        <v>1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5</v>
      </c>
      <c r="W35" s="43">
        <v>0.8</v>
      </c>
      <c r="X35" s="43">
        <v>0.4</v>
      </c>
      <c r="Y35" s="43">
        <v>0</v>
      </c>
      <c r="Z35" s="43">
        <v>25.2</v>
      </c>
      <c r="AA35" s="43">
        <v>4.5</v>
      </c>
      <c r="AB35" s="43">
        <v>0</v>
      </c>
      <c r="AC35" s="43">
        <v>0</v>
      </c>
      <c r="AD35" s="43">
        <v>0</v>
      </c>
      <c r="AE35" s="43">
        <v>0.1</v>
      </c>
      <c r="AF35" s="43">
        <v>0.8</v>
      </c>
      <c r="AG35" s="43">
        <v>0</v>
      </c>
      <c r="AH35" s="43">
        <v>23.3</v>
      </c>
      <c r="AI35" s="4">
        <f t="shared" si="2"/>
        <v>71.8</v>
      </c>
      <c r="AJ35" s="39">
        <f t="shared" si="1"/>
        <v>-68.244139761167631</v>
      </c>
      <c r="AK35" s="25" t="s">
        <v>96</v>
      </c>
    </row>
    <row r="36" spans="1:37" ht="15" customHeight="1">
      <c r="A36" s="3">
        <v>35</v>
      </c>
      <c r="B36" s="2" t="s">
        <v>34</v>
      </c>
      <c r="C36" s="4">
        <v>184.6</v>
      </c>
      <c r="D36" s="42">
        <v>2.7</v>
      </c>
      <c r="E36" s="42">
        <v>0.3</v>
      </c>
      <c r="F36" s="42">
        <v>4.3</v>
      </c>
      <c r="G36" s="42">
        <v>0.1</v>
      </c>
      <c r="H36" s="42">
        <v>1</v>
      </c>
      <c r="I36" s="42">
        <v>0</v>
      </c>
      <c r="J36" s="42">
        <v>0.3</v>
      </c>
      <c r="K36" s="42">
        <v>0.3</v>
      </c>
      <c r="L36" s="42">
        <v>6</v>
      </c>
      <c r="M36" s="43">
        <v>0.3</v>
      </c>
      <c r="N36" s="43">
        <v>0</v>
      </c>
      <c r="O36" s="43">
        <v>2.2000000000000002</v>
      </c>
      <c r="P36" s="43">
        <v>0</v>
      </c>
      <c r="Q36" s="43">
        <v>0</v>
      </c>
      <c r="R36" s="43">
        <v>0</v>
      </c>
      <c r="S36" s="43">
        <v>2.2999999999999998</v>
      </c>
      <c r="T36" s="43">
        <v>1.2</v>
      </c>
      <c r="U36" s="43">
        <v>0</v>
      </c>
      <c r="V36" s="43">
        <v>4.5999999999999996</v>
      </c>
      <c r="W36" s="43">
        <v>0</v>
      </c>
      <c r="X36" s="43">
        <v>0</v>
      </c>
      <c r="Y36" s="43">
        <v>0.3</v>
      </c>
      <c r="Z36" s="43">
        <v>0</v>
      </c>
      <c r="AA36" s="43">
        <v>0.7</v>
      </c>
      <c r="AB36" s="43">
        <v>1.2</v>
      </c>
      <c r="AC36" s="43">
        <v>2.7</v>
      </c>
      <c r="AD36" s="43">
        <v>0</v>
      </c>
      <c r="AE36" s="43">
        <v>9.8000000000000007</v>
      </c>
      <c r="AF36" s="43">
        <v>1.3</v>
      </c>
      <c r="AG36" s="43">
        <v>1.8</v>
      </c>
      <c r="AH36" s="43">
        <v>41</v>
      </c>
      <c r="AI36" s="4">
        <f t="shared" si="2"/>
        <v>84.399999999999991</v>
      </c>
      <c r="AJ36" s="39">
        <f t="shared" si="1"/>
        <v>-54.279523293607809</v>
      </c>
      <c r="AK36" s="25" t="s">
        <v>96</v>
      </c>
    </row>
    <row r="37" spans="1:37" ht="15" customHeight="1">
      <c r="A37" s="3">
        <v>36</v>
      </c>
      <c r="B37" s="2" t="s">
        <v>35</v>
      </c>
      <c r="C37" s="4">
        <v>213.9</v>
      </c>
      <c r="D37" s="42">
        <v>5.0999999999999996</v>
      </c>
      <c r="E37" s="42">
        <v>0</v>
      </c>
      <c r="F37" s="42">
        <v>0.4</v>
      </c>
      <c r="G37" s="42">
        <v>0</v>
      </c>
      <c r="H37" s="42">
        <v>2.9</v>
      </c>
      <c r="I37" s="42">
        <v>0</v>
      </c>
      <c r="J37" s="42">
        <v>0.7</v>
      </c>
      <c r="K37" s="42">
        <v>0.1</v>
      </c>
      <c r="L37" s="42">
        <v>5.7</v>
      </c>
      <c r="M37" s="43">
        <v>0</v>
      </c>
      <c r="N37" s="43">
        <v>0</v>
      </c>
      <c r="O37" s="43">
        <v>0.1</v>
      </c>
      <c r="P37" s="43">
        <v>0</v>
      </c>
      <c r="Q37" s="43">
        <v>0</v>
      </c>
      <c r="R37" s="43">
        <v>0</v>
      </c>
      <c r="S37" s="43">
        <v>4.7</v>
      </c>
      <c r="T37" s="43">
        <v>0</v>
      </c>
      <c r="U37" s="43">
        <v>0</v>
      </c>
      <c r="V37" s="43">
        <v>4.4000000000000004</v>
      </c>
      <c r="W37" s="43">
        <v>0</v>
      </c>
      <c r="X37" s="43">
        <v>0</v>
      </c>
      <c r="Y37" s="43">
        <v>0</v>
      </c>
      <c r="Z37" s="43">
        <v>0</v>
      </c>
      <c r="AA37" s="43">
        <v>1.2</v>
      </c>
      <c r="AB37" s="43">
        <v>1.7</v>
      </c>
      <c r="AC37" s="43">
        <v>1.2</v>
      </c>
      <c r="AD37" s="43">
        <v>0</v>
      </c>
      <c r="AE37" s="43">
        <v>4.2</v>
      </c>
      <c r="AF37" s="43">
        <v>0</v>
      </c>
      <c r="AG37" s="43">
        <v>0</v>
      </c>
      <c r="AH37" s="43">
        <v>67.8</v>
      </c>
      <c r="AI37" s="4">
        <f t="shared" si="2"/>
        <v>100.19999999999999</v>
      </c>
      <c r="AJ37" s="39">
        <f t="shared" si="1"/>
        <v>-53.155680224403937</v>
      </c>
      <c r="AK37" s="25" t="s">
        <v>96</v>
      </c>
    </row>
    <row r="38" spans="1:37" ht="15" customHeight="1">
      <c r="A38" s="3">
        <v>37</v>
      </c>
      <c r="B38" s="2" t="s">
        <v>36</v>
      </c>
      <c r="C38" s="4">
        <v>202.8</v>
      </c>
      <c r="D38" s="42">
        <v>0.8</v>
      </c>
      <c r="E38" s="42">
        <v>1.2</v>
      </c>
      <c r="F38" s="42">
        <v>7.2</v>
      </c>
      <c r="G38" s="42">
        <v>0</v>
      </c>
      <c r="H38" s="42">
        <v>0.4</v>
      </c>
      <c r="I38" s="42">
        <v>0.1</v>
      </c>
      <c r="J38" s="42">
        <v>1.5</v>
      </c>
      <c r="K38" s="42">
        <v>0</v>
      </c>
      <c r="L38" s="42">
        <v>2.9</v>
      </c>
      <c r="M38" s="43">
        <v>1.2</v>
      </c>
      <c r="N38" s="43">
        <v>0.3</v>
      </c>
      <c r="O38" s="43">
        <v>0.5</v>
      </c>
      <c r="P38" s="43">
        <v>0</v>
      </c>
      <c r="Q38" s="43">
        <v>0</v>
      </c>
      <c r="R38" s="43">
        <v>0</v>
      </c>
      <c r="S38" s="43">
        <v>0</v>
      </c>
      <c r="T38" s="43">
        <v>7.8</v>
      </c>
      <c r="U38" s="43">
        <v>0.5</v>
      </c>
      <c r="V38" s="43">
        <v>35</v>
      </c>
      <c r="W38" s="43">
        <v>5.2</v>
      </c>
      <c r="X38" s="43">
        <v>0</v>
      </c>
      <c r="Y38" s="43">
        <v>0</v>
      </c>
      <c r="Z38" s="43">
        <v>0</v>
      </c>
      <c r="AA38" s="43">
        <v>0.3</v>
      </c>
      <c r="AB38" s="43">
        <v>0.4</v>
      </c>
      <c r="AC38" s="43">
        <v>7.7</v>
      </c>
      <c r="AD38" s="43">
        <v>1</v>
      </c>
      <c r="AE38" s="43">
        <v>0.1</v>
      </c>
      <c r="AF38" s="43">
        <v>0.5</v>
      </c>
      <c r="AG38" s="43">
        <v>0</v>
      </c>
      <c r="AH38" s="43">
        <v>0</v>
      </c>
      <c r="AI38" s="4">
        <f t="shared" si="2"/>
        <v>74.600000000000009</v>
      </c>
      <c r="AJ38" s="39">
        <f t="shared" si="1"/>
        <v>-63.214990138067058</v>
      </c>
      <c r="AK38" s="25" t="s">
        <v>96</v>
      </c>
    </row>
    <row r="39" spans="1:37">
      <c r="A39" s="3">
        <v>38</v>
      </c>
      <c r="B39" s="2" t="s">
        <v>37</v>
      </c>
      <c r="C39" s="4">
        <v>206</v>
      </c>
      <c r="D39" s="42">
        <v>0.6</v>
      </c>
      <c r="E39" s="42">
        <v>0</v>
      </c>
      <c r="F39" s="42">
        <v>0</v>
      </c>
      <c r="G39" s="42">
        <v>0</v>
      </c>
      <c r="H39" s="42">
        <v>3.8</v>
      </c>
      <c r="I39" s="42">
        <v>0</v>
      </c>
      <c r="J39" s="42">
        <v>0.3</v>
      </c>
      <c r="K39" s="42">
        <v>0</v>
      </c>
      <c r="L39" s="42">
        <v>3.8</v>
      </c>
      <c r="M39" s="43">
        <v>0.8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0.1</v>
      </c>
      <c r="U39" s="43">
        <v>0.1</v>
      </c>
      <c r="V39" s="43">
        <v>57.5</v>
      </c>
      <c r="W39" s="43">
        <v>0</v>
      </c>
      <c r="X39" s="43">
        <v>0</v>
      </c>
      <c r="Y39" s="43">
        <v>0</v>
      </c>
      <c r="Z39" s="43">
        <v>5.5</v>
      </c>
      <c r="AA39" s="43">
        <v>0.5</v>
      </c>
      <c r="AB39" s="43">
        <v>4</v>
      </c>
      <c r="AC39" s="43">
        <v>0.6</v>
      </c>
      <c r="AD39" s="43">
        <v>2.2999999999999998</v>
      </c>
      <c r="AE39" s="43">
        <v>1.6</v>
      </c>
      <c r="AF39" s="43">
        <v>0</v>
      </c>
      <c r="AG39" s="43">
        <v>1.2</v>
      </c>
      <c r="AH39" s="43">
        <v>3.1</v>
      </c>
      <c r="AI39" s="4">
        <f t="shared" si="2"/>
        <v>85.799999999999983</v>
      </c>
      <c r="AJ39" s="39">
        <f t="shared" si="1"/>
        <v>-58.349514563106801</v>
      </c>
      <c r="AK39" s="25" t="s">
        <v>96</v>
      </c>
    </row>
    <row r="40" spans="1:37">
      <c r="A40" s="3">
        <v>39</v>
      </c>
      <c r="B40" s="2" t="s">
        <v>38</v>
      </c>
      <c r="C40" s="4">
        <v>221.8</v>
      </c>
      <c r="D40" s="42">
        <v>4.2</v>
      </c>
      <c r="E40" s="42">
        <v>4.9000000000000004</v>
      </c>
      <c r="F40" s="42">
        <v>0</v>
      </c>
      <c r="G40" s="42">
        <v>0</v>
      </c>
      <c r="H40" s="42">
        <v>7.2</v>
      </c>
      <c r="I40" s="42">
        <v>0</v>
      </c>
      <c r="J40" s="42">
        <v>1</v>
      </c>
      <c r="K40" s="42">
        <v>0</v>
      </c>
      <c r="L40" s="42">
        <v>5</v>
      </c>
      <c r="M40" s="43">
        <v>3.9</v>
      </c>
      <c r="N40" s="43">
        <v>0.5</v>
      </c>
      <c r="O40" s="43">
        <v>0.1</v>
      </c>
      <c r="P40" s="43">
        <v>0.4</v>
      </c>
      <c r="Q40" s="43">
        <v>0</v>
      </c>
      <c r="R40" s="43">
        <v>0</v>
      </c>
      <c r="S40" s="43">
        <v>13.9</v>
      </c>
      <c r="T40" s="43">
        <v>0</v>
      </c>
      <c r="U40" s="43">
        <v>45.8</v>
      </c>
      <c r="V40" s="43">
        <v>22.2</v>
      </c>
      <c r="W40" s="43">
        <v>0</v>
      </c>
      <c r="X40" s="43">
        <v>0</v>
      </c>
      <c r="Y40" s="43">
        <v>20</v>
      </c>
      <c r="Z40" s="43">
        <v>0.5</v>
      </c>
      <c r="AA40" s="43">
        <v>3.5</v>
      </c>
      <c r="AB40" s="43">
        <v>0.9</v>
      </c>
      <c r="AC40" s="43">
        <v>18.399999999999999</v>
      </c>
      <c r="AD40" s="43">
        <v>0.1</v>
      </c>
      <c r="AE40" s="43">
        <v>0</v>
      </c>
      <c r="AF40" s="43">
        <v>5.8</v>
      </c>
      <c r="AG40" s="43">
        <v>1</v>
      </c>
      <c r="AH40" s="43">
        <v>7.7</v>
      </c>
      <c r="AI40" s="4">
        <f t="shared" si="2"/>
        <v>167.00000000000003</v>
      </c>
      <c r="AJ40" s="39">
        <f t="shared" si="1"/>
        <v>-24.706943192064912</v>
      </c>
      <c r="AK40" s="25" t="s">
        <v>96</v>
      </c>
    </row>
    <row r="41" spans="1:37">
      <c r="A41" s="3">
        <v>40</v>
      </c>
      <c r="B41" s="2" t="s">
        <v>39</v>
      </c>
      <c r="C41" s="4">
        <v>220.9</v>
      </c>
      <c r="D41" s="42">
        <v>10.7</v>
      </c>
      <c r="E41" s="42">
        <v>0</v>
      </c>
      <c r="F41" s="42">
        <v>0</v>
      </c>
      <c r="G41" s="42">
        <v>0</v>
      </c>
      <c r="H41" s="42">
        <v>0</v>
      </c>
      <c r="I41" s="42">
        <v>0.8</v>
      </c>
      <c r="J41" s="42">
        <v>0</v>
      </c>
      <c r="K41" s="42">
        <v>0</v>
      </c>
      <c r="L41" s="42">
        <v>0</v>
      </c>
      <c r="M41" s="43">
        <v>2.1</v>
      </c>
      <c r="N41" s="43">
        <v>0.1</v>
      </c>
      <c r="O41" s="43">
        <v>0</v>
      </c>
      <c r="P41" s="43">
        <v>2.8</v>
      </c>
      <c r="Q41" s="43">
        <v>1.6</v>
      </c>
      <c r="R41" s="43">
        <v>0</v>
      </c>
      <c r="S41" s="43">
        <v>0</v>
      </c>
      <c r="T41" s="43">
        <v>0</v>
      </c>
      <c r="U41" s="43">
        <v>0.1</v>
      </c>
      <c r="V41" s="43">
        <v>0.8</v>
      </c>
      <c r="W41" s="43">
        <v>0</v>
      </c>
      <c r="X41" s="43">
        <v>7.2</v>
      </c>
      <c r="Y41" s="43">
        <v>0</v>
      </c>
      <c r="Z41" s="43">
        <v>5.2</v>
      </c>
      <c r="AA41" s="43">
        <v>3.1</v>
      </c>
      <c r="AB41" s="43">
        <v>0</v>
      </c>
      <c r="AC41" s="43">
        <v>0</v>
      </c>
      <c r="AD41" s="43">
        <v>0</v>
      </c>
      <c r="AE41" s="43">
        <v>0</v>
      </c>
      <c r="AF41" s="43">
        <v>0</v>
      </c>
      <c r="AG41" s="43">
        <v>7.1</v>
      </c>
      <c r="AH41" s="43">
        <v>25.1</v>
      </c>
      <c r="AI41" s="4">
        <f t="shared" si="2"/>
        <v>66.7</v>
      </c>
      <c r="AJ41" s="39">
        <f t="shared" si="1"/>
        <v>-69.805341783612491</v>
      </c>
      <c r="AK41" s="25" t="s">
        <v>96</v>
      </c>
    </row>
    <row r="42" spans="1:37">
      <c r="A42" s="3">
        <v>41</v>
      </c>
      <c r="B42" s="2" t="s">
        <v>40</v>
      </c>
      <c r="C42" s="4">
        <v>221.6</v>
      </c>
      <c r="D42" s="42">
        <v>7.5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0.8</v>
      </c>
      <c r="M42" s="43">
        <v>3.8</v>
      </c>
      <c r="N42" s="43">
        <v>0.4</v>
      </c>
      <c r="O42" s="43">
        <v>0.3</v>
      </c>
      <c r="P42" s="43">
        <v>0.4</v>
      </c>
      <c r="Q42" s="43">
        <v>0</v>
      </c>
      <c r="R42" s="43">
        <v>0</v>
      </c>
      <c r="S42" s="43">
        <v>0.1</v>
      </c>
      <c r="T42" s="43">
        <v>0</v>
      </c>
      <c r="U42" s="43">
        <v>0</v>
      </c>
      <c r="V42" s="43">
        <v>0.4</v>
      </c>
      <c r="W42" s="43">
        <v>0.1</v>
      </c>
      <c r="X42" s="43">
        <v>0.1</v>
      </c>
      <c r="Y42" s="43">
        <v>0</v>
      </c>
      <c r="Z42" s="43">
        <v>63.1</v>
      </c>
      <c r="AA42" s="43">
        <v>6.7</v>
      </c>
      <c r="AB42" s="43">
        <v>0</v>
      </c>
      <c r="AC42" s="43">
        <v>0</v>
      </c>
      <c r="AD42" s="43">
        <v>2.4</v>
      </c>
      <c r="AE42" s="43">
        <v>0</v>
      </c>
      <c r="AF42" s="43">
        <v>3.8</v>
      </c>
      <c r="AG42" s="43">
        <v>5.6</v>
      </c>
      <c r="AH42" s="43">
        <v>14.3</v>
      </c>
      <c r="AI42" s="4">
        <f t="shared" si="2"/>
        <v>109.8</v>
      </c>
      <c r="AJ42" s="39">
        <f t="shared" si="1"/>
        <v>-50.451263537906136</v>
      </c>
      <c r="AK42" s="25" t="s">
        <v>96</v>
      </c>
    </row>
    <row r="43" spans="1:37">
      <c r="A43" s="3">
        <v>42</v>
      </c>
      <c r="B43" s="2" t="s">
        <v>41</v>
      </c>
      <c r="C43" s="4">
        <v>206.4</v>
      </c>
      <c r="D43" s="42">
        <v>5.2</v>
      </c>
      <c r="E43" s="42">
        <v>1.9</v>
      </c>
      <c r="F43" s="42">
        <v>0</v>
      </c>
      <c r="G43" s="42">
        <v>0</v>
      </c>
      <c r="H43" s="42">
        <v>1.7</v>
      </c>
      <c r="I43" s="42">
        <v>0</v>
      </c>
      <c r="J43" s="42">
        <v>1.8</v>
      </c>
      <c r="K43" s="42">
        <v>0</v>
      </c>
      <c r="L43" s="42">
        <v>3.3</v>
      </c>
      <c r="M43" s="43">
        <v>0</v>
      </c>
      <c r="N43" s="43">
        <v>0</v>
      </c>
      <c r="O43" s="43">
        <v>0.3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5.8</v>
      </c>
      <c r="W43" s="43">
        <v>0</v>
      </c>
      <c r="X43" s="43">
        <v>0</v>
      </c>
      <c r="Y43" s="43">
        <v>0</v>
      </c>
      <c r="Z43" s="43">
        <v>0</v>
      </c>
      <c r="AA43" s="43">
        <v>1.2</v>
      </c>
      <c r="AB43" s="43">
        <v>0.8</v>
      </c>
      <c r="AC43" s="43">
        <v>3.6</v>
      </c>
      <c r="AD43" s="43">
        <v>0.7</v>
      </c>
      <c r="AE43" s="43">
        <v>0</v>
      </c>
      <c r="AF43" s="43">
        <v>0.1</v>
      </c>
      <c r="AG43" s="43">
        <v>5.3</v>
      </c>
      <c r="AH43" s="43">
        <v>8.8000000000000007</v>
      </c>
      <c r="AI43" s="4">
        <f t="shared" si="2"/>
        <v>40.5</v>
      </c>
      <c r="AJ43" s="39">
        <f t="shared" si="1"/>
        <v>-80.377906976744185</v>
      </c>
      <c r="AK43" s="25" t="s">
        <v>96</v>
      </c>
    </row>
    <row r="44" spans="1:37">
      <c r="A44" s="3">
        <v>43</v>
      </c>
      <c r="B44" s="2" t="s">
        <v>42</v>
      </c>
      <c r="C44" s="4">
        <v>275.2</v>
      </c>
      <c r="D44" s="42">
        <v>5.7</v>
      </c>
      <c r="E44" s="42">
        <v>0</v>
      </c>
      <c r="F44" s="42">
        <v>0</v>
      </c>
      <c r="G44" s="42">
        <v>0</v>
      </c>
      <c r="H44" s="42">
        <v>0.3</v>
      </c>
      <c r="I44" s="42">
        <v>0</v>
      </c>
      <c r="J44" s="42">
        <v>0</v>
      </c>
      <c r="K44" s="42">
        <v>0</v>
      </c>
      <c r="L44" s="42">
        <v>4.5999999999999996</v>
      </c>
      <c r="M44" s="43">
        <v>1.6</v>
      </c>
      <c r="N44" s="43">
        <v>3</v>
      </c>
      <c r="O44" s="43">
        <v>0</v>
      </c>
      <c r="P44" s="43">
        <v>0</v>
      </c>
      <c r="Q44" s="43">
        <v>0.1</v>
      </c>
      <c r="R44" s="43">
        <v>0</v>
      </c>
      <c r="S44" s="43">
        <v>0</v>
      </c>
      <c r="T44" s="43">
        <v>0</v>
      </c>
      <c r="U44" s="43">
        <v>38.200000000000003</v>
      </c>
      <c r="V44" s="43">
        <v>0</v>
      </c>
      <c r="W44" s="43">
        <v>3.5</v>
      </c>
      <c r="X44" s="43">
        <v>0</v>
      </c>
      <c r="Y44" s="43">
        <v>0.8</v>
      </c>
      <c r="Z44" s="43">
        <v>0</v>
      </c>
      <c r="AA44" s="43">
        <v>3.3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8</v>
      </c>
      <c r="AH44" s="43">
        <v>4.7</v>
      </c>
      <c r="AI44" s="4">
        <f t="shared" si="2"/>
        <v>73.8</v>
      </c>
      <c r="AJ44" s="39">
        <f t="shared" si="1"/>
        <v>-73.183139534883722</v>
      </c>
      <c r="AK44" s="25" t="s">
        <v>96</v>
      </c>
    </row>
    <row r="45" spans="1:37">
      <c r="A45" s="3">
        <v>44</v>
      </c>
      <c r="B45" s="2" t="s">
        <v>43</v>
      </c>
      <c r="C45" s="4">
        <v>193</v>
      </c>
      <c r="D45" s="42">
        <v>1.4</v>
      </c>
      <c r="E45" s="42">
        <v>0</v>
      </c>
      <c r="F45" s="42">
        <v>1.7</v>
      </c>
      <c r="G45" s="42">
        <v>0</v>
      </c>
      <c r="H45" s="42">
        <v>5.3</v>
      </c>
      <c r="I45" s="42">
        <v>0</v>
      </c>
      <c r="J45" s="42">
        <v>0.1</v>
      </c>
      <c r="K45" s="42">
        <v>0</v>
      </c>
      <c r="L45" s="42">
        <v>5.4</v>
      </c>
      <c r="M45" s="43">
        <v>1</v>
      </c>
      <c r="N45" s="43">
        <v>0</v>
      </c>
      <c r="O45" s="43">
        <v>0.1</v>
      </c>
      <c r="P45" s="43">
        <v>0.1</v>
      </c>
      <c r="Q45" s="43">
        <v>0</v>
      </c>
      <c r="R45" s="43">
        <v>0</v>
      </c>
      <c r="S45" s="43">
        <v>6.7</v>
      </c>
      <c r="T45" s="43">
        <v>0.3</v>
      </c>
      <c r="U45" s="43">
        <v>0.9</v>
      </c>
      <c r="V45" s="43">
        <v>20.8</v>
      </c>
      <c r="W45" s="43">
        <v>0</v>
      </c>
      <c r="X45" s="43">
        <v>0.3</v>
      </c>
      <c r="Y45" s="43">
        <v>0.1</v>
      </c>
      <c r="Z45" s="43">
        <v>27.1</v>
      </c>
      <c r="AA45" s="43">
        <v>3.4</v>
      </c>
      <c r="AB45" s="43">
        <v>0.8</v>
      </c>
      <c r="AC45" s="43">
        <v>0.4</v>
      </c>
      <c r="AD45" s="43">
        <v>10</v>
      </c>
      <c r="AE45" s="43">
        <v>2.7</v>
      </c>
      <c r="AF45" s="43">
        <v>1.9</v>
      </c>
      <c r="AG45" s="43">
        <v>0.1</v>
      </c>
      <c r="AH45" s="43">
        <v>7.6</v>
      </c>
      <c r="AI45" s="4">
        <f t="shared" si="2"/>
        <v>98.2</v>
      </c>
      <c r="AJ45" s="39">
        <f t="shared" si="1"/>
        <v>-49.119170984455963</v>
      </c>
      <c r="AK45" s="25" t="s">
        <v>96</v>
      </c>
    </row>
    <row r="46" spans="1:37">
      <c r="A46" s="3">
        <v>45</v>
      </c>
      <c r="B46" s="2" t="s">
        <v>44</v>
      </c>
      <c r="C46" s="4">
        <v>239.2</v>
      </c>
      <c r="D46" s="42">
        <v>8.6</v>
      </c>
      <c r="E46" s="42">
        <v>0</v>
      </c>
      <c r="F46" s="42">
        <v>0</v>
      </c>
      <c r="G46" s="42">
        <v>0</v>
      </c>
      <c r="H46" s="42">
        <v>0</v>
      </c>
      <c r="I46" s="42">
        <v>1.6</v>
      </c>
      <c r="J46" s="42">
        <v>0</v>
      </c>
      <c r="K46" s="42">
        <v>0</v>
      </c>
      <c r="L46" s="42">
        <v>0</v>
      </c>
      <c r="M46" s="43">
        <v>1.5</v>
      </c>
      <c r="N46" s="43">
        <v>0.1</v>
      </c>
      <c r="O46" s="43">
        <v>0</v>
      </c>
      <c r="P46" s="43">
        <v>0.6</v>
      </c>
      <c r="Q46" s="43">
        <v>2.7</v>
      </c>
      <c r="R46" s="43">
        <v>0</v>
      </c>
      <c r="S46" s="43">
        <v>0.7</v>
      </c>
      <c r="T46" s="43">
        <v>0</v>
      </c>
      <c r="U46" s="43">
        <v>1.8</v>
      </c>
      <c r="V46" s="43">
        <v>6.7</v>
      </c>
      <c r="W46" s="43">
        <v>1.2</v>
      </c>
      <c r="X46" s="43">
        <v>5</v>
      </c>
      <c r="Y46" s="43">
        <v>2.2999999999999998</v>
      </c>
      <c r="Z46" s="43">
        <v>6.2</v>
      </c>
      <c r="AA46" s="43">
        <v>2.2000000000000002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0.8</v>
      </c>
      <c r="AH46" s="43">
        <v>28.3</v>
      </c>
      <c r="AI46" s="4">
        <f t="shared" si="2"/>
        <v>70.3</v>
      </c>
      <c r="AJ46" s="39">
        <f t="shared" si="1"/>
        <v>-70.610367892976598</v>
      </c>
      <c r="AK46" s="25" t="s">
        <v>96</v>
      </c>
    </row>
    <row r="47" spans="1:37">
      <c r="A47" s="3">
        <v>46</v>
      </c>
      <c r="B47" s="2" t="s">
        <v>45</v>
      </c>
      <c r="C47" s="4">
        <v>257.2</v>
      </c>
      <c r="D47" s="42">
        <v>4.8</v>
      </c>
      <c r="E47" s="42">
        <v>0.5</v>
      </c>
      <c r="F47" s="42">
        <v>5.7</v>
      </c>
      <c r="G47" s="42">
        <v>0.4</v>
      </c>
      <c r="H47" s="42">
        <v>0.4</v>
      </c>
      <c r="I47" s="42">
        <v>1.9</v>
      </c>
      <c r="J47" s="42">
        <v>0.1</v>
      </c>
      <c r="K47" s="42">
        <v>0.1</v>
      </c>
      <c r="L47" s="42">
        <v>0.1</v>
      </c>
      <c r="M47" s="43">
        <v>2</v>
      </c>
      <c r="N47" s="43">
        <v>0.1</v>
      </c>
      <c r="O47" s="43">
        <v>0</v>
      </c>
      <c r="P47" s="43">
        <v>1.6</v>
      </c>
      <c r="Q47" s="43">
        <v>0</v>
      </c>
      <c r="R47" s="43">
        <v>0</v>
      </c>
      <c r="S47" s="43">
        <v>0</v>
      </c>
      <c r="T47" s="43">
        <v>0</v>
      </c>
      <c r="U47" s="43">
        <v>31</v>
      </c>
      <c r="V47" s="43">
        <v>6.3</v>
      </c>
      <c r="W47" s="43">
        <v>3</v>
      </c>
      <c r="X47" s="43">
        <v>0.5</v>
      </c>
      <c r="Y47" s="43">
        <v>5.6</v>
      </c>
      <c r="Z47" s="43">
        <v>19.2</v>
      </c>
      <c r="AA47" s="43">
        <v>1.1000000000000001</v>
      </c>
      <c r="AB47" s="43">
        <v>0</v>
      </c>
      <c r="AC47" s="43">
        <v>0</v>
      </c>
      <c r="AD47" s="43">
        <v>1.1000000000000001</v>
      </c>
      <c r="AE47" s="43">
        <v>0.1</v>
      </c>
      <c r="AF47" s="43">
        <v>15.4</v>
      </c>
      <c r="AG47" s="43">
        <v>36.1</v>
      </c>
      <c r="AH47" s="43">
        <v>23.5</v>
      </c>
      <c r="AI47" s="4">
        <f t="shared" si="2"/>
        <v>160.6</v>
      </c>
      <c r="AJ47" s="39">
        <f t="shared" si="1"/>
        <v>-37.558320373250389</v>
      </c>
      <c r="AK47" s="25" t="s">
        <v>96</v>
      </c>
    </row>
    <row r="48" spans="1:37">
      <c r="A48" s="3">
        <v>47</v>
      </c>
      <c r="B48" s="2" t="s">
        <v>76</v>
      </c>
      <c r="C48" s="4">
        <v>238.1</v>
      </c>
      <c r="D48" s="42">
        <v>8.6</v>
      </c>
      <c r="E48" s="42">
        <v>6.1</v>
      </c>
      <c r="F48" s="42">
        <v>1.3</v>
      </c>
      <c r="G48" s="42">
        <v>0.2</v>
      </c>
      <c r="H48" s="42">
        <v>1.5</v>
      </c>
      <c r="I48" s="42">
        <v>0</v>
      </c>
      <c r="J48" s="42">
        <v>0</v>
      </c>
      <c r="K48" s="42">
        <v>0</v>
      </c>
      <c r="L48" s="42">
        <v>6.3</v>
      </c>
      <c r="M48" s="43">
        <v>5.2</v>
      </c>
      <c r="N48" s="43">
        <v>2.2999999999999998</v>
      </c>
      <c r="O48" s="43">
        <v>0</v>
      </c>
      <c r="P48" s="43">
        <v>0</v>
      </c>
      <c r="Q48" s="43">
        <v>0</v>
      </c>
      <c r="R48" s="43">
        <v>0</v>
      </c>
      <c r="S48" s="43">
        <v>5.0999999999999996</v>
      </c>
      <c r="T48" s="43">
        <v>0</v>
      </c>
      <c r="U48" s="43">
        <v>17.2</v>
      </c>
      <c r="V48" s="43">
        <v>36.6</v>
      </c>
      <c r="W48" s="43">
        <v>0</v>
      </c>
      <c r="X48" s="43">
        <v>0</v>
      </c>
      <c r="Y48" s="43">
        <v>28.2</v>
      </c>
      <c r="Z48" s="43">
        <v>6.7</v>
      </c>
      <c r="AA48" s="43">
        <v>2.2000000000000002</v>
      </c>
      <c r="AB48" s="43">
        <v>0</v>
      </c>
      <c r="AC48" s="43">
        <v>2.9</v>
      </c>
      <c r="AD48" s="43">
        <v>2.6</v>
      </c>
      <c r="AE48" s="43">
        <v>1.1000000000000001</v>
      </c>
      <c r="AF48" s="43">
        <v>1.4</v>
      </c>
      <c r="AG48" s="43">
        <v>0</v>
      </c>
      <c r="AH48" s="43">
        <v>10.8</v>
      </c>
      <c r="AI48" s="4">
        <f t="shared" si="2"/>
        <v>146.30000000000001</v>
      </c>
      <c r="AJ48" s="39">
        <f t="shared" si="1"/>
        <v>-38.55522889542209</v>
      </c>
      <c r="AK48" s="25" t="s">
        <v>96</v>
      </c>
    </row>
    <row r="49" spans="1:38">
      <c r="A49" s="3">
        <v>48</v>
      </c>
      <c r="B49" s="2" t="s">
        <v>75</v>
      </c>
      <c r="C49" s="4">
        <v>250.3</v>
      </c>
      <c r="D49" s="42">
        <v>3.2</v>
      </c>
      <c r="E49" s="42">
        <v>6.5</v>
      </c>
      <c r="F49" s="42">
        <v>0.5</v>
      </c>
      <c r="G49" s="42">
        <v>0.7</v>
      </c>
      <c r="H49" s="42">
        <v>2.2999999999999998</v>
      </c>
      <c r="I49" s="42">
        <v>0</v>
      </c>
      <c r="J49" s="42">
        <v>0.1</v>
      </c>
      <c r="K49" s="42">
        <v>0</v>
      </c>
      <c r="L49" s="42">
        <v>6.2</v>
      </c>
      <c r="M49" s="43">
        <v>2.5</v>
      </c>
      <c r="N49" s="43">
        <v>0.9</v>
      </c>
      <c r="O49" s="43">
        <v>0.3</v>
      </c>
      <c r="P49" s="43">
        <v>0.7</v>
      </c>
      <c r="Q49" s="43">
        <v>0</v>
      </c>
      <c r="R49" s="43">
        <v>0</v>
      </c>
      <c r="S49" s="43">
        <v>9.5</v>
      </c>
      <c r="T49" s="43">
        <v>0.7</v>
      </c>
      <c r="U49" s="43">
        <v>11.9</v>
      </c>
      <c r="V49" s="43">
        <v>37.5</v>
      </c>
      <c r="W49" s="43">
        <v>0.3</v>
      </c>
      <c r="X49" s="43">
        <v>0.3</v>
      </c>
      <c r="Y49" s="43">
        <v>23.6</v>
      </c>
      <c r="Z49" s="43">
        <v>1.1000000000000001</v>
      </c>
      <c r="AA49" s="43">
        <v>2.1</v>
      </c>
      <c r="AB49" s="43">
        <v>0.3</v>
      </c>
      <c r="AC49" s="43">
        <v>3.3</v>
      </c>
      <c r="AD49" s="43">
        <v>0.3</v>
      </c>
      <c r="AE49" s="43">
        <v>0.6</v>
      </c>
      <c r="AF49" s="43">
        <v>1.6</v>
      </c>
      <c r="AG49" s="43">
        <v>3</v>
      </c>
      <c r="AH49" s="43">
        <v>5.9</v>
      </c>
      <c r="AI49" s="4">
        <f t="shared" si="2"/>
        <v>125.89999999999996</v>
      </c>
      <c r="AJ49" s="39">
        <f t="shared" si="1"/>
        <v>-49.700359568517797</v>
      </c>
      <c r="AK49" s="25" t="s">
        <v>96</v>
      </c>
    </row>
    <row r="50" spans="1:38">
      <c r="A50" s="3">
        <v>49</v>
      </c>
      <c r="B50" s="2" t="s">
        <v>48</v>
      </c>
      <c r="C50" s="4">
        <v>261.10000000000002</v>
      </c>
      <c r="D50" s="42">
        <v>4.5999999999999996</v>
      </c>
      <c r="E50" s="42">
        <v>4.3</v>
      </c>
      <c r="F50" s="42">
        <v>0</v>
      </c>
      <c r="G50" s="42">
        <v>0</v>
      </c>
      <c r="H50" s="42">
        <v>0.3</v>
      </c>
      <c r="I50" s="42">
        <v>0</v>
      </c>
      <c r="J50" s="42">
        <v>0</v>
      </c>
      <c r="K50" s="42">
        <v>0</v>
      </c>
      <c r="L50" s="42">
        <v>4.0999999999999996</v>
      </c>
      <c r="M50" s="43">
        <v>3.1</v>
      </c>
      <c r="N50" s="43">
        <v>0.6</v>
      </c>
      <c r="O50" s="43">
        <v>1.1000000000000001</v>
      </c>
      <c r="P50" s="43">
        <v>5.3</v>
      </c>
      <c r="Q50" s="43">
        <v>1</v>
      </c>
      <c r="R50" s="43">
        <v>0</v>
      </c>
      <c r="S50" s="43">
        <v>0.6</v>
      </c>
      <c r="T50" s="43">
        <v>0</v>
      </c>
      <c r="U50" s="43">
        <v>0</v>
      </c>
      <c r="V50" s="43">
        <v>0.7</v>
      </c>
      <c r="W50" s="43">
        <v>0.3</v>
      </c>
      <c r="X50" s="43">
        <v>0</v>
      </c>
      <c r="Y50" s="43">
        <v>0</v>
      </c>
      <c r="Z50" s="43">
        <v>4.3</v>
      </c>
      <c r="AA50" s="43">
        <v>3.6</v>
      </c>
      <c r="AB50" s="43">
        <v>0.1</v>
      </c>
      <c r="AC50" s="43">
        <v>0</v>
      </c>
      <c r="AD50" s="43">
        <v>0.3</v>
      </c>
      <c r="AE50" s="43">
        <v>0.3</v>
      </c>
      <c r="AF50" s="43">
        <v>0.2</v>
      </c>
      <c r="AG50" s="43">
        <v>0.3</v>
      </c>
      <c r="AH50" s="43">
        <v>26.2</v>
      </c>
      <c r="AI50" s="4">
        <f t="shared" si="2"/>
        <v>61.3</v>
      </c>
      <c r="AJ50" s="39">
        <f t="shared" si="1"/>
        <v>-76.522405208732295</v>
      </c>
      <c r="AK50" s="25" t="s">
        <v>96</v>
      </c>
    </row>
    <row r="51" spans="1:38">
      <c r="A51" s="3">
        <v>50</v>
      </c>
      <c r="B51" s="2" t="s">
        <v>49</v>
      </c>
      <c r="C51" s="4">
        <v>200.5</v>
      </c>
      <c r="D51" s="42">
        <v>2.5</v>
      </c>
      <c r="E51" s="42">
        <v>1</v>
      </c>
      <c r="F51" s="42">
        <v>0.6</v>
      </c>
      <c r="G51" s="42">
        <v>0.1</v>
      </c>
      <c r="H51" s="42">
        <v>1.3</v>
      </c>
      <c r="I51" s="42">
        <v>0</v>
      </c>
      <c r="J51" s="42">
        <v>1.9</v>
      </c>
      <c r="K51" s="42">
        <v>0</v>
      </c>
      <c r="L51" s="42">
        <v>5.5</v>
      </c>
      <c r="M51" s="43">
        <v>0.6</v>
      </c>
      <c r="N51" s="43">
        <v>0</v>
      </c>
      <c r="O51" s="43">
        <v>0.6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11.9</v>
      </c>
      <c r="W51" s="43">
        <v>0.1</v>
      </c>
      <c r="X51" s="43">
        <v>0</v>
      </c>
      <c r="Y51" s="43">
        <v>0</v>
      </c>
      <c r="Z51" s="43">
        <v>0</v>
      </c>
      <c r="AA51" s="43">
        <v>1</v>
      </c>
      <c r="AB51" s="43">
        <v>1.3</v>
      </c>
      <c r="AC51" s="43">
        <v>2.2000000000000002</v>
      </c>
      <c r="AD51" s="43">
        <v>0</v>
      </c>
      <c r="AE51" s="43">
        <v>6.6</v>
      </c>
      <c r="AF51" s="43">
        <v>8.1999999999999993</v>
      </c>
      <c r="AG51" s="43">
        <v>2.2999999999999998</v>
      </c>
      <c r="AH51" s="43">
        <v>0.3</v>
      </c>
      <c r="AI51" s="4">
        <f t="shared" si="2"/>
        <v>48</v>
      </c>
      <c r="AJ51" s="39">
        <f t="shared" si="1"/>
        <v>-76.059850374064837</v>
      </c>
      <c r="AK51" s="25" t="s">
        <v>96</v>
      </c>
    </row>
    <row r="52" spans="1:38">
      <c r="A52" s="3">
        <v>51</v>
      </c>
      <c r="B52" s="3" t="s">
        <v>53</v>
      </c>
      <c r="C52" s="3">
        <f>SUM(C2:C51)</f>
        <v>10528.700000000003</v>
      </c>
      <c r="D52" s="3">
        <f t="shared" ref="D52:E52" si="3">SUM(D2:D51)</f>
        <v>207.39999999999992</v>
      </c>
      <c r="E52" s="3">
        <f t="shared" si="3"/>
        <v>78.399999999999977</v>
      </c>
      <c r="F52" s="3">
        <f t="shared" ref="F52:Q52" si="4">SUM(F2:F51)</f>
        <v>60.6</v>
      </c>
      <c r="G52" s="3">
        <f t="shared" si="4"/>
        <v>3.2000000000000006</v>
      </c>
      <c r="H52" s="3">
        <f t="shared" si="4"/>
        <v>92.100000000000009</v>
      </c>
      <c r="I52" s="3">
        <f t="shared" si="4"/>
        <v>15.1</v>
      </c>
      <c r="J52" s="3">
        <f t="shared" si="4"/>
        <v>55.3</v>
      </c>
      <c r="K52" s="3">
        <f t="shared" si="4"/>
        <v>15.8</v>
      </c>
      <c r="L52" s="3">
        <f t="shared" si="4"/>
        <v>161.79999999999998</v>
      </c>
      <c r="M52" s="3">
        <f t="shared" si="4"/>
        <v>78.2</v>
      </c>
      <c r="N52" s="3">
        <f t="shared" si="4"/>
        <v>16.2</v>
      </c>
      <c r="O52" s="3">
        <f t="shared" si="4"/>
        <v>15.000000000000002</v>
      </c>
      <c r="P52" s="3">
        <f t="shared" si="4"/>
        <v>34.400000000000006</v>
      </c>
      <c r="Q52" s="3">
        <f t="shared" si="4"/>
        <v>10.600000000000001</v>
      </c>
      <c r="R52" s="3">
        <f t="shared" ref="R52:V52" si="5">SUM(R2:R51)</f>
        <v>0.2</v>
      </c>
      <c r="S52" s="3">
        <f t="shared" si="5"/>
        <v>78.400000000000006</v>
      </c>
      <c r="T52" s="3">
        <f t="shared" si="5"/>
        <v>84</v>
      </c>
      <c r="U52" s="3">
        <f t="shared" si="5"/>
        <v>183.7</v>
      </c>
      <c r="V52" s="3">
        <f t="shared" si="5"/>
        <v>1020.3000000000001</v>
      </c>
      <c r="W52" s="3">
        <f t="shared" ref="W52" si="6">SUM(W2:W51)</f>
        <v>62.7</v>
      </c>
      <c r="X52" s="3">
        <f t="shared" ref="X52:AI52" si="7">SUM(X2:X51)</f>
        <v>57.499999999999993</v>
      </c>
      <c r="Y52" s="3">
        <f t="shared" si="7"/>
        <v>203.19999999999996</v>
      </c>
      <c r="Z52" s="3">
        <f t="shared" si="7"/>
        <v>436.3</v>
      </c>
      <c r="AA52" s="3">
        <f t="shared" si="7"/>
        <v>156.79999999999995</v>
      </c>
      <c r="AB52" s="3">
        <f t="shared" si="7"/>
        <v>61.099999999999994</v>
      </c>
      <c r="AC52" s="3">
        <f t="shared" si="7"/>
        <v>141</v>
      </c>
      <c r="AD52" s="3">
        <f t="shared" si="7"/>
        <v>161.50000000000003</v>
      </c>
      <c r="AE52" s="3">
        <f t="shared" si="7"/>
        <v>180.79999999999995</v>
      </c>
      <c r="AF52" s="3">
        <f t="shared" si="7"/>
        <v>166.29999999999998</v>
      </c>
      <c r="AG52" s="3">
        <f t="shared" si="7"/>
        <v>136.1</v>
      </c>
      <c r="AH52" s="3">
        <f t="shared" si="7"/>
        <v>840.89999999999986</v>
      </c>
      <c r="AI52" s="3">
        <f t="shared" si="7"/>
        <v>4814.9000000000005</v>
      </c>
      <c r="AJ52" s="39">
        <f t="shared" si="1"/>
        <v>-54.268808114961971</v>
      </c>
      <c r="AK52" s="3" t="s">
        <v>96</v>
      </c>
      <c r="AL52" s="29"/>
    </row>
    <row r="53" spans="1:38">
      <c r="A53" s="3">
        <v>52</v>
      </c>
      <c r="B53" s="3" t="s">
        <v>54</v>
      </c>
      <c r="C53" s="5">
        <f>C52/50</f>
        <v>210.57400000000004</v>
      </c>
      <c r="D53" s="5">
        <f t="shared" ref="D53:E53" si="8">D52/50</f>
        <v>4.1479999999999988</v>
      </c>
      <c r="E53" s="5">
        <f t="shared" si="8"/>
        <v>1.5679999999999996</v>
      </c>
      <c r="F53" s="5">
        <f t="shared" ref="F53:Q53" si="9">F52/50</f>
        <v>1.212</v>
      </c>
      <c r="G53" s="5">
        <f t="shared" si="9"/>
        <v>6.4000000000000015E-2</v>
      </c>
      <c r="H53" s="5">
        <f t="shared" si="9"/>
        <v>1.8420000000000001</v>
      </c>
      <c r="I53" s="5">
        <f t="shared" si="9"/>
        <v>0.30199999999999999</v>
      </c>
      <c r="J53" s="5">
        <f t="shared" si="9"/>
        <v>1.1059999999999999</v>
      </c>
      <c r="K53" s="5">
        <f t="shared" si="9"/>
        <v>0.316</v>
      </c>
      <c r="L53" s="5">
        <f t="shared" si="9"/>
        <v>3.2359999999999998</v>
      </c>
      <c r="M53" s="5">
        <f t="shared" si="9"/>
        <v>1.5640000000000001</v>
      </c>
      <c r="N53" s="5">
        <f t="shared" si="9"/>
        <v>0.32400000000000001</v>
      </c>
      <c r="O53" s="5">
        <f t="shared" si="9"/>
        <v>0.30000000000000004</v>
      </c>
      <c r="P53" s="5">
        <f t="shared" si="9"/>
        <v>0.68800000000000017</v>
      </c>
      <c r="Q53" s="5">
        <f t="shared" si="9"/>
        <v>0.21200000000000002</v>
      </c>
      <c r="R53" s="5">
        <f t="shared" ref="R53:V53" si="10">R52/50</f>
        <v>4.0000000000000001E-3</v>
      </c>
      <c r="S53" s="5">
        <f t="shared" si="10"/>
        <v>1.5680000000000001</v>
      </c>
      <c r="T53" s="5">
        <f t="shared" si="10"/>
        <v>1.68</v>
      </c>
      <c r="U53" s="5">
        <f t="shared" si="10"/>
        <v>3.6739999999999999</v>
      </c>
      <c r="V53" s="5">
        <f t="shared" si="10"/>
        <v>20.406000000000002</v>
      </c>
      <c r="W53" s="5">
        <f t="shared" ref="W53" si="11">W52/50</f>
        <v>1.254</v>
      </c>
      <c r="X53" s="5">
        <f t="shared" ref="X53:AI53" si="12">X52/50</f>
        <v>1.1499999999999999</v>
      </c>
      <c r="Y53" s="5">
        <f t="shared" si="12"/>
        <v>4.0639999999999992</v>
      </c>
      <c r="Z53" s="5">
        <f t="shared" si="12"/>
        <v>8.7260000000000009</v>
      </c>
      <c r="AA53" s="5">
        <f t="shared" si="12"/>
        <v>3.1359999999999992</v>
      </c>
      <c r="AB53" s="5">
        <f t="shared" si="12"/>
        <v>1.222</v>
      </c>
      <c r="AC53" s="5">
        <f t="shared" si="12"/>
        <v>2.82</v>
      </c>
      <c r="AD53" s="5">
        <f t="shared" si="12"/>
        <v>3.2300000000000004</v>
      </c>
      <c r="AE53" s="5">
        <f t="shared" si="12"/>
        <v>3.6159999999999992</v>
      </c>
      <c r="AF53" s="5">
        <f t="shared" si="12"/>
        <v>3.3259999999999996</v>
      </c>
      <c r="AG53" s="5">
        <f t="shared" si="12"/>
        <v>2.722</v>
      </c>
      <c r="AH53" s="5">
        <f t="shared" si="12"/>
        <v>16.817999999999998</v>
      </c>
      <c r="AI53" s="5">
        <f t="shared" si="12"/>
        <v>96.298000000000016</v>
      </c>
      <c r="AJ53" s="39">
        <f t="shared" si="1"/>
        <v>-54.268808114961963</v>
      </c>
      <c r="AK53" s="5" t="s">
        <v>96</v>
      </c>
      <c r="AL53" s="29"/>
    </row>
    <row r="54" spans="1:38">
      <c r="AL54" s="29"/>
    </row>
    <row r="55" spans="1:38" ht="30">
      <c r="L55" s="45">
        <v>611</v>
      </c>
      <c r="M55" s="46" t="s">
        <v>0</v>
      </c>
      <c r="Q55" s="1">
        <v>21</v>
      </c>
      <c r="S55" s="1">
        <v>11</v>
      </c>
      <c r="T55" s="1">
        <v>5</v>
      </c>
      <c r="U55" s="1">
        <v>11</v>
      </c>
      <c r="V55" s="1">
        <v>37</v>
      </c>
      <c r="W55" s="1">
        <v>10</v>
      </c>
      <c r="X55" s="1">
        <v>163</v>
      </c>
    </row>
    <row r="56" spans="1:38">
      <c r="L56" s="45">
        <v>622</v>
      </c>
      <c r="M56" s="46" t="s">
        <v>1</v>
      </c>
    </row>
    <row r="57" spans="1:38" ht="45">
      <c r="C57" s="45">
        <v>611</v>
      </c>
      <c r="R57" s="45">
        <v>611</v>
      </c>
      <c r="S57" s="46" t="s">
        <v>0</v>
      </c>
      <c r="W57" s="1">
        <f>258/50</f>
        <v>5.16</v>
      </c>
    </row>
    <row r="58" spans="1:38" ht="30">
      <c r="C58" s="45">
        <v>622</v>
      </c>
      <c r="R58" s="45">
        <v>622</v>
      </c>
      <c r="S58" s="46" t="s">
        <v>1</v>
      </c>
    </row>
    <row r="59" spans="1:38" ht="30">
      <c r="C59" s="45">
        <v>634</v>
      </c>
      <c r="R59" s="45">
        <v>634</v>
      </c>
      <c r="S59" s="46" t="s">
        <v>2</v>
      </c>
    </row>
    <row r="60" spans="1:38" ht="30">
      <c r="C60" s="45">
        <v>645</v>
      </c>
      <c r="R60" s="45">
        <v>645</v>
      </c>
      <c r="S60" s="46" t="s">
        <v>3</v>
      </c>
    </row>
    <row r="61" spans="1:38" ht="30">
      <c r="C61" s="45">
        <v>626</v>
      </c>
      <c r="R61" s="45">
        <v>626</v>
      </c>
      <c r="S61" s="46" t="s">
        <v>4</v>
      </c>
    </row>
    <row r="62" spans="1:38" ht="30">
      <c r="C62" s="45">
        <v>632</v>
      </c>
      <c r="R62" s="45">
        <v>632</v>
      </c>
      <c r="S62" s="46" t="s">
        <v>5</v>
      </c>
    </row>
    <row r="63" spans="1:38" ht="30">
      <c r="C63" s="45">
        <v>605</v>
      </c>
      <c r="R63" s="45">
        <v>605</v>
      </c>
      <c r="S63" s="46" t="s">
        <v>6</v>
      </c>
    </row>
    <row r="64" spans="1:38">
      <c r="C64" s="45">
        <v>624</v>
      </c>
      <c r="R64" s="45">
        <v>624</v>
      </c>
      <c r="S64" s="46" t="s">
        <v>7</v>
      </c>
    </row>
    <row r="65" spans="3:19" ht="45">
      <c r="C65" s="45">
        <v>609</v>
      </c>
      <c r="R65" s="45">
        <v>609</v>
      </c>
      <c r="S65" s="46" t="s">
        <v>8</v>
      </c>
    </row>
    <row r="66" spans="3:19" ht="45">
      <c r="C66" s="45">
        <v>612</v>
      </c>
      <c r="R66" s="45">
        <v>612</v>
      </c>
      <c r="S66" s="46" t="s">
        <v>9</v>
      </c>
    </row>
    <row r="67" spans="3:19" ht="30">
      <c r="C67" s="45">
        <v>621</v>
      </c>
      <c r="R67" s="45">
        <v>621</v>
      </c>
      <c r="S67" s="46" t="s">
        <v>10</v>
      </c>
    </row>
    <row r="68" spans="3:19" ht="30">
      <c r="C68" s="45">
        <v>631</v>
      </c>
      <c r="R68" s="45">
        <v>631</v>
      </c>
      <c r="S68" s="46" t="s">
        <v>11</v>
      </c>
    </row>
    <row r="69" spans="3:19" ht="30">
      <c r="C69" s="45">
        <v>642</v>
      </c>
      <c r="R69" s="45">
        <v>642</v>
      </c>
      <c r="S69" s="46" t="s">
        <v>12</v>
      </c>
    </row>
    <row r="70" spans="3:19" ht="30">
      <c r="C70" s="45">
        <v>643</v>
      </c>
      <c r="R70" s="45">
        <v>643</v>
      </c>
      <c r="S70" s="46" t="s">
        <v>13</v>
      </c>
    </row>
    <row r="71" spans="3:19">
      <c r="C71" s="45">
        <v>638</v>
      </c>
      <c r="R71" s="45">
        <v>638</v>
      </c>
      <c r="S71" s="46" t="s">
        <v>14</v>
      </c>
    </row>
    <row r="72" spans="3:19" ht="30">
      <c r="C72" s="45">
        <v>608</v>
      </c>
      <c r="R72" s="45">
        <v>608</v>
      </c>
      <c r="S72" s="46" t="s">
        <v>15</v>
      </c>
    </row>
    <row r="73" spans="3:19" ht="30">
      <c r="C73" s="45">
        <v>601</v>
      </c>
      <c r="R73" s="45">
        <v>601</v>
      </c>
      <c r="S73" s="46" t="s">
        <v>16</v>
      </c>
    </row>
    <row r="74" spans="3:19" ht="30">
      <c r="C74" s="45">
        <v>648</v>
      </c>
      <c r="R74" s="45">
        <v>648</v>
      </c>
      <c r="S74" s="46" t="s">
        <v>17</v>
      </c>
    </row>
    <row r="75" spans="3:19" ht="30">
      <c r="C75" s="45">
        <v>649</v>
      </c>
      <c r="R75" s="45">
        <v>649</v>
      </c>
      <c r="S75" s="46" t="s">
        <v>18</v>
      </c>
    </row>
    <row r="76" spans="3:19" ht="45">
      <c r="C76" s="45">
        <v>606</v>
      </c>
      <c r="R76" s="45">
        <v>606</v>
      </c>
      <c r="S76" s="46" t="s">
        <v>84</v>
      </c>
    </row>
    <row r="77" spans="3:19" ht="30">
      <c r="C77" s="45">
        <v>620</v>
      </c>
      <c r="R77" s="45">
        <v>620</v>
      </c>
      <c r="S77" s="46" t="s">
        <v>20</v>
      </c>
    </row>
    <row r="78" spans="3:19">
      <c r="C78" s="45">
        <v>636</v>
      </c>
      <c r="R78" s="45">
        <v>636</v>
      </c>
      <c r="S78" s="46" t="s">
        <v>21</v>
      </c>
    </row>
    <row r="79" spans="3:19" ht="30">
      <c r="C79" s="45">
        <v>650</v>
      </c>
      <c r="R79" s="45">
        <v>650</v>
      </c>
      <c r="S79" s="46" t="s">
        <v>22</v>
      </c>
    </row>
    <row r="80" spans="3:19" ht="30">
      <c r="C80" s="45">
        <v>637</v>
      </c>
      <c r="R80" s="45">
        <v>637</v>
      </c>
      <c r="S80" s="46" t="s">
        <v>23</v>
      </c>
    </row>
    <row r="81" spans="3:19" ht="30">
      <c r="C81" s="45">
        <v>647</v>
      </c>
      <c r="R81" s="45">
        <v>647</v>
      </c>
      <c r="S81" s="46" t="s">
        <v>24</v>
      </c>
    </row>
    <row r="82" spans="3:19" ht="30">
      <c r="C82" s="45">
        <v>633</v>
      </c>
      <c r="R82" s="45">
        <v>633</v>
      </c>
      <c r="S82" s="46" t="s">
        <v>25</v>
      </c>
    </row>
    <row r="83" spans="3:19">
      <c r="C83" s="45">
        <v>630</v>
      </c>
      <c r="R83" s="45">
        <v>630</v>
      </c>
      <c r="S83" s="46" t="s">
        <v>26</v>
      </c>
    </row>
    <row r="84" spans="3:19" ht="30">
      <c r="C84" s="45">
        <v>646</v>
      </c>
      <c r="R84" s="45">
        <v>646</v>
      </c>
      <c r="S84" s="46" t="s">
        <v>27</v>
      </c>
    </row>
    <row r="85" spans="3:19" ht="30">
      <c r="C85" s="45">
        <v>625</v>
      </c>
      <c r="R85" s="45">
        <v>625</v>
      </c>
      <c r="S85" s="46" t="s">
        <v>28</v>
      </c>
    </row>
    <row r="86" spans="3:19" ht="30">
      <c r="C86" s="45">
        <v>610</v>
      </c>
      <c r="R86" s="45">
        <v>610</v>
      </c>
      <c r="S86" s="46" t="s">
        <v>29</v>
      </c>
    </row>
    <row r="87" spans="3:19" ht="30">
      <c r="C87" s="45">
        <v>635</v>
      </c>
      <c r="R87" s="45">
        <v>635</v>
      </c>
      <c r="S87" s="46" t="s">
        <v>30</v>
      </c>
    </row>
    <row r="88" spans="3:19" ht="30">
      <c r="C88" s="45">
        <v>604</v>
      </c>
      <c r="R88" s="45">
        <v>604</v>
      </c>
      <c r="S88" s="46" t="s">
        <v>31</v>
      </c>
    </row>
    <row r="89" spans="3:19" ht="30">
      <c r="C89" s="45">
        <v>641</v>
      </c>
      <c r="R89" s="45">
        <v>641</v>
      </c>
      <c r="S89" s="46" t="s">
        <v>32</v>
      </c>
    </row>
    <row r="90" spans="3:19">
      <c r="C90" s="45">
        <v>623</v>
      </c>
      <c r="R90" s="45">
        <v>623</v>
      </c>
      <c r="S90" s="46" t="s">
        <v>33</v>
      </c>
    </row>
    <row r="91" spans="3:19" ht="30">
      <c r="C91" s="45">
        <v>639</v>
      </c>
      <c r="R91" s="45">
        <v>639</v>
      </c>
      <c r="S91" s="46" t="s">
        <v>34</v>
      </c>
    </row>
    <row r="92" spans="3:19" ht="45">
      <c r="C92" s="45">
        <v>629</v>
      </c>
      <c r="R92" s="45">
        <v>629</v>
      </c>
      <c r="S92" s="46" t="s">
        <v>35</v>
      </c>
    </row>
    <row r="93" spans="3:19">
      <c r="C93" s="45">
        <v>644</v>
      </c>
      <c r="R93" s="45">
        <v>644</v>
      </c>
      <c r="S93" s="46" t="s">
        <v>36</v>
      </c>
    </row>
    <row r="94" spans="3:19" ht="30">
      <c r="C94" s="45">
        <v>640</v>
      </c>
      <c r="R94" s="45">
        <v>640</v>
      </c>
      <c r="S94" s="46" t="s">
        <v>37</v>
      </c>
    </row>
    <row r="95" spans="3:19" ht="30">
      <c r="C95" s="45">
        <v>618</v>
      </c>
      <c r="R95" s="45">
        <v>618</v>
      </c>
      <c r="S95" s="46" t="s">
        <v>38</v>
      </c>
    </row>
    <row r="96" spans="3:19" ht="45">
      <c r="C96" s="45">
        <v>603</v>
      </c>
      <c r="R96" s="45">
        <v>603</v>
      </c>
      <c r="S96" s="46" t="s">
        <v>39</v>
      </c>
    </row>
    <row r="97" spans="3:19" ht="30">
      <c r="C97" s="45">
        <v>615</v>
      </c>
      <c r="R97" s="45">
        <v>615</v>
      </c>
      <c r="S97" s="46" t="s">
        <v>40</v>
      </c>
    </row>
    <row r="98" spans="3:19" ht="30">
      <c r="C98" s="45">
        <v>619</v>
      </c>
      <c r="R98" s="45">
        <v>619</v>
      </c>
      <c r="S98" s="46" t="s">
        <v>41</v>
      </c>
    </row>
    <row r="99" spans="3:19" ht="30">
      <c r="C99" s="45">
        <v>613</v>
      </c>
      <c r="R99" s="45">
        <v>613</v>
      </c>
      <c r="S99" s="46" t="s">
        <v>42</v>
      </c>
    </row>
    <row r="100" spans="3:19" ht="30">
      <c r="C100" s="45">
        <v>627</v>
      </c>
      <c r="R100" s="45">
        <v>627</v>
      </c>
      <c r="S100" s="46" t="s">
        <v>43</v>
      </c>
    </row>
    <row r="101" spans="3:19" ht="30">
      <c r="C101" s="45">
        <v>602</v>
      </c>
      <c r="R101" s="45">
        <v>602</v>
      </c>
      <c r="S101" s="46" t="s">
        <v>44</v>
      </c>
    </row>
    <row r="102" spans="3:19" ht="30">
      <c r="C102" s="45">
        <v>607</v>
      </c>
      <c r="R102" s="45">
        <v>607</v>
      </c>
      <c r="S102" s="46" t="s">
        <v>45</v>
      </c>
    </row>
    <row r="103" spans="3:19" ht="45">
      <c r="C103" s="45">
        <v>616</v>
      </c>
      <c r="R103" s="45">
        <v>616</v>
      </c>
      <c r="S103" s="46" t="s">
        <v>46</v>
      </c>
    </row>
    <row r="104" spans="3:19" ht="45">
      <c r="C104" s="45">
        <v>617</v>
      </c>
      <c r="R104" s="45">
        <v>617</v>
      </c>
      <c r="S104" s="46" t="s">
        <v>47</v>
      </c>
    </row>
    <row r="105" spans="3:19" ht="30">
      <c r="C105" s="45">
        <v>614</v>
      </c>
      <c r="R105" s="45">
        <v>614</v>
      </c>
      <c r="S105" s="46" t="s">
        <v>48</v>
      </c>
    </row>
    <row r="106" spans="3:19" ht="30">
      <c r="C106" s="45">
        <v>628</v>
      </c>
      <c r="R106" s="45">
        <v>628</v>
      </c>
      <c r="S106" s="46" t="s">
        <v>49</v>
      </c>
    </row>
  </sheetData>
  <autoFilter ref="A1:AM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5" bottom="0.5" header="0.3" footer="0.3"/>
  <pageSetup paperSize="9" scale="24" orientation="portrait" verticalDpi="300" r:id="rId1"/>
  <headerFooter>
    <oddHeader>&amp;C&amp;12INTEGRATED RAINFALL FOR THE MONTH OF JULY,2016 (in mm)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V60"/>
  <sheetViews>
    <sheetView view="pageBreakPreview" zoomScaleSheetLayoutView="100" workbookViewId="0">
      <pane xSplit="2" ySplit="1" topLeftCell="O2" activePane="bottomRight" state="frozen"/>
      <selection pane="topRight" activeCell="C1" sqref="C1"/>
      <selection pane="bottomLeft" activeCell="A3" sqref="A3"/>
      <selection pane="bottomRight" activeCell="AK2" sqref="AK2"/>
    </sheetView>
  </sheetViews>
  <sheetFormatPr defaultColWidth="9.140625" defaultRowHeight="15"/>
  <cols>
    <col min="1" max="1" width="4.42578125" style="1" customWidth="1"/>
    <col min="2" max="2" width="16.140625" style="1" customWidth="1"/>
    <col min="3" max="3" width="8" style="1" customWidth="1"/>
    <col min="4" max="4" width="8" style="1" hidden="1" customWidth="1"/>
    <col min="5" max="12" width="7" style="1" customWidth="1"/>
    <col min="13" max="14" width="7" style="1" hidden="1" customWidth="1"/>
    <col min="15" max="17" width="7" style="1" customWidth="1"/>
    <col min="18" max="20" width="7" style="1" hidden="1" customWidth="1"/>
    <col min="21" max="33" width="7" style="1" customWidth="1"/>
    <col min="34" max="35" width="8" style="1" customWidth="1"/>
    <col min="36" max="36" width="8" style="23" customWidth="1"/>
    <col min="37" max="37" width="8.42578125" style="23" customWidth="1"/>
    <col min="38" max="38" width="9.140625" style="1"/>
    <col min="39" max="39" width="15.5703125" style="1" customWidth="1"/>
    <col min="40" max="41" width="9.28515625" style="1" bestFit="1" customWidth="1"/>
    <col min="42" max="42" width="8.5703125" style="1" bestFit="1" customWidth="1"/>
    <col min="43" max="43" width="16.5703125" style="1" customWidth="1"/>
    <col min="44" max="16384" width="9.140625" style="1"/>
  </cols>
  <sheetData>
    <row r="1" spans="1:48" s="6" customFormat="1" ht="30">
      <c r="A1" s="7" t="s">
        <v>74</v>
      </c>
      <c r="B1" s="7" t="s">
        <v>51</v>
      </c>
      <c r="C1" s="7" t="s">
        <v>50</v>
      </c>
      <c r="D1" s="7" t="s">
        <v>91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 t="s">
        <v>52</v>
      </c>
      <c r="AI1" s="7" t="s">
        <v>58</v>
      </c>
      <c r="AJ1" s="24" t="s">
        <v>55</v>
      </c>
      <c r="AK1" s="41"/>
      <c r="AL1" s="216" t="s">
        <v>59</v>
      </c>
      <c r="AM1" s="216"/>
      <c r="AN1" s="26" t="s">
        <v>60</v>
      </c>
      <c r="AO1" s="47" t="s">
        <v>88</v>
      </c>
      <c r="AP1" s="26" t="s">
        <v>61</v>
      </c>
      <c r="AQ1" s="7" t="s">
        <v>66</v>
      </c>
      <c r="AR1" s="7" t="s">
        <v>55</v>
      </c>
    </row>
    <row r="2" spans="1:48">
      <c r="A2" s="3">
        <v>1</v>
      </c>
      <c r="B2" s="2" t="s">
        <v>0</v>
      </c>
      <c r="C2" s="4">
        <v>114.2</v>
      </c>
      <c r="D2" s="4">
        <v>0</v>
      </c>
      <c r="E2" s="4">
        <v>4.2</v>
      </c>
      <c r="F2" s="4">
        <v>0</v>
      </c>
      <c r="G2" s="4">
        <v>13.7</v>
      </c>
      <c r="H2" s="4">
        <v>7</v>
      </c>
      <c r="I2" s="4">
        <v>0</v>
      </c>
      <c r="J2" s="4">
        <v>61.4</v>
      </c>
      <c r="K2" s="4">
        <v>8.3000000000000007</v>
      </c>
      <c r="L2" s="4">
        <v>0</v>
      </c>
      <c r="M2" s="42">
        <v>0</v>
      </c>
      <c r="N2" s="42">
        <v>0</v>
      </c>
      <c r="O2" s="42">
        <v>0.1</v>
      </c>
      <c r="P2" s="42">
        <v>0</v>
      </c>
      <c r="Q2" s="42">
        <v>0</v>
      </c>
      <c r="R2" s="42">
        <v>0</v>
      </c>
      <c r="S2" s="42">
        <v>0</v>
      </c>
      <c r="T2" s="42">
        <v>0</v>
      </c>
      <c r="U2" s="42">
        <v>98.4</v>
      </c>
      <c r="V2" s="42">
        <v>3.7</v>
      </c>
      <c r="W2" s="42">
        <v>0</v>
      </c>
      <c r="X2" s="42">
        <v>0.6</v>
      </c>
      <c r="Y2" s="42">
        <v>0</v>
      </c>
      <c r="Z2" s="42">
        <v>0</v>
      </c>
      <c r="AA2" s="42">
        <v>3.9</v>
      </c>
      <c r="AB2" s="42">
        <v>5.5</v>
      </c>
      <c r="AC2" s="42">
        <v>57.8</v>
      </c>
      <c r="AD2" s="43">
        <v>4.7</v>
      </c>
      <c r="AE2" s="43">
        <v>7.4</v>
      </c>
      <c r="AF2" s="43">
        <v>7.5</v>
      </c>
      <c r="AG2" s="43">
        <v>68.599999999999994</v>
      </c>
      <c r="AH2" s="4">
        <f>SUM(D2:AG2)</f>
        <v>352.79999999999995</v>
      </c>
      <c r="AI2" s="39">
        <f>AH2/C2*100-100</f>
        <v>208.93169877408053</v>
      </c>
      <c r="AJ2" s="25" t="s">
        <v>56</v>
      </c>
      <c r="AK2" s="48"/>
      <c r="AL2" s="210" t="s">
        <v>65</v>
      </c>
      <c r="AM2" s="210"/>
      <c r="AN2" s="10">
        <v>97.8</v>
      </c>
      <c r="AO2" s="10">
        <v>97.8</v>
      </c>
      <c r="AP2" s="11">
        <v>270.3</v>
      </c>
      <c r="AQ2" s="5">
        <f>AP2/AO2*100-100</f>
        <v>176.38036809815952</v>
      </c>
      <c r="AR2" s="3" t="s">
        <v>56</v>
      </c>
      <c r="AS2" s="45"/>
      <c r="AT2" s="46"/>
      <c r="AU2" s="43"/>
      <c r="AV2" s="1">
        <f>AU2-AH2</f>
        <v>-352.79999999999995</v>
      </c>
    </row>
    <row r="3" spans="1:48">
      <c r="A3" s="3">
        <v>2</v>
      </c>
      <c r="B3" s="2" t="s">
        <v>1</v>
      </c>
      <c r="C3" s="4">
        <v>110.4</v>
      </c>
      <c r="D3" s="4">
        <v>0</v>
      </c>
      <c r="E3" s="4">
        <v>28.1</v>
      </c>
      <c r="F3" s="4">
        <v>0</v>
      </c>
      <c r="G3" s="4">
        <v>19.899999999999999</v>
      </c>
      <c r="H3" s="4">
        <v>10.7</v>
      </c>
      <c r="I3" s="4">
        <v>0</v>
      </c>
      <c r="J3" s="4">
        <v>6.6</v>
      </c>
      <c r="K3" s="4">
        <v>6.8</v>
      </c>
      <c r="L3" s="4">
        <v>0.8</v>
      </c>
      <c r="M3" s="42">
        <v>0</v>
      </c>
      <c r="N3" s="42">
        <v>0</v>
      </c>
      <c r="O3" s="42">
        <v>5.8</v>
      </c>
      <c r="P3" s="42">
        <v>0.6</v>
      </c>
      <c r="Q3" s="42">
        <v>1.2</v>
      </c>
      <c r="R3" s="42">
        <v>0</v>
      </c>
      <c r="S3" s="42">
        <v>0</v>
      </c>
      <c r="T3" s="42">
        <v>0</v>
      </c>
      <c r="U3" s="42">
        <v>62.9</v>
      </c>
      <c r="V3" s="42">
        <v>1.3</v>
      </c>
      <c r="W3" s="42">
        <v>0.3</v>
      </c>
      <c r="X3" s="42">
        <v>28.7</v>
      </c>
      <c r="Y3" s="42">
        <v>1</v>
      </c>
      <c r="Z3" s="42">
        <v>0</v>
      </c>
      <c r="AA3" s="42">
        <v>0.1</v>
      </c>
      <c r="AB3" s="42">
        <v>4.7</v>
      </c>
      <c r="AC3" s="42">
        <v>81.3</v>
      </c>
      <c r="AD3" s="43">
        <v>4.8</v>
      </c>
      <c r="AE3" s="43">
        <v>27.9</v>
      </c>
      <c r="AF3" s="43">
        <v>2.4</v>
      </c>
      <c r="AG3" s="43">
        <v>30.5</v>
      </c>
      <c r="AH3" s="4">
        <f t="shared" ref="AH3:AH51" si="0">SUM(D3:AG3)</f>
        <v>326.39999999999992</v>
      </c>
      <c r="AI3" s="39">
        <f t="shared" ref="AI3:AI53" si="1">AH3/C3*100-100</f>
        <v>195.65217391304338</v>
      </c>
      <c r="AJ3" s="25" t="s">
        <v>56</v>
      </c>
      <c r="AK3" s="48"/>
      <c r="AL3" s="219"/>
      <c r="AM3" s="219"/>
      <c r="AN3" s="9"/>
      <c r="AO3" s="9"/>
      <c r="AP3" s="9"/>
      <c r="AQ3" s="9"/>
      <c r="AR3" s="9"/>
      <c r="AS3" s="45"/>
      <c r="AT3" s="46"/>
      <c r="AU3" s="43"/>
      <c r="AV3" s="1">
        <f t="shared" ref="AV3:AV51" si="2">AU3-AH3</f>
        <v>-326.39999999999992</v>
      </c>
    </row>
    <row r="4" spans="1:48">
      <c r="A4" s="3">
        <v>3</v>
      </c>
      <c r="B4" s="2" t="s">
        <v>2</v>
      </c>
      <c r="C4" s="4">
        <v>90.8</v>
      </c>
      <c r="D4" s="4">
        <v>0.1</v>
      </c>
      <c r="E4" s="4">
        <v>51.8</v>
      </c>
      <c r="F4" s="4">
        <v>1.9</v>
      </c>
      <c r="G4" s="4">
        <v>36.4</v>
      </c>
      <c r="H4" s="4">
        <v>13.4</v>
      </c>
      <c r="I4" s="4">
        <v>28.3</v>
      </c>
      <c r="J4" s="4">
        <v>4</v>
      </c>
      <c r="K4" s="4">
        <v>40.1</v>
      </c>
      <c r="L4" s="4">
        <v>0</v>
      </c>
      <c r="M4" s="42">
        <v>0</v>
      </c>
      <c r="N4" s="42">
        <v>0</v>
      </c>
      <c r="O4" s="42">
        <v>6.7</v>
      </c>
      <c r="P4" s="42">
        <v>0</v>
      </c>
      <c r="Q4" s="42">
        <v>1.7</v>
      </c>
      <c r="R4" s="42">
        <v>0</v>
      </c>
      <c r="S4" s="42">
        <v>0</v>
      </c>
      <c r="T4" s="42">
        <v>0</v>
      </c>
      <c r="U4" s="42">
        <v>70.8</v>
      </c>
      <c r="V4" s="42">
        <v>6.1</v>
      </c>
      <c r="W4" s="42">
        <v>9.1999999999999993</v>
      </c>
      <c r="X4" s="42">
        <v>23.9</v>
      </c>
      <c r="Y4" s="42">
        <v>0</v>
      </c>
      <c r="Z4" s="42">
        <v>0</v>
      </c>
      <c r="AA4" s="42">
        <v>0</v>
      </c>
      <c r="AB4" s="42">
        <v>10.4</v>
      </c>
      <c r="AC4" s="42">
        <v>11.2</v>
      </c>
      <c r="AD4" s="43">
        <v>1.2</v>
      </c>
      <c r="AE4" s="43">
        <v>4.4000000000000004</v>
      </c>
      <c r="AF4" s="43">
        <v>11.4</v>
      </c>
      <c r="AG4" s="43">
        <v>0.4</v>
      </c>
      <c r="AH4" s="4">
        <f t="shared" si="0"/>
        <v>333.39999999999986</v>
      </c>
      <c r="AI4" s="39">
        <f t="shared" si="1"/>
        <v>267.18061674008794</v>
      </c>
      <c r="AJ4" s="25" t="s">
        <v>56</v>
      </c>
      <c r="AK4" s="48"/>
      <c r="AL4" s="218"/>
      <c r="AM4" s="218"/>
      <c r="AN4" s="9"/>
      <c r="AO4" s="9"/>
      <c r="AP4" s="9"/>
      <c r="AQ4" s="9"/>
      <c r="AR4" s="9"/>
      <c r="AS4" s="45"/>
      <c r="AT4" s="46"/>
      <c r="AU4" s="43"/>
      <c r="AV4" s="1">
        <f t="shared" si="2"/>
        <v>-333.39999999999986</v>
      </c>
    </row>
    <row r="5" spans="1:48">
      <c r="A5" s="3">
        <v>4</v>
      </c>
      <c r="B5" s="2" t="s">
        <v>3</v>
      </c>
      <c r="C5" s="4">
        <v>101.4</v>
      </c>
      <c r="D5" s="4">
        <v>0</v>
      </c>
      <c r="E5" s="4">
        <v>29.8</v>
      </c>
      <c r="F5" s="4">
        <v>0</v>
      </c>
      <c r="G5" s="4">
        <v>74.8</v>
      </c>
      <c r="H5" s="4">
        <v>104.2</v>
      </c>
      <c r="I5" s="4">
        <v>37.4</v>
      </c>
      <c r="J5" s="4">
        <v>1.3</v>
      </c>
      <c r="K5" s="4">
        <v>62.4</v>
      </c>
      <c r="L5" s="4">
        <v>1.2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  <c r="R5" s="42">
        <v>0</v>
      </c>
      <c r="S5" s="42">
        <v>0</v>
      </c>
      <c r="T5" s="42">
        <v>0</v>
      </c>
      <c r="U5" s="42">
        <v>42.2</v>
      </c>
      <c r="V5" s="42">
        <v>4.7</v>
      </c>
      <c r="W5" s="42">
        <v>4.8</v>
      </c>
      <c r="X5" s="42">
        <v>14.6</v>
      </c>
      <c r="Y5" s="42">
        <v>3.4</v>
      </c>
      <c r="Z5" s="42">
        <v>0</v>
      </c>
      <c r="AA5" s="42">
        <v>2.4</v>
      </c>
      <c r="AB5" s="42">
        <v>1.1000000000000001</v>
      </c>
      <c r="AC5" s="42">
        <v>63.4</v>
      </c>
      <c r="AD5" s="43">
        <v>4.0999999999999996</v>
      </c>
      <c r="AE5" s="43">
        <v>2.1</v>
      </c>
      <c r="AF5" s="43">
        <v>12.8</v>
      </c>
      <c r="AG5" s="43">
        <v>4.9000000000000004</v>
      </c>
      <c r="AH5" s="4">
        <f t="shared" si="0"/>
        <v>471.6</v>
      </c>
      <c r="AI5" s="39">
        <f t="shared" si="1"/>
        <v>365.08875739644975</v>
      </c>
      <c r="AJ5" s="25" t="s">
        <v>56</v>
      </c>
      <c r="AK5" s="48"/>
      <c r="AL5" s="44" t="s">
        <v>55</v>
      </c>
      <c r="AM5" s="44" t="s">
        <v>62</v>
      </c>
      <c r="AN5" s="13"/>
      <c r="AO5" s="11" t="s">
        <v>78</v>
      </c>
      <c r="AP5" s="3">
        <v>466.7</v>
      </c>
      <c r="AQ5" s="3" t="s">
        <v>3</v>
      </c>
      <c r="AR5" s="9"/>
      <c r="AS5" s="45"/>
      <c r="AT5" s="46"/>
      <c r="AU5" s="43"/>
      <c r="AV5" s="1">
        <f t="shared" si="2"/>
        <v>-471.6</v>
      </c>
    </row>
    <row r="6" spans="1:48">
      <c r="A6" s="3">
        <v>5</v>
      </c>
      <c r="B6" s="2" t="s">
        <v>4</v>
      </c>
      <c r="C6" s="4">
        <v>108.7</v>
      </c>
      <c r="D6" s="4">
        <v>0</v>
      </c>
      <c r="E6" s="4">
        <v>31.5</v>
      </c>
      <c r="F6" s="4">
        <v>0</v>
      </c>
      <c r="G6" s="4">
        <v>33.700000000000003</v>
      </c>
      <c r="H6" s="4">
        <v>5.6</v>
      </c>
      <c r="I6" s="4">
        <v>0.2</v>
      </c>
      <c r="J6" s="4">
        <v>0.1</v>
      </c>
      <c r="K6" s="4">
        <v>13</v>
      </c>
      <c r="L6" s="4">
        <v>1.3</v>
      </c>
      <c r="M6" s="42">
        <v>0.1</v>
      </c>
      <c r="N6" s="42">
        <v>0.1</v>
      </c>
      <c r="O6" s="42">
        <v>0.8</v>
      </c>
      <c r="P6" s="42">
        <v>0</v>
      </c>
      <c r="Q6" s="42">
        <v>0.5</v>
      </c>
      <c r="R6" s="42">
        <v>0</v>
      </c>
      <c r="S6" s="42">
        <v>0</v>
      </c>
      <c r="T6" s="42">
        <v>0</v>
      </c>
      <c r="U6" s="42">
        <v>31.2</v>
      </c>
      <c r="V6" s="42">
        <v>0.2</v>
      </c>
      <c r="W6" s="42">
        <v>2.6</v>
      </c>
      <c r="X6" s="42">
        <v>6.8</v>
      </c>
      <c r="Y6" s="42">
        <v>0.2</v>
      </c>
      <c r="Z6" s="42">
        <v>0</v>
      </c>
      <c r="AA6" s="42">
        <v>0</v>
      </c>
      <c r="AB6" s="42">
        <v>0</v>
      </c>
      <c r="AC6" s="42">
        <v>55.5</v>
      </c>
      <c r="AD6" s="43">
        <v>7.6</v>
      </c>
      <c r="AE6" s="43">
        <v>13.6</v>
      </c>
      <c r="AF6" s="43">
        <v>4.0999999999999996</v>
      </c>
      <c r="AG6" s="43">
        <v>13.4</v>
      </c>
      <c r="AH6" s="4">
        <f t="shared" si="0"/>
        <v>222.09999999999997</v>
      </c>
      <c r="AI6" s="39">
        <f t="shared" si="1"/>
        <v>104.3238270469181</v>
      </c>
      <c r="AJ6" s="25" t="s">
        <v>56</v>
      </c>
      <c r="AK6" s="48"/>
      <c r="AL6" s="44" t="s">
        <v>56</v>
      </c>
      <c r="AM6" s="44">
        <v>46</v>
      </c>
      <c r="AN6" s="13"/>
      <c r="AO6" s="3" t="s">
        <v>79</v>
      </c>
      <c r="AP6" s="10">
        <v>91.4</v>
      </c>
      <c r="AQ6" s="3" t="s">
        <v>6</v>
      </c>
      <c r="AR6" s="9"/>
      <c r="AS6" s="45"/>
      <c r="AT6" s="46"/>
      <c r="AU6" s="43"/>
      <c r="AV6" s="1">
        <f t="shared" si="2"/>
        <v>-222.09999999999997</v>
      </c>
    </row>
    <row r="7" spans="1:48">
      <c r="A7" s="3">
        <v>6</v>
      </c>
      <c r="B7" s="2" t="s">
        <v>5</v>
      </c>
      <c r="C7" s="4">
        <v>88.1</v>
      </c>
      <c r="D7" s="4">
        <v>0</v>
      </c>
      <c r="E7" s="4">
        <v>29.7</v>
      </c>
      <c r="F7" s="4">
        <v>0.1</v>
      </c>
      <c r="G7" s="4">
        <v>29.9</v>
      </c>
      <c r="H7" s="4">
        <v>15.7</v>
      </c>
      <c r="I7" s="4">
        <v>62.9</v>
      </c>
      <c r="J7" s="4">
        <v>0.1</v>
      </c>
      <c r="K7" s="4">
        <v>40.4</v>
      </c>
      <c r="L7" s="4">
        <v>0.8</v>
      </c>
      <c r="M7" s="42">
        <v>0</v>
      </c>
      <c r="N7" s="42">
        <v>0</v>
      </c>
      <c r="O7" s="42">
        <v>0.7</v>
      </c>
      <c r="P7" s="42">
        <v>0</v>
      </c>
      <c r="Q7" s="42">
        <v>0.1</v>
      </c>
      <c r="R7" s="42">
        <v>0</v>
      </c>
      <c r="S7" s="42">
        <v>0</v>
      </c>
      <c r="T7" s="42">
        <v>0</v>
      </c>
      <c r="U7" s="42">
        <v>40.200000000000003</v>
      </c>
      <c r="V7" s="42">
        <v>2.8</v>
      </c>
      <c r="W7" s="42">
        <v>9.1999999999999993</v>
      </c>
      <c r="X7" s="42">
        <v>21.4</v>
      </c>
      <c r="Y7" s="42">
        <v>0</v>
      </c>
      <c r="Z7" s="42">
        <v>0</v>
      </c>
      <c r="AA7" s="42">
        <v>0</v>
      </c>
      <c r="AB7" s="42">
        <v>2</v>
      </c>
      <c r="AC7" s="42">
        <v>11.4</v>
      </c>
      <c r="AD7" s="43">
        <v>3.2</v>
      </c>
      <c r="AE7" s="43">
        <v>4.7</v>
      </c>
      <c r="AF7" s="43">
        <v>3.7</v>
      </c>
      <c r="AG7" s="43">
        <v>0.2</v>
      </c>
      <c r="AH7" s="4">
        <f t="shared" si="0"/>
        <v>279.19999999999993</v>
      </c>
      <c r="AI7" s="39">
        <f t="shared" si="1"/>
        <v>216.91259931895564</v>
      </c>
      <c r="AJ7" s="25" t="s">
        <v>56</v>
      </c>
      <c r="AK7" s="48"/>
      <c r="AL7" s="44" t="s">
        <v>57</v>
      </c>
      <c r="AM7" s="44">
        <v>4</v>
      </c>
      <c r="AN7" s="9"/>
      <c r="AO7" s="9"/>
      <c r="AP7" s="9"/>
      <c r="AQ7" s="9"/>
      <c r="AR7" s="9"/>
      <c r="AS7" s="45"/>
      <c r="AT7" s="46"/>
      <c r="AU7" s="43"/>
      <c r="AV7" s="1">
        <f t="shared" si="2"/>
        <v>-279.19999999999993</v>
      </c>
    </row>
    <row r="8" spans="1:48">
      <c r="A8" s="3">
        <v>7</v>
      </c>
      <c r="B8" s="2" t="s">
        <v>6</v>
      </c>
      <c r="C8" s="4">
        <v>103</v>
      </c>
      <c r="D8" s="4">
        <v>0</v>
      </c>
      <c r="E8" s="4">
        <v>7.3</v>
      </c>
      <c r="F8" s="4">
        <v>0.1</v>
      </c>
      <c r="G8" s="4">
        <v>0.6</v>
      </c>
      <c r="H8" s="4">
        <v>2.8</v>
      </c>
      <c r="I8" s="4">
        <v>0</v>
      </c>
      <c r="J8" s="4">
        <v>0</v>
      </c>
      <c r="K8" s="4">
        <v>8.1999999999999993</v>
      </c>
      <c r="L8" s="4">
        <v>0.4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2.2999999999999998</v>
      </c>
      <c r="V8" s="42">
        <v>0.2</v>
      </c>
      <c r="W8" s="42">
        <v>6.6</v>
      </c>
      <c r="X8" s="42">
        <v>1.7</v>
      </c>
      <c r="Y8" s="42">
        <v>0</v>
      </c>
      <c r="Z8" s="42">
        <v>7.2</v>
      </c>
      <c r="AA8" s="42">
        <v>13.3</v>
      </c>
      <c r="AB8" s="42">
        <v>0.4</v>
      </c>
      <c r="AC8" s="42">
        <v>26.8</v>
      </c>
      <c r="AD8" s="43">
        <v>0.7</v>
      </c>
      <c r="AE8" s="43">
        <v>4.8</v>
      </c>
      <c r="AF8" s="43">
        <v>2.5</v>
      </c>
      <c r="AG8" s="43">
        <v>11.4</v>
      </c>
      <c r="AH8" s="4">
        <f t="shared" si="0"/>
        <v>97.300000000000011</v>
      </c>
      <c r="AI8" s="39">
        <f t="shared" si="1"/>
        <v>-5.5339805825242507</v>
      </c>
      <c r="AJ8" s="25" t="s">
        <v>57</v>
      </c>
      <c r="AK8" s="48"/>
      <c r="AL8" s="7" t="s">
        <v>73</v>
      </c>
      <c r="AM8" s="7">
        <v>0</v>
      </c>
      <c r="AN8" s="13"/>
      <c r="AO8" s="9"/>
      <c r="AP8" s="9"/>
      <c r="AQ8" s="9"/>
      <c r="AR8" s="9"/>
      <c r="AS8" s="45"/>
      <c r="AT8" s="46"/>
      <c r="AU8" s="43"/>
      <c r="AV8" s="1">
        <f t="shared" si="2"/>
        <v>-97.300000000000011</v>
      </c>
    </row>
    <row r="9" spans="1:48">
      <c r="A9" s="3">
        <v>8</v>
      </c>
      <c r="B9" s="2" t="s">
        <v>7</v>
      </c>
      <c r="C9" s="4">
        <v>119.4</v>
      </c>
      <c r="D9" s="4">
        <v>0</v>
      </c>
      <c r="E9" s="4">
        <v>0.3</v>
      </c>
      <c r="F9" s="4">
        <v>0</v>
      </c>
      <c r="G9" s="4">
        <v>8.1</v>
      </c>
      <c r="H9" s="4">
        <v>1.4</v>
      </c>
      <c r="I9" s="4">
        <v>0.1</v>
      </c>
      <c r="J9" s="4">
        <v>18.5</v>
      </c>
      <c r="K9" s="4">
        <v>9.6999999999999993</v>
      </c>
      <c r="L9" s="4">
        <v>0</v>
      </c>
      <c r="M9" s="42">
        <v>0</v>
      </c>
      <c r="N9" s="42">
        <v>0.1</v>
      </c>
      <c r="O9" s="42">
        <v>0</v>
      </c>
      <c r="P9" s="42">
        <v>0</v>
      </c>
      <c r="Q9" s="42">
        <v>3.4</v>
      </c>
      <c r="R9" s="42">
        <v>0</v>
      </c>
      <c r="S9" s="42">
        <v>0</v>
      </c>
      <c r="T9" s="42">
        <v>0</v>
      </c>
      <c r="U9" s="42">
        <v>33.799999999999997</v>
      </c>
      <c r="V9" s="42">
        <v>3.9</v>
      </c>
      <c r="W9" s="42">
        <v>0.7</v>
      </c>
      <c r="X9" s="42">
        <v>4.2</v>
      </c>
      <c r="Y9" s="42">
        <v>0.1</v>
      </c>
      <c r="Z9" s="42">
        <v>0.1</v>
      </c>
      <c r="AA9" s="42">
        <v>1.8</v>
      </c>
      <c r="AB9" s="42">
        <v>1.9</v>
      </c>
      <c r="AC9" s="42">
        <v>101.2</v>
      </c>
      <c r="AD9" s="43">
        <v>23.7</v>
      </c>
      <c r="AE9" s="43">
        <v>9.5</v>
      </c>
      <c r="AF9" s="43">
        <v>22.2</v>
      </c>
      <c r="AG9" s="43">
        <v>85.3</v>
      </c>
      <c r="AH9" s="4">
        <f t="shared" si="0"/>
        <v>330</v>
      </c>
      <c r="AI9" s="39">
        <f t="shared" si="1"/>
        <v>176.38190954773864</v>
      </c>
      <c r="AJ9" s="25" t="s">
        <v>56</v>
      </c>
      <c r="AK9" s="48"/>
      <c r="AL9" s="7" t="s">
        <v>77</v>
      </c>
      <c r="AM9" s="7">
        <v>0</v>
      </c>
      <c r="AN9" s="12"/>
      <c r="AO9" s="9"/>
      <c r="AP9" s="9"/>
      <c r="AQ9" s="9"/>
      <c r="AR9" s="9"/>
      <c r="AS9" s="45"/>
      <c r="AT9" s="46"/>
      <c r="AU9" s="43"/>
      <c r="AV9" s="1">
        <f t="shared" si="2"/>
        <v>-330</v>
      </c>
    </row>
    <row r="10" spans="1:48">
      <c r="A10" s="3">
        <v>9</v>
      </c>
      <c r="B10" s="2" t="s">
        <v>8</v>
      </c>
      <c r="C10" s="4">
        <v>114.4</v>
      </c>
      <c r="D10" s="4">
        <v>0.1</v>
      </c>
      <c r="E10" s="4">
        <v>12.8</v>
      </c>
      <c r="F10" s="4">
        <v>0</v>
      </c>
      <c r="G10" s="4">
        <v>9.8000000000000007</v>
      </c>
      <c r="H10" s="4">
        <v>5.9</v>
      </c>
      <c r="I10" s="4">
        <v>0</v>
      </c>
      <c r="J10" s="4">
        <v>1.6</v>
      </c>
      <c r="K10" s="4">
        <v>13.1</v>
      </c>
      <c r="L10" s="4">
        <v>0.2</v>
      </c>
      <c r="M10" s="42">
        <v>0.1</v>
      </c>
      <c r="N10" s="42">
        <v>0</v>
      </c>
      <c r="O10" s="42">
        <v>0.7</v>
      </c>
      <c r="P10" s="42">
        <v>0.1</v>
      </c>
      <c r="Q10" s="42">
        <v>2.8</v>
      </c>
      <c r="R10" s="42">
        <v>0</v>
      </c>
      <c r="S10" s="42">
        <v>0</v>
      </c>
      <c r="T10" s="42">
        <v>0</v>
      </c>
      <c r="U10" s="42">
        <v>42.8</v>
      </c>
      <c r="V10" s="42">
        <v>2.2999999999999998</v>
      </c>
      <c r="W10" s="42">
        <v>0</v>
      </c>
      <c r="X10" s="42">
        <v>13.1</v>
      </c>
      <c r="Y10" s="42">
        <v>0</v>
      </c>
      <c r="Z10" s="42">
        <v>0.3</v>
      </c>
      <c r="AA10" s="42">
        <v>0.2</v>
      </c>
      <c r="AB10" s="42">
        <v>9.4</v>
      </c>
      <c r="AC10" s="42">
        <v>41</v>
      </c>
      <c r="AD10" s="43">
        <v>1.7</v>
      </c>
      <c r="AE10" s="43">
        <v>12.3</v>
      </c>
      <c r="AF10" s="43">
        <v>5.5</v>
      </c>
      <c r="AG10" s="43">
        <v>21.7</v>
      </c>
      <c r="AH10" s="4">
        <f t="shared" si="0"/>
        <v>197.5</v>
      </c>
      <c r="AI10" s="39">
        <f t="shared" si="1"/>
        <v>72.639860139860133</v>
      </c>
      <c r="AJ10" s="25" t="s">
        <v>56</v>
      </c>
      <c r="AK10" s="48"/>
      <c r="AL10" s="44" t="s">
        <v>52</v>
      </c>
      <c r="AM10" s="44">
        <v>50</v>
      </c>
      <c r="AN10" s="13"/>
      <c r="AO10" s="9"/>
      <c r="AP10" s="9"/>
      <c r="AQ10" s="9"/>
      <c r="AR10" s="9"/>
      <c r="AS10" s="45"/>
      <c r="AT10" s="46"/>
      <c r="AU10" s="43"/>
      <c r="AV10" s="1">
        <f t="shared" si="2"/>
        <v>-197.5</v>
      </c>
    </row>
    <row r="11" spans="1:48">
      <c r="A11" s="3">
        <v>10</v>
      </c>
      <c r="B11" s="2" t="s">
        <v>9</v>
      </c>
      <c r="C11" s="4">
        <v>108</v>
      </c>
      <c r="D11" s="4">
        <v>0</v>
      </c>
      <c r="E11" s="4">
        <v>6.6</v>
      </c>
      <c r="F11" s="4">
        <v>0</v>
      </c>
      <c r="G11" s="4">
        <v>3.6</v>
      </c>
      <c r="H11" s="4">
        <v>0</v>
      </c>
      <c r="I11" s="4">
        <v>0</v>
      </c>
      <c r="J11" s="4">
        <v>39.799999999999997</v>
      </c>
      <c r="K11" s="4">
        <v>5.5</v>
      </c>
      <c r="L11" s="4">
        <v>0</v>
      </c>
      <c r="M11" s="42">
        <v>0</v>
      </c>
      <c r="N11" s="42">
        <v>0</v>
      </c>
      <c r="O11" s="42">
        <v>2.9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51</v>
      </c>
      <c r="V11" s="42">
        <v>1.3</v>
      </c>
      <c r="W11" s="42">
        <v>0</v>
      </c>
      <c r="X11" s="42">
        <v>0.9</v>
      </c>
      <c r="Y11" s="42">
        <v>0</v>
      </c>
      <c r="Z11" s="42">
        <v>0</v>
      </c>
      <c r="AA11" s="42">
        <v>9.1999999999999993</v>
      </c>
      <c r="AB11" s="42">
        <v>0</v>
      </c>
      <c r="AC11" s="42">
        <v>64.7</v>
      </c>
      <c r="AD11" s="43">
        <v>5.4</v>
      </c>
      <c r="AE11" s="43">
        <v>25.6</v>
      </c>
      <c r="AF11" s="43">
        <v>9.1999999999999993</v>
      </c>
      <c r="AG11" s="43">
        <v>53.7</v>
      </c>
      <c r="AH11" s="4">
        <f t="shared" si="0"/>
        <v>279.39999999999998</v>
      </c>
      <c r="AI11" s="39">
        <f t="shared" si="1"/>
        <v>158.7037037037037</v>
      </c>
      <c r="AJ11" s="25" t="s">
        <v>56</v>
      </c>
      <c r="AK11" s="48"/>
      <c r="AN11" s="9"/>
      <c r="AO11" s="9"/>
      <c r="AP11" s="9"/>
      <c r="AQ11" s="9"/>
      <c r="AR11" s="9"/>
      <c r="AS11" s="45"/>
      <c r="AT11" s="46"/>
      <c r="AU11" s="43"/>
      <c r="AV11" s="1">
        <f t="shared" si="2"/>
        <v>-279.39999999999998</v>
      </c>
    </row>
    <row r="12" spans="1:48">
      <c r="A12" s="3">
        <v>11</v>
      </c>
      <c r="B12" s="2" t="s">
        <v>10</v>
      </c>
      <c r="C12" s="4">
        <v>102.8</v>
      </c>
      <c r="D12" s="4">
        <v>0.1</v>
      </c>
      <c r="E12" s="4">
        <v>11.9</v>
      </c>
      <c r="F12" s="4">
        <v>0</v>
      </c>
      <c r="G12" s="4">
        <v>59.1</v>
      </c>
      <c r="H12" s="4">
        <v>18.100000000000001</v>
      </c>
      <c r="I12" s="4">
        <v>3.6</v>
      </c>
      <c r="J12" s="4">
        <v>14.6</v>
      </c>
      <c r="K12" s="4">
        <v>21.5</v>
      </c>
      <c r="L12" s="4">
        <v>0.9</v>
      </c>
      <c r="M12" s="42">
        <v>0</v>
      </c>
      <c r="N12" s="42">
        <v>0</v>
      </c>
      <c r="O12" s="42">
        <v>0</v>
      </c>
      <c r="P12" s="42">
        <v>0</v>
      </c>
      <c r="Q12" s="42">
        <v>0.6</v>
      </c>
      <c r="R12" s="42">
        <v>0</v>
      </c>
      <c r="S12" s="42">
        <v>0</v>
      </c>
      <c r="T12" s="42">
        <v>0</v>
      </c>
      <c r="U12" s="42">
        <v>43.9</v>
      </c>
      <c r="V12" s="42">
        <v>2</v>
      </c>
      <c r="W12" s="42">
        <v>4.2</v>
      </c>
      <c r="X12" s="42">
        <v>26.6</v>
      </c>
      <c r="Y12" s="42">
        <v>0</v>
      </c>
      <c r="Z12" s="42">
        <v>0</v>
      </c>
      <c r="AA12" s="42">
        <v>25.2</v>
      </c>
      <c r="AB12" s="42">
        <v>10.5</v>
      </c>
      <c r="AC12" s="42">
        <v>71.3</v>
      </c>
      <c r="AD12" s="43">
        <v>3.9</v>
      </c>
      <c r="AE12" s="43">
        <v>28.7</v>
      </c>
      <c r="AF12" s="43">
        <v>7.7</v>
      </c>
      <c r="AG12" s="43">
        <v>18.3</v>
      </c>
      <c r="AH12" s="4">
        <f t="shared" si="0"/>
        <v>372.69999999999993</v>
      </c>
      <c r="AI12" s="39">
        <f t="shared" si="1"/>
        <v>262.54863813229565</v>
      </c>
      <c r="AJ12" s="25" t="s">
        <v>56</v>
      </c>
      <c r="AK12" s="48"/>
      <c r="AL12" s="207" t="s">
        <v>63</v>
      </c>
      <c r="AM12" s="207"/>
      <c r="AN12" s="9"/>
      <c r="AO12" s="9"/>
      <c r="AP12" s="9"/>
      <c r="AQ12" s="9"/>
      <c r="AR12" s="9"/>
      <c r="AS12" s="45"/>
      <c r="AT12" s="46"/>
      <c r="AU12" s="43"/>
      <c r="AV12" s="1">
        <f t="shared" si="2"/>
        <v>-372.69999999999993</v>
      </c>
    </row>
    <row r="13" spans="1:48">
      <c r="A13" s="3">
        <v>12</v>
      </c>
      <c r="B13" s="2" t="s">
        <v>11</v>
      </c>
      <c r="C13" s="4">
        <v>85.1</v>
      </c>
      <c r="D13" s="4">
        <v>0</v>
      </c>
      <c r="E13" s="4">
        <v>27.5</v>
      </c>
      <c r="F13" s="4">
        <v>0</v>
      </c>
      <c r="G13" s="4">
        <v>37.299999999999997</v>
      </c>
      <c r="H13" s="4">
        <v>12.9</v>
      </c>
      <c r="I13" s="4">
        <v>4.3</v>
      </c>
      <c r="J13" s="4">
        <v>0.7</v>
      </c>
      <c r="K13" s="4">
        <v>31.3</v>
      </c>
      <c r="L13" s="4">
        <v>1.6</v>
      </c>
      <c r="M13" s="42">
        <v>0</v>
      </c>
      <c r="N13" s="42">
        <v>0</v>
      </c>
      <c r="O13" s="42">
        <v>0.3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32.700000000000003</v>
      </c>
      <c r="V13" s="42">
        <v>3.1</v>
      </c>
      <c r="W13" s="42">
        <v>9</v>
      </c>
      <c r="X13" s="42">
        <v>11.9</v>
      </c>
      <c r="Y13" s="42">
        <v>0</v>
      </c>
      <c r="Z13" s="42">
        <v>0</v>
      </c>
      <c r="AA13" s="42">
        <v>3</v>
      </c>
      <c r="AB13" s="42">
        <v>0.8</v>
      </c>
      <c r="AC13" s="42">
        <v>19</v>
      </c>
      <c r="AD13" s="43">
        <v>2.7</v>
      </c>
      <c r="AE13" s="43">
        <v>6.3</v>
      </c>
      <c r="AF13" s="43">
        <v>4.5999999999999996</v>
      </c>
      <c r="AG13" s="43">
        <v>0.3</v>
      </c>
      <c r="AH13" s="4">
        <f t="shared" si="0"/>
        <v>209.3</v>
      </c>
      <c r="AI13" s="39">
        <f t="shared" si="1"/>
        <v>145.94594594594597</v>
      </c>
      <c r="AJ13" s="25" t="s">
        <v>56</v>
      </c>
      <c r="AK13" s="48"/>
      <c r="AL13" s="17" t="s">
        <v>64</v>
      </c>
      <c r="AM13" s="7" t="s">
        <v>67</v>
      </c>
      <c r="AN13" s="9"/>
      <c r="AO13" s="9"/>
      <c r="AP13" s="9"/>
      <c r="AQ13" s="9"/>
      <c r="AR13" s="9"/>
      <c r="AS13" s="45"/>
      <c r="AT13" s="46"/>
      <c r="AU13" s="43"/>
      <c r="AV13" s="1">
        <f t="shared" si="2"/>
        <v>-209.3</v>
      </c>
    </row>
    <row r="14" spans="1:48">
      <c r="A14" s="3">
        <v>13</v>
      </c>
      <c r="B14" s="2" t="s">
        <v>12</v>
      </c>
      <c r="C14" s="4">
        <v>107.2</v>
      </c>
      <c r="D14" s="4">
        <v>0</v>
      </c>
      <c r="E14" s="4">
        <v>44.2</v>
      </c>
      <c r="F14" s="4">
        <v>0.1</v>
      </c>
      <c r="G14" s="4">
        <v>41.6</v>
      </c>
      <c r="H14" s="4">
        <v>32.200000000000003</v>
      </c>
      <c r="I14" s="4">
        <v>1.4</v>
      </c>
      <c r="J14" s="4">
        <v>0.9</v>
      </c>
      <c r="K14" s="4">
        <v>42.6</v>
      </c>
      <c r="L14" s="4">
        <v>0.8</v>
      </c>
      <c r="M14" s="42">
        <v>0.1</v>
      </c>
      <c r="N14" s="42">
        <v>0</v>
      </c>
      <c r="O14" s="42">
        <v>0</v>
      </c>
      <c r="P14" s="42">
        <v>0.4</v>
      </c>
      <c r="Q14" s="42">
        <v>0</v>
      </c>
      <c r="R14" s="42">
        <v>0</v>
      </c>
      <c r="S14" s="42">
        <v>0</v>
      </c>
      <c r="T14" s="42">
        <v>0</v>
      </c>
      <c r="U14" s="42">
        <v>30.4</v>
      </c>
      <c r="V14" s="42">
        <v>12.2</v>
      </c>
      <c r="W14" s="42">
        <v>0.1</v>
      </c>
      <c r="X14" s="42">
        <v>14.6</v>
      </c>
      <c r="Y14" s="42">
        <v>0.1</v>
      </c>
      <c r="Z14" s="42">
        <v>0</v>
      </c>
      <c r="AA14" s="42">
        <v>0.9</v>
      </c>
      <c r="AB14" s="42">
        <v>0</v>
      </c>
      <c r="AC14" s="42">
        <v>43.5</v>
      </c>
      <c r="AD14" s="43">
        <v>6.2</v>
      </c>
      <c r="AE14" s="43">
        <v>65.7</v>
      </c>
      <c r="AF14" s="43">
        <v>6.4</v>
      </c>
      <c r="AG14" s="43">
        <v>7.3</v>
      </c>
      <c r="AH14" s="4">
        <f t="shared" si="0"/>
        <v>351.7</v>
      </c>
      <c r="AI14" s="39">
        <f t="shared" si="1"/>
        <v>228.07835820895519</v>
      </c>
      <c r="AJ14" s="25" t="s">
        <v>56</v>
      </c>
      <c r="AK14" s="48"/>
      <c r="AL14" s="7" t="s">
        <v>80</v>
      </c>
      <c r="AM14" s="7">
        <v>5.6</v>
      </c>
      <c r="AN14" s="9"/>
      <c r="AO14" s="9"/>
      <c r="AP14" s="9"/>
      <c r="AQ14" s="9"/>
      <c r="AR14" s="9"/>
      <c r="AS14" s="45"/>
      <c r="AT14" s="46"/>
      <c r="AU14" s="43"/>
      <c r="AV14" s="1">
        <f t="shared" si="2"/>
        <v>-351.7</v>
      </c>
    </row>
    <row r="15" spans="1:48">
      <c r="A15" s="3">
        <v>14</v>
      </c>
      <c r="B15" s="2" t="s">
        <v>13</v>
      </c>
      <c r="C15" s="4">
        <v>101.1</v>
      </c>
      <c r="D15" s="4">
        <v>0</v>
      </c>
      <c r="E15" s="4">
        <v>50.3</v>
      </c>
      <c r="F15" s="4">
        <v>0.5</v>
      </c>
      <c r="G15" s="4">
        <v>55.1</v>
      </c>
      <c r="H15" s="4">
        <v>32.1</v>
      </c>
      <c r="I15" s="4">
        <v>28.6</v>
      </c>
      <c r="J15" s="4">
        <v>0.6</v>
      </c>
      <c r="K15" s="4">
        <v>40.700000000000003</v>
      </c>
      <c r="L15" s="4">
        <v>1.2</v>
      </c>
      <c r="M15" s="42">
        <v>0</v>
      </c>
      <c r="N15" s="42">
        <v>0.4</v>
      </c>
      <c r="O15" s="42">
        <v>0.4</v>
      </c>
      <c r="P15" s="42">
        <v>0</v>
      </c>
      <c r="Q15" s="42">
        <v>0.3</v>
      </c>
      <c r="R15" s="42">
        <v>0</v>
      </c>
      <c r="S15" s="42">
        <v>0</v>
      </c>
      <c r="T15" s="42">
        <v>0</v>
      </c>
      <c r="U15" s="42">
        <v>62.4</v>
      </c>
      <c r="V15" s="42">
        <v>15.2</v>
      </c>
      <c r="W15" s="42">
        <v>1.3</v>
      </c>
      <c r="X15" s="42">
        <v>21.6</v>
      </c>
      <c r="Y15" s="42">
        <v>1.6</v>
      </c>
      <c r="Z15" s="42">
        <v>0.4</v>
      </c>
      <c r="AA15" s="42">
        <v>0.1</v>
      </c>
      <c r="AB15" s="42">
        <v>0.1</v>
      </c>
      <c r="AC15" s="42">
        <v>43.7</v>
      </c>
      <c r="AD15" s="43">
        <v>9.4</v>
      </c>
      <c r="AE15" s="43">
        <v>10.4</v>
      </c>
      <c r="AF15" s="43">
        <v>3.4</v>
      </c>
      <c r="AG15" s="43">
        <v>3.3</v>
      </c>
      <c r="AH15" s="4">
        <f t="shared" si="0"/>
        <v>383.09999999999997</v>
      </c>
      <c r="AI15" s="39">
        <f t="shared" si="1"/>
        <v>278.93175074183978</v>
      </c>
      <c r="AJ15" s="25" t="s">
        <v>56</v>
      </c>
      <c r="AK15" s="48"/>
      <c r="AL15" s="7" t="s">
        <v>81</v>
      </c>
      <c r="AM15" s="7">
        <v>3.6</v>
      </c>
      <c r="AN15" s="9"/>
      <c r="AO15" s="212"/>
      <c r="AP15" s="212"/>
      <c r="AQ15" s="9"/>
      <c r="AR15" s="9"/>
      <c r="AS15" s="45"/>
      <c r="AT15" s="46"/>
      <c r="AU15" s="43"/>
      <c r="AV15" s="1">
        <f t="shared" si="2"/>
        <v>-383.09999999999997</v>
      </c>
    </row>
    <row r="16" spans="1:48">
      <c r="A16" s="3">
        <v>15</v>
      </c>
      <c r="B16" s="2" t="s">
        <v>14</v>
      </c>
      <c r="C16" s="4">
        <v>92.5</v>
      </c>
      <c r="D16" s="4">
        <v>0</v>
      </c>
      <c r="E16" s="4">
        <v>29.1</v>
      </c>
      <c r="F16" s="4">
        <v>0.4</v>
      </c>
      <c r="G16" s="4">
        <v>33.6</v>
      </c>
      <c r="H16" s="4">
        <v>26.4</v>
      </c>
      <c r="I16" s="4">
        <v>3.4</v>
      </c>
      <c r="J16" s="4">
        <v>0.1</v>
      </c>
      <c r="K16" s="4">
        <v>22</v>
      </c>
      <c r="L16" s="4">
        <v>0.4</v>
      </c>
      <c r="M16" s="42">
        <v>0</v>
      </c>
      <c r="N16" s="42">
        <v>0</v>
      </c>
      <c r="O16" s="42">
        <v>0</v>
      </c>
      <c r="P16" s="42">
        <v>0</v>
      </c>
      <c r="Q16" s="42">
        <v>0.5</v>
      </c>
      <c r="R16" s="42">
        <v>0</v>
      </c>
      <c r="S16" s="42">
        <v>0</v>
      </c>
      <c r="T16" s="42">
        <v>0</v>
      </c>
      <c r="U16" s="42">
        <v>68.400000000000006</v>
      </c>
      <c r="V16" s="42">
        <v>5</v>
      </c>
      <c r="W16" s="42">
        <v>17.899999999999999</v>
      </c>
      <c r="X16" s="42">
        <v>12</v>
      </c>
      <c r="Y16" s="42">
        <v>0</v>
      </c>
      <c r="Z16" s="42">
        <v>0</v>
      </c>
      <c r="AA16" s="42">
        <v>0.1</v>
      </c>
      <c r="AB16" s="42">
        <v>0</v>
      </c>
      <c r="AC16" s="42">
        <v>38</v>
      </c>
      <c r="AD16" s="43">
        <v>2.5</v>
      </c>
      <c r="AE16" s="43">
        <v>4.9000000000000004</v>
      </c>
      <c r="AF16" s="43">
        <v>2.2000000000000002</v>
      </c>
      <c r="AG16" s="43">
        <v>0.3</v>
      </c>
      <c r="AH16" s="4">
        <f t="shared" si="0"/>
        <v>267.2</v>
      </c>
      <c r="AI16" s="39">
        <f t="shared" si="1"/>
        <v>188.86486486486484</v>
      </c>
      <c r="AJ16" s="25" t="s">
        <v>56</v>
      </c>
      <c r="AK16" s="48"/>
      <c r="AL16" s="7" t="s">
        <v>83</v>
      </c>
      <c r="AM16" s="7">
        <v>41.5</v>
      </c>
      <c r="AN16" s="14"/>
      <c r="AO16" s="18"/>
      <c r="AP16" s="16"/>
      <c r="AQ16" s="9"/>
      <c r="AR16" s="9"/>
      <c r="AS16" s="45"/>
      <c r="AT16" s="46"/>
      <c r="AU16" s="43"/>
      <c r="AV16" s="1">
        <f t="shared" si="2"/>
        <v>-267.2</v>
      </c>
    </row>
    <row r="17" spans="1:48">
      <c r="A17" s="3">
        <v>16</v>
      </c>
      <c r="B17" s="2" t="s">
        <v>15</v>
      </c>
      <c r="C17" s="4">
        <v>135.4</v>
      </c>
      <c r="D17" s="4">
        <v>0</v>
      </c>
      <c r="E17" s="4">
        <v>20</v>
      </c>
      <c r="F17" s="4">
        <v>0.1</v>
      </c>
      <c r="G17" s="4">
        <v>4.8</v>
      </c>
      <c r="H17" s="4">
        <v>3.1</v>
      </c>
      <c r="I17" s="4">
        <v>0</v>
      </c>
      <c r="J17" s="4">
        <v>0.1</v>
      </c>
      <c r="K17" s="4">
        <v>22.6</v>
      </c>
      <c r="L17" s="4">
        <v>0.3</v>
      </c>
      <c r="M17" s="42">
        <v>0.1</v>
      </c>
      <c r="N17" s="42">
        <v>0</v>
      </c>
      <c r="O17" s="42">
        <v>0.1</v>
      </c>
      <c r="P17" s="42">
        <v>0</v>
      </c>
      <c r="Q17" s="42">
        <v>0</v>
      </c>
      <c r="R17" s="42">
        <v>0</v>
      </c>
      <c r="S17" s="42">
        <v>0</v>
      </c>
      <c r="T17" s="42">
        <v>0</v>
      </c>
      <c r="U17" s="42">
        <v>31.4</v>
      </c>
      <c r="V17" s="42">
        <v>1.7</v>
      </c>
      <c r="W17" s="42">
        <v>0.2</v>
      </c>
      <c r="X17" s="42">
        <v>2.5</v>
      </c>
      <c r="Y17" s="42">
        <v>0.1</v>
      </c>
      <c r="Z17" s="42">
        <v>0</v>
      </c>
      <c r="AA17" s="42">
        <v>0</v>
      </c>
      <c r="AB17" s="42">
        <v>1.4</v>
      </c>
      <c r="AC17" s="42">
        <v>50.5</v>
      </c>
      <c r="AD17" s="43">
        <v>0.4</v>
      </c>
      <c r="AE17" s="43">
        <v>2.6</v>
      </c>
      <c r="AF17" s="43">
        <v>3.1</v>
      </c>
      <c r="AG17" s="43">
        <v>28.8</v>
      </c>
      <c r="AH17" s="4">
        <f t="shared" si="0"/>
        <v>173.9</v>
      </c>
      <c r="AI17" s="39">
        <f t="shared" si="1"/>
        <v>28.434268833087145</v>
      </c>
      <c r="AJ17" s="25" t="s">
        <v>57</v>
      </c>
      <c r="AK17" s="48"/>
      <c r="AL17" s="7" t="s">
        <v>82</v>
      </c>
      <c r="AM17" s="7">
        <v>5.2</v>
      </c>
      <c r="AN17" s="9"/>
      <c r="AO17" s="19"/>
      <c r="AP17" s="16"/>
      <c r="AQ17" s="9"/>
      <c r="AR17" s="9"/>
      <c r="AS17" s="45"/>
      <c r="AT17" s="46"/>
      <c r="AU17" s="43"/>
      <c r="AV17" s="1">
        <f t="shared" si="2"/>
        <v>-173.9</v>
      </c>
    </row>
    <row r="18" spans="1:48">
      <c r="A18" s="3">
        <v>17</v>
      </c>
      <c r="B18" s="2" t="s">
        <v>16</v>
      </c>
      <c r="C18" s="4">
        <v>100.1</v>
      </c>
      <c r="D18" s="4">
        <v>0</v>
      </c>
      <c r="E18" s="4">
        <v>1.6</v>
      </c>
      <c r="F18" s="4">
        <v>0.1</v>
      </c>
      <c r="G18" s="4">
        <v>2.6</v>
      </c>
      <c r="H18" s="4">
        <v>15.9</v>
      </c>
      <c r="I18" s="4">
        <v>0.2</v>
      </c>
      <c r="J18" s="4">
        <v>0.1</v>
      </c>
      <c r="K18" s="4">
        <v>5.2</v>
      </c>
      <c r="L18" s="4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0.9</v>
      </c>
      <c r="R18" s="42">
        <v>0.1</v>
      </c>
      <c r="S18" s="42">
        <v>0</v>
      </c>
      <c r="T18" s="42">
        <v>0</v>
      </c>
      <c r="U18" s="42">
        <v>6.2</v>
      </c>
      <c r="V18" s="42">
        <v>7.5</v>
      </c>
      <c r="W18" s="42">
        <v>0.1</v>
      </c>
      <c r="X18" s="42">
        <v>0.1</v>
      </c>
      <c r="Y18" s="42">
        <v>6.7</v>
      </c>
      <c r="Z18" s="42">
        <v>1</v>
      </c>
      <c r="AA18" s="42">
        <v>10</v>
      </c>
      <c r="AB18" s="42">
        <v>0</v>
      </c>
      <c r="AC18" s="42">
        <v>32.9</v>
      </c>
      <c r="AD18" s="43">
        <v>0.1</v>
      </c>
      <c r="AE18" s="43">
        <v>8.1</v>
      </c>
      <c r="AF18" s="43">
        <v>4.3</v>
      </c>
      <c r="AG18" s="43">
        <v>9.6999999999999993</v>
      </c>
      <c r="AH18" s="4">
        <f t="shared" si="0"/>
        <v>113.4</v>
      </c>
      <c r="AI18" s="39">
        <f t="shared" si="1"/>
        <v>13.286713286713294</v>
      </c>
      <c r="AJ18" s="25" t="s">
        <v>57</v>
      </c>
      <c r="AK18" s="48"/>
      <c r="AL18" s="7" t="s">
        <v>85</v>
      </c>
      <c r="AM18" s="7">
        <v>12.4</v>
      </c>
      <c r="AN18" s="9"/>
      <c r="AO18" s="20"/>
      <c r="AP18" s="16"/>
      <c r="AQ18" s="9"/>
      <c r="AR18" s="9"/>
      <c r="AS18" s="45"/>
      <c r="AT18" s="46"/>
      <c r="AU18" s="43"/>
      <c r="AV18" s="1">
        <f t="shared" si="2"/>
        <v>-113.4</v>
      </c>
    </row>
    <row r="19" spans="1:48">
      <c r="A19" s="3">
        <v>18</v>
      </c>
      <c r="B19" s="2" t="s">
        <v>17</v>
      </c>
      <c r="C19" s="4">
        <v>72.7</v>
      </c>
      <c r="D19" s="4">
        <v>0</v>
      </c>
      <c r="E19" s="4">
        <v>9.1999999999999993</v>
      </c>
      <c r="F19" s="4">
        <v>0</v>
      </c>
      <c r="G19" s="4">
        <v>13.9</v>
      </c>
      <c r="H19" s="4">
        <v>12.1</v>
      </c>
      <c r="I19" s="4">
        <v>4.2</v>
      </c>
      <c r="J19" s="4">
        <v>0.4</v>
      </c>
      <c r="K19" s="4">
        <v>9.6999999999999993</v>
      </c>
      <c r="L19" s="4">
        <v>0.2</v>
      </c>
      <c r="M19" s="42">
        <v>0</v>
      </c>
      <c r="N19" s="42">
        <v>0</v>
      </c>
      <c r="O19" s="42">
        <v>0</v>
      </c>
      <c r="P19" s="42">
        <v>0</v>
      </c>
      <c r="Q19" s="42">
        <v>3.4</v>
      </c>
      <c r="R19" s="42">
        <v>0</v>
      </c>
      <c r="S19" s="42">
        <v>0.1</v>
      </c>
      <c r="T19" s="42">
        <v>0.1</v>
      </c>
      <c r="U19" s="42">
        <v>20.5</v>
      </c>
      <c r="V19" s="42">
        <v>4.5</v>
      </c>
      <c r="W19" s="42">
        <v>0.5</v>
      </c>
      <c r="X19" s="42">
        <v>1</v>
      </c>
      <c r="Y19" s="42">
        <v>3.3</v>
      </c>
      <c r="Z19" s="42">
        <v>0</v>
      </c>
      <c r="AA19" s="42">
        <v>1.6</v>
      </c>
      <c r="AB19" s="42">
        <v>0</v>
      </c>
      <c r="AC19" s="42">
        <v>62.7</v>
      </c>
      <c r="AD19" s="43">
        <v>9.5</v>
      </c>
      <c r="AE19" s="43">
        <v>4.0999999999999996</v>
      </c>
      <c r="AF19" s="43">
        <v>1.5</v>
      </c>
      <c r="AG19" s="43">
        <v>9.5</v>
      </c>
      <c r="AH19" s="4">
        <f t="shared" si="0"/>
        <v>172</v>
      </c>
      <c r="AI19" s="39">
        <f t="shared" si="1"/>
        <v>136.58872077028886</v>
      </c>
      <c r="AJ19" s="25" t="s">
        <v>56</v>
      </c>
      <c r="AK19" s="48"/>
      <c r="AL19" s="7" t="s">
        <v>86</v>
      </c>
      <c r="AM19" s="49">
        <v>8</v>
      </c>
      <c r="AN19" s="9"/>
      <c r="AO19" s="20"/>
      <c r="AP19" s="16"/>
      <c r="AQ19" s="9"/>
      <c r="AR19" s="9"/>
      <c r="AS19" s="45"/>
      <c r="AT19" s="46"/>
      <c r="AU19" s="43"/>
      <c r="AV19" s="1">
        <f t="shared" si="2"/>
        <v>-172</v>
      </c>
    </row>
    <row r="20" spans="1:48">
      <c r="A20" s="3">
        <v>19</v>
      </c>
      <c r="B20" s="2" t="s">
        <v>18</v>
      </c>
      <c r="C20" s="4">
        <v>81.099999999999994</v>
      </c>
      <c r="D20" s="4">
        <v>0.1</v>
      </c>
      <c r="E20" s="4">
        <v>32.799999999999997</v>
      </c>
      <c r="F20" s="4">
        <v>0</v>
      </c>
      <c r="G20" s="4">
        <v>22.8</v>
      </c>
      <c r="H20" s="4">
        <v>15.6</v>
      </c>
      <c r="I20" s="4">
        <v>11.2</v>
      </c>
      <c r="J20" s="4">
        <v>7.6</v>
      </c>
      <c r="K20" s="4">
        <v>47.1</v>
      </c>
      <c r="L20" s="4">
        <v>0.8</v>
      </c>
      <c r="M20" s="42">
        <v>0</v>
      </c>
      <c r="N20" s="42">
        <v>0</v>
      </c>
      <c r="O20" s="42">
        <v>0.1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22.9</v>
      </c>
      <c r="V20" s="42">
        <v>5.7</v>
      </c>
      <c r="W20" s="42">
        <v>5.8</v>
      </c>
      <c r="X20" s="42">
        <v>2.5</v>
      </c>
      <c r="Y20" s="42">
        <v>12.4</v>
      </c>
      <c r="Z20" s="42">
        <v>0</v>
      </c>
      <c r="AA20" s="42">
        <v>2</v>
      </c>
      <c r="AB20" s="42">
        <v>0</v>
      </c>
      <c r="AC20" s="42">
        <v>62.5</v>
      </c>
      <c r="AD20" s="43">
        <v>9.1999999999999993</v>
      </c>
      <c r="AE20" s="43">
        <v>5.4</v>
      </c>
      <c r="AF20" s="43">
        <v>2.2999999999999998</v>
      </c>
      <c r="AG20" s="43">
        <v>9.6999999999999993</v>
      </c>
      <c r="AH20" s="4">
        <f t="shared" si="0"/>
        <v>278.5</v>
      </c>
      <c r="AI20" s="39">
        <f t="shared" si="1"/>
        <v>243.40320591861899</v>
      </c>
      <c r="AJ20" s="25" t="s">
        <v>56</v>
      </c>
      <c r="AK20" s="48"/>
      <c r="AL20" s="7" t="s">
        <v>87</v>
      </c>
      <c r="AM20" s="7">
        <v>9.6</v>
      </c>
      <c r="AN20" s="9"/>
      <c r="AO20" s="20"/>
      <c r="AP20" s="16"/>
      <c r="AQ20" s="9"/>
      <c r="AR20" s="9"/>
      <c r="AS20" s="45"/>
      <c r="AT20" s="46"/>
      <c r="AU20" s="43"/>
      <c r="AV20" s="1">
        <f t="shared" si="2"/>
        <v>-278.5</v>
      </c>
    </row>
    <row r="21" spans="1:48">
      <c r="A21" s="3">
        <v>20</v>
      </c>
      <c r="B21" s="2" t="s">
        <v>19</v>
      </c>
      <c r="C21" s="4">
        <v>96.7</v>
      </c>
      <c r="D21" s="4">
        <v>0</v>
      </c>
      <c r="E21" s="4">
        <v>12.3</v>
      </c>
      <c r="F21" s="4">
        <v>0</v>
      </c>
      <c r="G21" s="4">
        <v>4</v>
      </c>
      <c r="H21" s="4">
        <v>6.2</v>
      </c>
      <c r="I21" s="4">
        <v>0</v>
      </c>
      <c r="J21" s="4">
        <v>0</v>
      </c>
      <c r="K21" s="4">
        <v>47.8</v>
      </c>
      <c r="L21" s="4">
        <v>0.7</v>
      </c>
      <c r="M21" s="42">
        <v>0</v>
      </c>
      <c r="N21" s="42">
        <v>0</v>
      </c>
      <c r="O21" s="42">
        <v>0</v>
      </c>
      <c r="P21" s="42">
        <v>0</v>
      </c>
      <c r="Q21" s="42">
        <v>1.2</v>
      </c>
      <c r="R21" s="42">
        <v>0</v>
      </c>
      <c r="S21" s="42">
        <v>0</v>
      </c>
      <c r="T21" s="42">
        <v>0</v>
      </c>
      <c r="U21" s="42">
        <v>15.1</v>
      </c>
      <c r="V21" s="42">
        <v>2.2000000000000002</v>
      </c>
      <c r="W21" s="42">
        <v>0</v>
      </c>
      <c r="X21" s="42">
        <v>3.1</v>
      </c>
      <c r="Y21" s="42">
        <v>0</v>
      </c>
      <c r="Z21" s="42">
        <v>0</v>
      </c>
      <c r="AA21" s="42">
        <v>28.3</v>
      </c>
      <c r="AB21" s="42">
        <v>6</v>
      </c>
      <c r="AC21" s="42">
        <v>35.9</v>
      </c>
      <c r="AD21" s="43">
        <v>2.2000000000000002</v>
      </c>
      <c r="AE21" s="43">
        <v>8.5</v>
      </c>
      <c r="AF21" s="43">
        <v>5.5</v>
      </c>
      <c r="AG21" s="43">
        <v>21.4</v>
      </c>
      <c r="AH21" s="4">
        <f t="shared" si="0"/>
        <v>200.39999999999998</v>
      </c>
      <c r="AI21" s="39">
        <f t="shared" si="1"/>
        <v>107.23888314374349</v>
      </c>
      <c r="AJ21" s="25" t="s">
        <v>56</v>
      </c>
      <c r="AK21" s="48"/>
      <c r="AL21" s="7"/>
      <c r="AM21" s="7"/>
      <c r="AN21" s="9"/>
      <c r="AO21" s="20"/>
      <c r="AP21" s="16"/>
      <c r="AQ21" s="9"/>
      <c r="AR21" s="9"/>
      <c r="AS21" s="45"/>
      <c r="AT21" s="46"/>
      <c r="AU21" s="43"/>
      <c r="AV21" s="1">
        <f t="shared" si="2"/>
        <v>-200.39999999999998</v>
      </c>
    </row>
    <row r="22" spans="1:48">
      <c r="A22" s="3">
        <v>21</v>
      </c>
      <c r="B22" s="2" t="s">
        <v>20</v>
      </c>
      <c r="C22" s="4">
        <v>93.6</v>
      </c>
      <c r="D22" s="4">
        <v>0</v>
      </c>
      <c r="E22" s="4">
        <v>23.6</v>
      </c>
      <c r="F22" s="4">
        <v>0</v>
      </c>
      <c r="G22" s="4">
        <v>40.9</v>
      </c>
      <c r="H22" s="4">
        <v>12.1</v>
      </c>
      <c r="I22" s="4">
        <v>9.1</v>
      </c>
      <c r="J22" s="4">
        <v>1.6</v>
      </c>
      <c r="K22" s="4">
        <v>22.3</v>
      </c>
      <c r="L22" s="4">
        <v>1</v>
      </c>
      <c r="M22" s="42">
        <v>0</v>
      </c>
      <c r="N22" s="42">
        <v>0</v>
      </c>
      <c r="O22" s="42">
        <v>0</v>
      </c>
      <c r="P22" s="42">
        <v>1.9</v>
      </c>
      <c r="Q22" s="42">
        <v>0.1</v>
      </c>
      <c r="R22" s="42">
        <v>0</v>
      </c>
      <c r="S22" s="42">
        <v>0</v>
      </c>
      <c r="T22" s="42">
        <v>0</v>
      </c>
      <c r="U22" s="42">
        <v>63.6</v>
      </c>
      <c r="V22" s="42">
        <v>3.3</v>
      </c>
      <c r="W22" s="42">
        <v>1.8</v>
      </c>
      <c r="X22" s="42">
        <v>9.1</v>
      </c>
      <c r="Y22" s="42">
        <v>0</v>
      </c>
      <c r="Z22" s="42">
        <v>0.3</v>
      </c>
      <c r="AA22" s="42">
        <v>0.3</v>
      </c>
      <c r="AB22" s="42">
        <v>1</v>
      </c>
      <c r="AC22" s="42">
        <v>14.5</v>
      </c>
      <c r="AD22" s="43">
        <v>1.7</v>
      </c>
      <c r="AE22" s="43">
        <v>3.6</v>
      </c>
      <c r="AF22" s="43">
        <v>11.2</v>
      </c>
      <c r="AG22" s="43">
        <v>9.3000000000000007</v>
      </c>
      <c r="AH22" s="4">
        <f t="shared" si="0"/>
        <v>232.3</v>
      </c>
      <c r="AI22" s="39">
        <f t="shared" si="1"/>
        <v>148.18376068376068</v>
      </c>
      <c r="AJ22" s="25" t="s">
        <v>56</v>
      </c>
      <c r="AK22" s="48"/>
      <c r="AL22" s="7"/>
      <c r="AM22" s="7"/>
      <c r="AN22" s="9"/>
      <c r="AO22" s="20"/>
      <c r="AP22" s="9"/>
      <c r="AQ22" s="9"/>
      <c r="AR22" s="9"/>
      <c r="AS22" s="45"/>
      <c r="AT22" s="46"/>
      <c r="AU22" s="43"/>
      <c r="AV22" s="1">
        <f t="shared" si="2"/>
        <v>-232.3</v>
      </c>
    </row>
    <row r="23" spans="1:48">
      <c r="A23" s="3">
        <v>22</v>
      </c>
      <c r="B23" s="2" t="s">
        <v>21</v>
      </c>
      <c r="C23" s="4">
        <v>50.3</v>
      </c>
      <c r="D23" s="4">
        <v>0</v>
      </c>
      <c r="E23" s="4">
        <v>67.2</v>
      </c>
      <c r="F23" s="4">
        <v>2.5</v>
      </c>
      <c r="G23" s="4">
        <v>72.2</v>
      </c>
      <c r="H23" s="4">
        <v>7.1</v>
      </c>
      <c r="I23" s="4">
        <v>14.7</v>
      </c>
      <c r="J23" s="4">
        <v>7.3</v>
      </c>
      <c r="K23" s="4">
        <v>16.600000000000001</v>
      </c>
      <c r="L23" s="4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55</v>
      </c>
      <c r="V23" s="42">
        <v>3.8</v>
      </c>
      <c r="W23" s="42">
        <v>4.4000000000000004</v>
      </c>
      <c r="X23" s="42">
        <v>16.100000000000001</v>
      </c>
      <c r="Y23" s="42">
        <v>0</v>
      </c>
      <c r="Z23" s="42">
        <v>0</v>
      </c>
      <c r="AA23" s="42">
        <v>0</v>
      </c>
      <c r="AB23" s="42">
        <v>1.8</v>
      </c>
      <c r="AC23" s="42">
        <v>22.6</v>
      </c>
      <c r="AD23" s="43">
        <v>1.3</v>
      </c>
      <c r="AE23" s="43">
        <v>2.8</v>
      </c>
      <c r="AF23" s="43">
        <v>10.9</v>
      </c>
      <c r="AG23" s="43">
        <v>0.8</v>
      </c>
      <c r="AH23" s="4">
        <f t="shared" si="0"/>
        <v>307.10000000000008</v>
      </c>
      <c r="AI23" s="39">
        <f t="shared" si="1"/>
        <v>510.53677932405583</v>
      </c>
      <c r="AJ23" s="25" t="s">
        <v>56</v>
      </c>
      <c r="AK23" s="48"/>
      <c r="AL23" s="15"/>
      <c r="AM23" s="9"/>
      <c r="AN23" s="9"/>
      <c r="AO23" s="27"/>
      <c r="AP23" s="9"/>
      <c r="AQ23" s="9"/>
      <c r="AR23" s="9"/>
      <c r="AS23" s="45"/>
      <c r="AT23" s="46"/>
      <c r="AU23" s="43"/>
      <c r="AV23" s="1">
        <f t="shared" si="2"/>
        <v>-307.10000000000008</v>
      </c>
    </row>
    <row r="24" spans="1:48" ht="17.25">
      <c r="A24" s="3">
        <v>23</v>
      </c>
      <c r="B24" s="2" t="s">
        <v>22</v>
      </c>
      <c r="C24" s="4">
        <v>97.8</v>
      </c>
      <c r="D24" s="4">
        <v>0</v>
      </c>
      <c r="E24" s="4">
        <v>14.5</v>
      </c>
      <c r="F24" s="4">
        <v>0.1</v>
      </c>
      <c r="G24" s="4">
        <v>40.299999999999997</v>
      </c>
      <c r="H24" s="4">
        <v>0.2</v>
      </c>
      <c r="I24" s="4">
        <v>27.5</v>
      </c>
      <c r="J24" s="4">
        <v>3.6</v>
      </c>
      <c r="K24" s="4">
        <v>35.9</v>
      </c>
      <c r="L24" s="4">
        <v>1</v>
      </c>
      <c r="M24" s="42">
        <v>0.1</v>
      </c>
      <c r="N24" s="42">
        <v>0</v>
      </c>
      <c r="O24" s="42">
        <v>0.3</v>
      </c>
      <c r="P24" s="42">
        <v>0</v>
      </c>
      <c r="Q24" s="42">
        <v>0.2</v>
      </c>
      <c r="R24" s="42">
        <v>0</v>
      </c>
      <c r="S24" s="42">
        <v>0</v>
      </c>
      <c r="T24" s="42">
        <v>0</v>
      </c>
      <c r="U24" s="42">
        <v>80</v>
      </c>
      <c r="V24" s="42">
        <v>3.4</v>
      </c>
      <c r="W24" s="42">
        <v>3.1</v>
      </c>
      <c r="X24" s="42">
        <v>2.2000000000000002</v>
      </c>
      <c r="Y24" s="42">
        <v>4.5</v>
      </c>
      <c r="Z24" s="42">
        <v>0</v>
      </c>
      <c r="AA24" s="42">
        <v>6.8</v>
      </c>
      <c r="AB24" s="42">
        <v>1.9</v>
      </c>
      <c r="AC24" s="42">
        <v>7.8</v>
      </c>
      <c r="AD24" s="43">
        <v>5.2</v>
      </c>
      <c r="AE24" s="43">
        <v>1.7</v>
      </c>
      <c r="AF24" s="43">
        <v>4.3</v>
      </c>
      <c r="AG24" s="43">
        <v>2.2000000000000002</v>
      </c>
      <c r="AH24" s="4">
        <f t="shared" si="0"/>
        <v>246.79999999999998</v>
      </c>
      <c r="AI24" s="39">
        <f t="shared" si="1"/>
        <v>152.35173824130879</v>
      </c>
      <c r="AJ24" s="25" t="s">
        <v>56</v>
      </c>
      <c r="AK24" s="48"/>
      <c r="AL24" s="15"/>
      <c r="AM24" s="22" t="s">
        <v>72</v>
      </c>
      <c r="AN24" s="9"/>
      <c r="AO24" s="27"/>
      <c r="AP24" s="9"/>
      <c r="AQ24" s="9"/>
      <c r="AR24" s="9"/>
      <c r="AS24" s="45"/>
      <c r="AT24" s="46"/>
      <c r="AU24" s="43"/>
      <c r="AV24" s="1">
        <f t="shared" si="2"/>
        <v>-246.79999999999998</v>
      </c>
    </row>
    <row r="25" spans="1:48">
      <c r="A25" s="3">
        <v>24</v>
      </c>
      <c r="B25" s="2" t="s">
        <v>23</v>
      </c>
      <c r="C25" s="4">
        <v>92.4</v>
      </c>
      <c r="D25" s="4">
        <v>0</v>
      </c>
      <c r="E25" s="4">
        <v>25.3</v>
      </c>
      <c r="F25" s="4">
        <v>0.6</v>
      </c>
      <c r="G25" s="4">
        <v>64.099999999999994</v>
      </c>
      <c r="H25" s="4">
        <v>31.1</v>
      </c>
      <c r="I25" s="4">
        <v>11.7</v>
      </c>
      <c r="J25" s="4">
        <v>1.1000000000000001</v>
      </c>
      <c r="K25" s="4">
        <v>40.700000000000003</v>
      </c>
      <c r="L25" s="4">
        <v>1.1000000000000001</v>
      </c>
      <c r="M25" s="42">
        <v>0</v>
      </c>
      <c r="N25" s="42">
        <v>0</v>
      </c>
      <c r="O25" s="42">
        <v>0.6</v>
      </c>
      <c r="P25" s="42">
        <v>0</v>
      </c>
      <c r="Q25" s="42">
        <v>0.3</v>
      </c>
      <c r="R25" s="42">
        <v>0</v>
      </c>
      <c r="S25" s="42">
        <v>0</v>
      </c>
      <c r="T25" s="42">
        <v>0</v>
      </c>
      <c r="U25" s="42">
        <v>49.5</v>
      </c>
      <c r="V25" s="42">
        <v>5.4</v>
      </c>
      <c r="W25" s="42">
        <v>15.6</v>
      </c>
      <c r="X25" s="42">
        <v>6.3</v>
      </c>
      <c r="Y25" s="42">
        <v>0.3</v>
      </c>
      <c r="Z25" s="42">
        <v>0</v>
      </c>
      <c r="AA25" s="42">
        <v>0.1</v>
      </c>
      <c r="AB25" s="42">
        <v>3.9</v>
      </c>
      <c r="AC25" s="42">
        <v>22.5</v>
      </c>
      <c r="AD25" s="43">
        <v>5</v>
      </c>
      <c r="AE25" s="43">
        <v>10.1</v>
      </c>
      <c r="AF25" s="43">
        <v>5.9</v>
      </c>
      <c r="AG25" s="43">
        <v>0.4</v>
      </c>
      <c r="AH25" s="4">
        <f t="shared" si="0"/>
        <v>301.59999999999997</v>
      </c>
      <c r="AI25" s="39">
        <f t="shared" si="1"/>
        <v>226.40692640692635</v>
      </c>
      <c r="AJ25" s="25" t="s">
        <v>56</v>
      </c>
      <c r="AK25" s="48"/>
      <c r="AL25" s="210" t="s">
        <v>59</v>
      </c>
      <c r="AM25" s="210"/>
      <c r="AN25" s="220" t="s">
        <v>60</v>
      </c>
      <c r="AO25" s="220" t="s">
        <v>61</v>
      </c>
      <c r="AP25" s="220" t="s">
        <v>66</v>
      </c>
      <c r="AQ25" s="220" t="s">
        <v>55</v>
      </c>
      <c r="AR25" s="9"/>
      <c r="AS25" s="45"/>
      <c r="AT25" s="46"/>
      <c r="AU25" s="43"/>
      <c r="AV25" s="1">
        <f t="shared" si="2"/>
        <v>-301.59999999999997</v>
      </c>
    </row>
    <row r="26" spans="1:48">
      <c r="A26" s="3">
        <v>25</v>
      </c>
      <c r="B26" s="2" t="s">
        <v>24</v>
      </c>
      <c r="C26" s="4">
        <v>94.6</v>
      </c>
      <c r="D26" s="4">
        <v>0</v>
      </c>
      <c r="E26" s="4">
        <v>8.9</v>
      </c>
      <c r="F26" s="4">
        <v>0</v>
      </c>
      <c r="G26" s="4">
        <v>31.4</v>
      </c>
      <c r="H26" s="4">
        <v>34.200000000000003</v>
      </c>
      <c r="I26" s="4">
        <v>3.2</v>
      </c>
      <c r="J26" s="4">
        <v>5.2</v>
      </c>
      <c r="K26" s="4">
        <v>12.1</v>
      </c>
      <c r="L26" s="4">
        <v>3.1</v>
      </c>
      <c r="M26" s="42">
        <v>0</v>
      </c>
      <c r="N26" s="42">
        <v>0</v>
      </c>
      <c r="O26" s="42">
        <v>0</v>
      </c>
      <c r="P26" s="42">
        <v>0</v>
      </c>
      <c r="Q26" s="42">
        <v>1.2</v>
      </c>
      <c r="R26" s="42">
        <v>0</v>
      </c>
      <c r="S26" s="42">
        <v>0</v>
      </c>
      <c r="T26" s="42">
        <v>0</v>
      </c>
      <c r="U26" s="42">
        <v>20.7</v>
      </c>
      <c r="V26" s="42">
        <v>6.1</v>
      </c>
      <c r="W26" s="42">
        <v>4.9000000000000004</v>
      </c>
      <c r="X26" s="42">
        <v>7.1</v>
      </c>
      <c r="Y26" s="42">
        <v>1.6</v>
      </c>
      <c r="Z26" s="42">
        <v>0</v>
      </c>
      <c r="AA26" s="42">
        <v>0.4</v>
      </c>
      <c r="AB26" s="42">
        <v>0.4</v>
      </c>
      <c r="AC26" s="42">
        <v>86.8</v>
      </c>
      <c r="AD26" s="43">
        <v>9.6</v>
      </c>
      <c r="AE26" s="43">
        <v>13.8</v>
      </c>
      <c r="AF26" s="43">
        <v>0</v>
      </c>
      <c r="AG26" s="43">
        <v>15.6</v>
      </c>
      <c r="AH26" s="4">
        <f t="shared" si="0"/>
        <v>266.3</v>
      </c>
      <c r="AI26" s="39">
        <f t="shared" si="1"/>
        <v>181.50105708245246</v>
      </c>
      <c r="AJ26" s="25" t="s">
        <v>56</v>
      </c>
      <c r="AK26" s="48"/>
      <c r="AL26" s="210"/>
      <c r="AM26" s="210"/>
      <c r="AN26" s="220"/>
      <c r="AO26" s="220"/>
      <c r="AP26" s="220"/>
      <c r="AQ26" s="220"/>
      <c r="AR26" s="9"/>
      <c r="AS26" s="45"/>
      <c r="AT26" s="46"/>
      <c r="AU26" s="43"/>
      <c r="AV26" s="1">
        <f t="shared" si="2"/>
        <v>-266.3</v>
      </c>
    </row>
    <row r="27" spans="1:48">
      <c r="A27" s="3">
        <v>26</v>
      </c>
      <c r="B27" s="2" t="s">
        <v>25</v>
      </c>
      <c r="C27" s="4">
        <v>90.2</v>
      </c>
      <c r="D27" s="4">
        <v>0</v>
      </c>
      <c r="E27" s="4">
        <v>28.3</v>
      </c>
      <c r="F27" s="4">
        <v>0</v>
      </c>
      <c r="G27" s="4">
        <v>22.5</v>
      </c>
      <c r="H27" s="4">
        <v>4.9000000000000004</v>
      </c>
      <c r="I27" s="4">
        <v>48.3</v>
      </c>
      <c r="J27" s="4">
        <v>0</v>
      </c>
      <c r="K27" s="4">
        <v>25.6</v>
      </c>
      <c r="L27" s="4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0.3</v>
      </c>
      <c r="R27" s="42">
        <v>0</v>
      </c>
      <c r="S27" s="42">
        <v>0</v>
      </c>
      <c r="T27" s="42">
        <v>0</v>
      </c>
      <c r="U27" s="42">
        <v>49</v>
      </c>
      <c r="V27" s="42">
        <v>1.3</v>
      </c>
      <c r="W27" s="42">
        <v>20</v>
      </c>
      <c r="X27" s="42">
        <v>12.9</v>
      </c>
      <c r="Y27" s="42">
        <v>0</v>
      </c>
      <c r="Z27" s="42">
        <v>0</v>
      </c>
      <c r="AA27" s="42">
        <v>0</v>
      </c>
      <c r="AB27" s="42">
        <v>3.3</v>
      </c>
      <c r="AC27" s="42">
        <v>10.9</v>
      </c>
      <c r="AD27" s="43">
        <v>2.2000000000000002</v>
      </c>
      <c r="AE27" s="43">
        <v>4.4000000000000004</v>
      </c>
      <c r="AF27" s="43">
        <v>10.4</v>
      </c>
      <c r="AG27" s="43">
        <v>0.7</v>
      </c>
      <c r="AH27" s="4">
        <f t="shared" si="0"/>
        <v>245.00000000000003</v>
      </c>
      <c r="AI27" s="39">
        <f t="shared" si="1"/>
        <v>171.61862527716187</v>
      </c>
      <c r="AJ27" s="25" t="s">
        <v>56</v>
      </c>
      <c r="AK27" s="48"/>
      <c r="AL27" s="221" t="s">
        <v>68</v>
      </c>
      <c r="AM27" s="221"/>
      <c r="AN27" s="10">
        <v>685.1</v>
      </c>
      <c r="AO27" s="11">
        <v>643.29999999999995</v>
      </c>
      <c r="AP27" s="11">
        <f>AO27/AN27*100-100</f>
        <v>-6.1012990804262301</v>
      </c>
      <c r="AQ27" s="21" t="s">
        <v>57</v>
      </c>
      <c r="AR27" s="9"/>
      <c r="AS27" s="45"/>
      <c r="AT27" s="46"/>
      <c r="AU27" s="43"/>
      <c r="AV27" s="1">
        <f t="shared" si="2"/>
        <v>-245.00000000000003</v>
      </c>
    </row>
    <row r="28" spans="1:48">
      <c r="A28" s="3">
        <v>27</v>
      </c>
      <c r="B28" s="2" t="s">
        <v>26</v>
      </c>
      <c r="C28" s="4">
        <v>90.1</v>
      </c>
      <c r="D28" s="4">
        <v>0</v>
      </c>
      <c r="E28" s="4">
        <v>32.5</v>
      </c>
      <c r="F28" s="4">
        <v>0.3</v>
      </c>
      <c r="G28" s="4">
        <v>45.4</v>
      </c>
      <c r="H28" s="4">
        <v>15.9</v>
      </c>
      <c r="I28" s="4">
        <v>4.5999999999999996</v>
      </c>
      <c r="J28" s="4">
        <v>0</v>
      </c>
      <c r="K28" s="4">
        <v>36.700000000000003</v>
      </c>
      <c r="L28" s="4">
        <v>1.5</v>
      </c>
      <c r="M28" s="42">
        <v>0</v>
      </c>
      <c r="N28" s="42">
        <v>0</v>
      </c>
      <c r="O28" s="42">
        <v>4.9000000000000004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31.2</v>
      </c>
      <c r="V28" s="42">
        <v>5.4</v>
      </c>
      <c r="W28" s="42">
        <v>8.6999999999999993</v>
      </c>
      <c r="X28" s="42">
        <v>5.6</v>
      </c>
      <c r="Y28" s="42">
        <v>0</v>
      </c>
      <c r="Z28" s="42">
        <v>0</v>
      </c>
      <c r="AA28" s="42">
        <v>0</v>
      </c>
      <c r="AB28" s="42">
        <v>10.7</v>
      </c>
      <c r="AC28" s="42">
        <v>24.7</v>
      </c>
      <c r="AD28" s="43">
        <v>5.3</v>
      </c>
      <c r="AE28" s="43">
        <v>10.7</v>
      </c>
      <c r="AF28" s="43">
        <v>4.7</v>
      </c>
      <c r="AG28" s="43">
        <v>1.2</v>
      </c>
      <c r="AH28" s="4">
        <f t="shared" si="0"/>
        <v>249.99999999999991</v>
      </c>
      <c r="AI28" s="39">
        <f t="shared" si="1"/>
        <v>177.46947835738058</v>
      </c>
      <c r="AJ28" s="25" t="s">
        <v>56</v>
      </c>
      <c r="AK28" s="48"/>
      <c r="AL28" s="222" t="s">
        <v>69</v>
      </c>
      <c r="AM28" s="222"/>
      <c r="AN28" s="10">
        <v>249.4</v>
      </c>
      <c r="AO28" s="11">
        <v>163.9</v>
      </c>
      <c r="AP28" s="11">
        <f t="shared" ref="AP28:AP31" si="3">AO28/AN28*100-100</f>
        <v>-34.282277465918199</v>
      </c>
      <c r="AQ28" s="21" t="s">
        <v>73</v>
      </c>
      <c r="AR28" s="9"/>
      <c r="AS28" s="45"/>
      <c r="AT28" s="46"/>
      <c r="AU28" s="43"/>
      <c r="AV28" s="1">
        <f t="shared" si="2"/>
        <v>-249.99999999999991</v>
      </c>
    </row>
    <row r="29" spans="1:48">
      <c r="A29" s="3">
        <v>28</v>
      </c>
      <c r="B29" s="2" t="s">
        <v>27</v>
      </c>
      <c r="C29" s="4">
        <v>72.099999999999994</v>
      </c>
      <c r="D29" s="4">
        <v>0</v>
      </c>
      <c r="E29" s="4">
        <v>33</v>
      </c>
      <c r="F29" s="4">
        <v>0.9</v>
      </c>
      <c r="G29" s="4">
        <v>55.4</v>
      </c>
      <c r="H29" s="4">
        <v>19.600000000000001</v>
      </c>
      <c r="I29" s="4">
        <v>40.299999999999997</v>
      </c>
      <c r="J29" s="4">
        <v>4</v>
      </c>
      <c r="K29" s="4">
        <v>77.099999999999994</v>
      </c>
      <c r="L29" s="4">
        <v>1.4</v>
      </c>
      <c r="M29" s="42">
        <v>0.5</v>
      </c>
      <c r="N29" s="42">
        <v>0.6</v>
      </c>
      <c r="O29" s="42">
        <v>0.5</v>
      </c>
      <c r="P29" s="42">
        <v>0.3</v>
      </c>
      <c r="Q29" s="42">
        <v>0.5</v>
      </c>
      <c r="R29" s="42">
        <v>0.3</v>
      </c>
      <c r="S29" s="42">
        <v>0</v>
      </c>
      <c r="T29" s="42">
        <v>0</v>
      </c>
      <c r="U29" s="42">
        <v>14.3</v>
      </c>
      <c r="V29" s="42">
        <v>2</v>
      </c>
      <c r="W29" s="42">
        <v>4.7</v>
      </c>
      <c r="X29" s="42">
        <v>7.2</v>
      </c>
      <c r="Y29" s="42">
        <v>0.3</v>
      </c>
      <c r="Z29" s="42">
        <v>0.8</v>
      </c>
      <c r="AA29" s="42">
        <v>1.2</v>
      </c>
      <c r="AB29" s="42">
        <v>3</v>
      </c>
      <c r="AC29" s="42">
        <v>39</v>
      </c>
      <c r="AD29" s="43">
        <v>4.2</v>
      </c>
      <c r="AE29" s="43">
        <v>5.8</v>
      </c>
      <c r="AF29" s="43">
        <v>4.5999999999999996</v>
      </c>
      <c r="AG29" s="43">
        <v>5.3</v>
      </c>
      <c r="AH29" s="4">
        <f t="shared" si="0"/>
        <v>326.80000000000007</v>
      </c>
      <c r="AI29" s="39">
        <f t="shared" si="1"/>
        <v>353.25936199722622</v>
      </c>
      <c r="AJ29" s="25" t="s">
        <v>56</v>
      </c>
      <c r="AK29" s="48"/>
      <c r="AL29" s="222" t="s">
        <v>70</v>
      </c>
      <c r="AM29" s="222"/>
      <c r="AN29" s="10">
        <v>15.8</v>
      </c>
      <c r="AO29" s="10">
        <v>1.4</v>
      </c>
      <c r="AP29" s="11">
        <f t="shared" si="3"/>
        <v>-91.139240506329116</v>
      </c>
      <c r="AQ29" s="21" t="s">
        <v>73</v>
      </c>
      <c r="AR29" s="9"/>
      <c r="AS29" s="45"/>
      <c r="AT29" s="46"/>
      <c r="AU29" s="43"/>
      <c r="AV29" s="1">
        <f t="shared" si="2"/>
        <v>-326.80000000000007</v>
      </c>
    </row>
    <row r="30" spans="1:48">
      <c r="A30" s="3">
        <v>29</v>
      </c>
      <c r="B30" s="2" t="s">
        <v>28</v>
      </c>
      <c r="C30" s="4">
        <v>94.7</v>
      </c>
      <c r="D30" s="4">
        <v>0</v>
      </c>
      <c r="E30" s="4">
        <v>20.6</v>
      </c>
      <c r="F30" s="4">
        <v>0</v>
      </c>
      <c r="G30" s="4">
        <v>33.4</v>
      </c>
      <c r="H30" s="4">
        <v>9.6</v>
      </c>
      <c r="I30" s="4">
        <v>2.1</v>
      </c>
      <c r="J30" s="4">
        <v>2.1</v>
      </c>
      <c r="K30" s="4">
        <v>5.4</v>
      </c>
      <c r="L30" s="4">
        <v>0.7</v>
      </c>
      <c r="M30" s="42">
        <v>0.4</v>
      </c>
      <c r="N30" s="42">
        <v>0.3</v>
      </c>
      <c r="O30" s="42">
        <v>1</v>
      </c>
      <c r="P30" s="42">
        <v>0.1</v>
      </c>
      <c r="Q30" s="42">
        <v>4.3</v>
      </c>
      <c r="R30" s="42">
        <v>0</v>
      </c>
      <c r="S30" s="42">
        <v>0</v>
      </c>
      <c r="T30" s="42">
        <v>0</v>
      </c>
      <c r="U30" s="42">
        <v>28.7</v>
      </c>
      <c r="V30" s="42">
        <v>0.4</v>
      </c>
      <c r="W30" s="42">
        <v>1.9</v>
      </c>
      <c r="X30" s="42">
        <v>2.4</v>
      </c>
      <c r="Y30" s="42">
        <v>0.1</v>
      </c>
      <c r="Z30" s="42">
        <v>0.1</v>
      </c>
      <c r="AA30" s="42">
        <v>14.7</v>
      </c>
      <c r="AB30" s="42">
        <v>0</v>
      </c>
      <c r="AC30" s="42">
        <v>86.8</v>
      </c>
      <c r="AD30" s="43">
        <v>17.7</v>
      </c>
      <c r="AE30" s="43">
        <v>11.2</v>
      </c>
      <c r="AF30" s="43">
        <v>9.6</v>
      </c>
      <c r="AG30" s="43">
        <v>50.4</v>
      </c>
      <c r="AH30" s="4">
        <f t="shared" si="0"/>
        <v>304</v>
      </c>
      <c r="AI30" s="39">
        <f t="shared" si="1"/>
        <v>221.01372756071805</v>
      </c>
      <c r="AJ30" s="25" t="s">
        <v>56</v>
      </c>
      <c r="AK30" s="48"/>
      <c r="AL30" s="222" t="s">
        <v>71</v>
      </c>
      <c r="AM30" s="222"/>
      <c r="AN30" s="3">
        <v>83.2</v>
      </c>
      <c r="AO30" s="3">
        <v>97.4</v>
      </c>
      <c r="AP30" s="11">
        <f t="shared" si="3"/>
        <v>17.067307692307693</v>
      </c>
      <c r="AQ30" s="21" t="s">
        <v>57</v>
      </c>
      <c r="AR30" s="9"/>
      <c r="AS30" s="45"/>
      <c r="AT30" s="46"/>
      <c r="AU30" s="43"/>
      <c r="AV30" s="1">
        <f t="shared" si="2"/>
        <v>-304</v>
      </c>
    </row>
    <row r="31" spans="1:48">
      <c r="A31" s="3">
        <v>30</v>
      </c>
      <c r="B31" s="2" t="s">
        <v>29</v>
      </c>
      <c r="C31" s="4">
        <v>117.5</v>
      </c>
      <c r="D31" s="4">
        <v>0.1</v>
      </c>
      <c r="E31" s="4">
        <v>3.8</v>
      </c>
      <c r="F31" s="4">
        <v>0</v>
      </c>
      <c r="G31" s="4">
        <v>7.1</v>
      </c>
      <c r="H31" s="4">
        <v>2.6</v>
      </c>
      <c r="I31" s="4">
        <v>0.1</v>
      </c>
      <c r="J31" s="4">
        <v>44</v>
      </c>
      <c r="K31" s="4">
        <v>5.8</v>
      </c>
      <c r="L31" s="4">
        <v>0.1</v>
      </c>
      <c r="M31" s="42">
        <v>0</v>
      </c>
      <c r="N31" s="42">
        <v>0.1</v>
      </c>
      <c r="O31" s="42">
        <v>3.8</v>
      </c>
      <c r="P31" s="42">
        <v>16.899999999999999</v>
      </c>
      <c r="Q31" s="42">
        <v>0</v>
      </c>
      <c r="R31" s="42">
        <v>0</v>
      </c>
      <c r="S31" s="42">
        <v>0</v>
      </c>
      <c r="T31" s="42">
        <v>0</v>
      </c>
      <c r="U31" s="42">
        <v>94.8</v>
      </c>
      <c r="V31" s="42">
        <v>0.1</v>
      </c>
      <c r="W31" s="42">
        <v>0.1</v>
      </c>
      <c r="X31" s="42">
        <v>28</v>
      </c>
      <c r="Y31" s="42">
        <v>0</v>
      </c>
      <c r="Z31" s="42">
        <v>0</v>
      </c>
      <c r="AA31" s="42">
        <v>0.4</v>
      </c>
      <c r="AB31" s="42">
        <v>4.3</v>
      </c>
      <c r="AC31" s="42">
        <v>30.8</v>
      </c>
      <c r="AD31" s="43">
        <v>4</v>
      </c>
      <c r="AE31" s="43">
        <v>30.2</v>
      </c>
      <c r="AF31" s="43">
        <v>4.7</v>
      </c>
      <c r="AG31" s="43">
        <v>33.299999999999997</v>
      </c>
      <c r="AH31" s="4">
        <f t="shared" si="0"/>
        <v>315.10000000000002</v>
      </c>
      <c r="AI31" s="39">
        <f t="shared" si="1"/>
        <v>168.17021276595744</v>
      </c>
      <c r="AJ31" s="25" t="s">
        <v>56</v>
      </c>
      <c r="AK31" s="48"/>
      <c r="AL31" s="222" t="s">
        <v>52</v>
      </c>
      <c r="AM31" s="222"/>
      <c r="AN31" s="10">
        <f>SUM(AN27:AN30)</f>
        <v>1033.5</v>
      </c>
      <c r="AO31" s="11">
        <f>SUM(AO27:AO30)</f>
        <v>905.99999999999989</v>
      </c>
      <c r="AP31" s="11">
        <f t="shared" si="3"/>
        <v>-12.3367198838897</v>
      </c>
      <c r="AQ31" s="21" t="s">
        <v>57</v>
      </c>
      <c r="AR31" s="9"/>
      <c r="AS31" s="45"/>
      <c r="AT31" s="46"/>
      <c r="AU31" s="43"/>
      <c r="AV31" s="1">
        <f t="shared" si="2"/>
        <v>-315.10000000000002</v>
      </c>
    </row>
    <row r="32" spans="1:48">
      <c r="A32" s="3">
        <v>31</v>
      </c>
      <c r="B32" s="2" t="s">
        <v>30</v>
      </c>
      <c r="C32" s="4">
        <v>77.900000000000006</v>
      </c>
      <c r="D32" s="4">
        <v>0.3</v>
      </c>
      <c r="E32" s="4">
        <v>44</v>
      </c>
      <c r="F32" s="4">
        <v>3</v>
      </c>
      <c r="G32" s="4">
        <v>45.8</v>
      </c>
      <c r="H32" s="4">
        <v>8.3000000000000007</v>
      </c>
      <c r="I32" s="4">
        <v>22</v>
      </c>
      <c r="J32" s="4">
        <v>31.9</v>
      </c>
      <c r="K32" s="4">
        <v>31.2</v>
      </c>
      <c r="L32" s="4">
        <v>0.1</v>
      </c>
      <c r="M32" s="42">
        <v>0.2</v>
      </c>
      <c r="N32" s="42">
        <v>0.3</v>
      </c>
      <c r="O32" s="42">
        <v>1.1000000000000001</v>
      </c>
      <c r="P32" s="42">
        <v>0.2</v>
      </c>
      <c r="Q32" s="42">
        <v>0.7</v>
      </c>
      <c r="R32" s="42">
        <v>0.2</v>
      </c>
      <c r="S32" s="42">
        <v>0.1</v>
      </c>
      <c r="T32" s="42">
        <v>0.1</v>
      </c>
      <c r="U32" s="42">
        <v>62.9</v>
      </c>
      <c r="V32" s="42">
        <v>9.1</v>
      </c>
      <c r="W32" s="42">
        <v>26.4</v>
      </c>
      <c r="X32" s="42">
        <v>19.5</v>
      </c>
      <c r="Y32" s="42">
        <v>0.2</v>
      </c>
      <c r="Z32" s="42">
        <v>0.2</v>
      </c>
      <c r="AA32" s="42">
        <v>0.2</v>
      </c>
      <c r="AB32" s="42">
        <v>5.0999999999999996</v>
      </c>
      <c r="AC32" s="42">
        <v>10.3</v>
      </c>
      <c r="AD32" s="43">
        <v>1.3</v>
      </c>
      <c r="AE32" s="43">
        <v>3.3</v>
      </c>
      <c r="AF32" s="43">
        <v>48.3</v>
      </c>
      <c r="AG32" s="43">
        <v>1</v>
      </c>
      <c r="AH32" s="4">
        <f t="shared" si="0"/>
        <v>377.29999999999995</v>
      </c>
      <c r="AI32" s="39">
        <f t="shared" si="1"/>
        <v>384.3388960205391</v>
      </c>
      <c r="AJ32" s="25" t="s">
        <v>56</v>
      </c>
      <c r="AK32" s="48"/>
      <c r="AL32" s="15"/>
      <c r="AM32" s="16"/>
      <c r="AN32" s="9"/>
      <c r="AO32" s="9"/>
      <c r="AP32" s="9"/>
      <c r="AQ32" s="9"/>
      <c r="AR32" s="9"/>
      <c r="AS32" s="45"/>
      <c r="AT32" s="46"/>
      <c r="AU32" s="43"/>
      <c r="AV32" s="1">
        <f t="shared" si="2"/>
        <v>-377.29999999999995</v>
      </c>
    </row>
    <row r="33" spans="1:48">
      <c r="A33" s="3">
        <v>32</v>
      </c>
      <c r="B33" s="2" t="s">
        <v>31</v>
      </c>
      <c r="C33" s="4">
        <v>102.8</v>
      </c>
      <c r="D33" s="4">
        <v>0</v>
      </c>
      <c r="E33" s="4">
        <v>8.1</v>
      </c>
      <c r="F33" s="4">
        <v>0.1</v>
      </c>
      <c r="G33" s="4">
        <v>1.3</v>
      </c>
      <c r="H33" s="4">
        <v>2.2000000000000002</v>
      </c>
      <c r="I33" s="4">
        <v>0</v>
      </c>
      <c r="J33" s="4">
        <v>1.1000000000000001</v>
      </c>
      <c r="K33" s="4">
        <v>29.6</v>
      </c>
      <c r="L33" s="4">
        <v>0.1</v>
      </c>
      <c r="M33" s="42">
        <v>0</v>
      </c>
      <c r="N33" s="42">
        <v>0</v>
      </c>
      <c r="O33" s="42">
        <v>0</v>
      </c>
      <c r="P33" s="42">
        <v>0</v>
      </c>
      <c r="Q33" s="42">
        <v>0.4</v>
      </c>
      <c r="R33" s="42">
        <v>0</v>
      </c>
      <c r="S33" s="42">
        <v>0</v>
      </c>
      <c r="T33" s="42">
        <v>0</v>
      </c>
      <c r="U33" s="42">
        <v>6</v>
      </c>
      <c r="V33" s="42">
        <v>1.3</v>
      </c>
      <c r="W33" s="42">
        <v>0</v>
      </c>
      <c r="X33" s="42">
        <v>0.8</v>
      </c>
      <c r="Y33" s="42">
        <v>1.7</v>
      </c>
      <c r="Z33" s="42">
        <v>6.4</v>
      </c>
      <c r="AA33" s="42">
        <v>33.4</v>
      </c>
      <c r="AB33" s="42">
        <v>0.3</v>
      </c>
      <c r="AC33" s="42">
        <v>41.2</v>
      </c>
      <c r="AD33" s="43">
        <v>1.4</v>
      </c>
      <c r="AE33" s="43">
        <v>7.8</v>
      </c>
      <c r="AF33" s="43">
        <v>5.2</v>
      </c>
      <c r="AG33" s="43">
        <v>30.5</v>
      </c>
      <c r="AH33" s="4">
        <f t="shared" si="0"/>
        <v>178.9</v>
      </c>
      <c r="AI33" s="39">
        <f t="shared" si="1"/>
        <v>74.027237354085599</v>
      </c>
      <c r="AJ33" s="25" t="s">
        <v>56</v>
      </c>
      <c r="AK33" s="48"/>
      <c r="AL33" s="15"/>
      <c r="AM33" s="16"/>
      <c r="AN33" s="9"/>
      <c r="AO33" s="9"/>
      <c r="AP33" s="9"/>
      <c r="AQ33" s="9"/>
      <c r="AR33" s="9"/>
      <c r="AS33" s="45"/>
      <c r="AT33" s="46"/>
      <c r="AU33" s="43"/>
      <c r="AV33" s="1">
        <f t="shared" si="2"/>
        <v>-178.9</v>
      </c>
    </row>
    <row r="34" spans="1:48">
      <c r="A34" s="3">
        <v>33</v>
      </c>
      <c r="B34" s="2" t="s">
        <v>32</v>
      </c>
      <c r="C34" s="4">
        <v>100</v>
      </c>
      <c r="D34" s="4">
        <v>0</v>
      </c>
      <c r="E34" s="4">
        <v>16.100000000000001</v>
      </c>
      <c r="F34" s="4">
        <v>0.3</v>
      </c>
      <c r="G34" s="4">
        <v>26.4</v>
      </c>
      <c r="H34" s="4">
        <v>9.9</v>
      </c>
      <c r="I34" s="4">
        <v>1</v>
      </c>
      <c r="J34" s="4">
        <v>0.5</v>
      </c>
      <c r="K34" s="4">
        <v>33</v>
      </c>
      <c r="L34" s="4">
        <v>0.1</v>
      </c>
      <c r="M34" s="42">
        <v>0</v>
      </c>
      <c r="N34" s="42">
        <v>0</v>
      </c>
      <c r="O34" s="42">
        <v>0.1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28.2</v>
      </c>
      <c r="V34" s="42">
        <v>3.8</v>
      </c>
      <c r="W34" s="42">
        <v>0.1</v>
      </c>
      <c r="X34" s="42">
        <v>17.7</v>
      </c>
      <c r="Y34" s="42">
        <v>0</v>
      </c>
      <c r="Z34" s="42">
        <v>0</v>
      </c>
      <c r="AA34" s="42">
        <v>0.6</v>
      </c>
      <c r="AB34" s="42">
        <v>0</v>
      </c>
      <c r="AC34" s="42">
        <v>41.5</v>
      </c>
      <c r="AD34" s="43">
        <v>4.4000000000000004</v>
      </c>
      <c r="AE34" s="43">
        <v>16.600000000000001</v>
      </c>
      <c r="AF34" s="43">
        <v>11</v>
      </c>
      <c r="AG34" s="43">
        <v>12.2</v>
      </c>
      <c r="AH34" s="4">
        <f t="shared" si="0"/>
        <v>223.49999999999994</v>
      </c>
      <c r="AI34" s="39">
        <f t="shared" si="1"/>
        <v>123.49999999999994</v>
      </c>
      <c r="AJ34" s="25" t="s">
        <v>56</v>
      </c>
      <c r="AK34" s="48"/>
      <c r="AL34" s="15"/>
      <c r="AM34" s="16"/>
      <c r="AN34" s="9"/>
      <c r="AO34" s="9"/>
      <c r="AP34" s="9"/>
      <c r="AQ34" s="9"/>
      <c r="AR34" s="9"/>
      <c r="AS34" s="45"/>
      <c r="AT34" s="46"/>
      <c r="AU34" s="43"/>
      <c r="AV34" s="1">
        <f t="shared" si="2"/>
        <v>-223.49999999999994</v>
      </c>
    </row>
    <row r="35" spans="1:48">
      <c r="A35" s="3">
        <v>34</v>
      </c>
      <c r="B35" s="2" t="s">
        <v>33</v>
      </c>
      <c r="C35" s="4">
        <v>98.6</v>
      </c>
      <c r="D35" s="4">
        <v>0</v>
      </c>
      <c r="E35" s="4">
        <v>27.2</v>
      </c>
      <c r="F35" s="4">
        <v>3.8</v>
      </c>
      <c r="G35" s="4">
        <v>11.3</v>
      </c>
      <c r="H35" s="4">
        <v>11.6</v>
      </c>
      <c r="I35" s="4">
        <v>0.6</v>
      </c>
      <c r="J35" s="4">
        <v>3.7</v>
      </c>
      <c r="K35" s="4">
        <v>8.6</v>
      </c>
      <c r="L35" s="4">
        <v>0.7</v>
      </c>
      <c r="M35" s="42">
        <v>0</v>
      </c>
      <c r="N35" s="42">
        <v>0</v>
      </c>
      <c r="O35" s="42">
        <v>0.1</v>
      </c>
      <c r="P35" s="42">
        <v>0</v>
      </c>
      <c r="Q35" s="42">
        <v>3.7</v>
      </c>
      <c r="R35" s="42">
        <v>0</v>
      </c>
      <c r="S35" s="42">
        <v>0.1</v>
      </c>
      <c r="T35" s="42">
        <v>0.1</v>
      </c>
      <c r="U35" s="42">
        <v>62.1</v>
      </c>
      <c r="V35" s="42">
        <v>1.2</v>
      </c>
      <c r="W35" s="42">
        <v>1</v>
      </c>
      <c r="X35" s="42">
        <v>5.9</v>
      </c>
      <c r="Y35" s="42">
        <v>0</v>
      </c>
      <c r="Z35" s="42">
        <v>0</v>
      </c>
      <c r="AA35" s="42">
        <v>6.1</v>
      </c>
      <c r="AB35" s="42">
        <v>19.2</v>
      </c>
      <c r="AC35" s="42">
        <v>80.400000000000006</v>
      </c>
      <c r="AD35" s="43">
        <v>10.199999999999999</v>
      </c>
      <c r="AE35" s="43">
        <v>14.9</v>
      </c>
      <c r="AF35" s="43">
        <v>6.9</v>
      </c>
      <c r="AG35" s="43">
        <v>30.7</v>
      </c>
      <c r="AH35" s="4">
        <f t="shared" si="0"/>
        <v>310.09999999999991</v>
      </c>
      <c r="AI35" s="39">
        <f t="shared" si="1"/>
        <v>214.50304259634885</v>
      </c>
      <c r="AJ35" s="25" t="s">
        <v>56</v>
      </c>
      <c r="AK35" s="48"/>
      <c r="AL35" s="15"/>
      <c r="AM35" s="16"/>
      <c r="AN35" s="9"/>
      <c r="AO35" s="9"/>
      <c r="AP35" s="9"/>
      <c r="AQ35" s="9"/>
      <c r="AR35" s="9"/>
      <c r="AS35" s="45"/>
      <c r="AT35" s="46"/>
      <c r="AU35" s="43"/>
      <c r="AV35" s="1">
        <f t="shared" si="2"/>
        <v>-310.09999999999991</v>
      </c>
    </row>
    <row r="36" spans="1:48">
      <c r="A36" s="3">
        <v>35</v>
      </c>
      <c r="B36" s="2" t="s">
        <v>34</v>
      </c>
      <c r="C36" s="4">
        <v>79</v>
      </c>
      <c r="D36" s="4">
        <v>0</v>
      </c>
      <c r="E36" s="4">
        <v>33.700000000000003</v>
      </c>
      <c r="F36" s="4">
        <v>0.2</v>
      </c>
      <c r="G36" s="4">
        <v>63.5</v>
      </c>
      <c r="H36" s="4">
        <v>16.3</v>
      </c>
      <c r="I36" s="4">
        <v>12.4</v>
      </c>
      <c r="J36" s="4">
        <v>0.2</v>
      </c>
      <c r="K36" s="4">
        <v>33.4</v>
      </c>
      <c r="L36" s="4">
        <v>0.7</v>
      </c>
      <c r="M36" s="42">
        <v>0.3</v>
      </c>
      <c r="N36" s="42">
        <v>0</v>
      </c>
      <c r="O36" s="42">
        <v>2.2999999999999998</v>
      </c>
      <c r="P36" s="42">
        <v>1.8</v>
      </c>
      <c r="Q36" s="42">
        <v>0.6</v>
      </c>
      <c r="R36" s="42">
        <v>0.3</v>
      </c>
      <c r="S36" s="42">
        <v>0</v>
      </c>
      <c r="T36" s="42">
        <v>0</v>
      </c>
      <c r="U36" s="42">
        <v>84</v>
      </c>
      <c r="V36" s="42">
        <v>6.5</v>
      </c>
      <c r="W36" s="42">
        <v>1.1000000000000001</v>
      </c>
      <c r="X36" s="42">
        <v>19.2</v>
      </c>
      <c r="Y36" s="42">
        <v>0.3</v>
      </c>
      <c r="Z36" s="42">
        <v>0</v>
      </c>
      <c r="AA36" s="42">
        <v>0.3</v>
      </c>
      <c r="AB36" s="42">
        <v>0.2</v>
      </c>
      <c r="AC36" s="42">
        <v>37.200000000000003</v>
      </c>
      <c r="AD36" s="43">
        <v>6.5</v>
      </c>
      <c r="AE36" s="43">
        <v>15.1</v>
      </c>
      <c r="AF36" s="43">
        <v>4.7</v>
      </c>
      <c r="AG36" s="43">
        <v>5.8</v>
      </c>
      <c r="AH36" s="4">
        <f t="shared" si="0"/>
        <v>346.60000000000008</v>
      </c>
      <c r="AI36" s="39">
        <f t="shared" si="1"/>
        <v>338.73417721519002</v>
      </c>
      <c r="AJ36" s="25" t="s">
        <v>56</v>
      </c>
      <c r="AK36" s="48"/>
      <c r="AL36" s="15"/>
      <c r="AM36" s="16"/>
      <c r="AN36" s="9"/>
      <c r="AO36" s="9"/>
      <c r="AP36" s="9"/>
      <c r="AQ36" s="9"/>
      <c r="AR36" s="9"/>
      <c r="AS36" s="45"/>
      <c r="AT36" s="46"/>
      <c r="AU36" s="43"/>
      <c r="AV36" s="1">
        <f t="shared" si="2"/>
        <v>-346.60000000000008</v>
      </c>
    </row>
    <row r="37" spans="1:48">
      <c r="A37" s="3">
        <v>36</v>
      </c>
      <c r="B37" s="2" t="s">
        <v>35</v>
      </c>
      <c r="C37" s="4">
        <v>78</v>
      </c>
      <c r="D37" s="4">
        <v>0</v>
      </c>
      <c r="E37" s="4">
        <v>40.4</v>
      </c>
      <c r="F37" s="4">
        <v>0.1</v>
      </c>
      <c r="G37" s="4">
        <v>28.8</v>
      </c>
      <c r="H37" s="4">
        <v>8.5</v>
      </c>
      <c r="I37" s="4">
        <v>4.5</v>
      </c>
      <c r="J37" s="4">
        <v>0.2</v>
      </c>
      <c r="K37" s="4">
        <v>24.3</v>
      </c>
      <c r="L37" s="4">
        <v>0.3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39.9</v>
      </c>
      <c r="V37" s="42">
        <v>7.7</v>
      </c>
      <c r="W37" s="42">
        <v>9.9</v>
      </c>
      <c r="X37" s="42">
        <v>33.9</v>
      </c>
      <c r="Y37" s="42">
        <v>0</v>
      </c>
      <c r="Z37" s="42">
        <v>0</v>
      </c>
      <c r="AA37" s="42">
        <v>0.5</v>
      </c>
      <c r="AB37" s="42">
        <v>3.1</v>
      </c>
      <c r="AC37" s="42">
        <v>13.1</v>
      </c>
      <c r="AD37" s="43">
        <v>4.8</v>
      </c>
      <c r="AE37" s="43">
        <v>8.6</v>
      </c>
      <c r="AF37" s="43">
        <v>3.1</v>
      </c>
      <c r="AG37" s="43">
        <v>2.9</v>
      </c>
      <c r="AH37" s="4">
        <f t="shared" si="0"/>
        <v>234.6</v>
      </c>
      <c r="AI37" s="39">
        <f t="shared" si="1"/>
        <v>200.76923076923077</v>
      </c>
      <c r="AJ37" s="25" t="s">
        <v>56</v>
      </c>
      <c r="AK37" s="48"/>
      <c r="AL37" s="15"/>
      <c r="AM37" s="16"/>
      <c r="AN37" s="9"/>
      <c r="AO37" s="9"/>
      <c r="AP37" s="9"/>
      <c r="AQ37" s="9"/>
      <c r="AR37" s="9"/>
      <c r="AS37" s="45"/>
      <c r="AT37" s="46"/>
      <c r="AU37" s="43"/>
      <c r="AV37" s="1">
        <f t="shared" si="2"/>
        <v>-234.6</v>
      </c>
    </row>
    <row r="38" spans="1:48">
      <c r="A38" s="3">
        <v>37</v>
      </c>
      <c r="B38" s="2" t="s">
        <v>36</v>
      </c>
      <c r="C38" s="4">
        <v>102.4</v>
      </c>
      <c r="D38" s="4">
        <v>0</v>
      </c>
      <c r="E38" s="4">
        <v>8.1</v>
      </c>
      <c r="F38" s="4">
        <v>0.1</v>
      </c>
      <c r="G38" s="4">
        <v>70.599999999999994</v>
      </c>
      <c r="H38" s="4">
        <v>36.200000000000003</v>
      </c>
      <c r="I38" s="4">
        <v>7</v>
      </c>
      <c r="J38" s="4">
        <v>0.8</v>
      </c>
      <c r="K38" s="4">
        <v>36.4</v>
      </c>
      <c r="L38" s="4">
        <v>1.8</v>
      </c>
      <c r="M38" s="42">
        <v>0</v>
      </c>
      <c r="N38" s="42">
        <v>0.1</v>
      </c>
      <c r="O38" s="42">
        <v>0</v>
      </c>
      <c r="P38" s="42">
        <v>0.1</v>
      </c>
      <c r="Q38" s="42">
        <v>1.2</v>
      </c>
      <c r="R38" s="42">
        <v>0.3</v>
      </c>
      <c r="S38" s="42">
        <v>0</v>
      </c>
      <c r="T38" s="42">
        <v>0</v>
      </c>
      <c r="U38" s="42">
        <v>58.4</v>
      </c>
      <c r="V38" s="42">
        <v>5.3</v>
      </c>
      <c r="W38" s="42">
        <v>4.3</v>
      </c>
      <c r="X38" s="42">
        <v>3.2</v>
      </c>
      <c r="Y38" s="42">
        <v>0.9</v>
      </c>
      <c r="Z38" s="42">
        <v>0</v>
      </c>
      <c r="AA38" s="42">
        <v>0.4</v>
      </c>
      <c r="AB38" s="42">
        <v>1.4</v>
      </c>
      <c r="AC38" s="42">
        <v>12.7</v>
      </c>
      <c r="AD38" s="43">
        <v>4.3</v>
      </c>
      <c r="AE38" s="43">
        <v>28</v>
      </c>
      <c r="AF38" s="43">
        <v>3.2</v>
      </c>
      <c r="AG38" s="43">
        <v>0.9</v>
      </c>
      <c r="AH38" s="4">
        <f t="shared" si="0"/>
        <v>285.7</v>
      </c>
      <c r="AI38" s="39">
        <f t="shared" si="1"/>
        <v>179.00390624999994</v>
      </c>
      <c r="AJ38" s="25" t="s">
        <v>56</v>
      </c>
      <c r="AK38" s="48"/>
      <c r="AL38" s="15"/>
      <c r="AM38" s="16"/>
      <c r="AN38" s="9"/>
      <c r="AO38" s="9"/>
      <c r="AP38" s="9"/>
      <c r="AQ38" s="9"/>
      <c r="AR38" s="9"/>
      <c r="AS38" s="45"/>
      <c r="AT38" s="46"/>
      <c r="AU38" s="43"/>
      <c r="AV38" s="1">
        <f t="shared" si="2"/>
        <v>-285.7</v>
      </c>
    </row>
    <row r="39" spans="1:48">
      <c r="A39" s="3">
        <v>38</v>
      </c>
      <c r="B39" s="2" t="s">
        <v>37</v>
      </c>
      <c r="C39" s="4">
        <v>91.7</v>
      </c>
      <c r="D39" s="4">
        <v>0</v>
      </c>
      <c r="E39" s="4">
        <v>28.7</v>
      </c>
      <c r="F39" s="4">
        <v>0</v>
      </c>
      <c r="G39" s="4">
        <v>59.8</v>
      </c>
      <c r="H39" s="4">
        <v>32.200000000000003</v>
      </c>
      <c r="I39" s="4">
        <v>1.1000000000000001</v>
      </c>
      <c r="J39" s="4">
        <v>0</v>
      </c>
      <c r="K39" s="4">
        <v>44.6</v>
      </c>
      <c r="L39" s="4">
        <v>1.3</v>
      </c>
      <c r="M39" s="42">
        <v>0</v>
      </c>
      <c r="N39" s="42">
        <v>0</v>
      </c>
      <c r="O39" s="42">
        <v>0</v>
      </c>
      <c r="P39" s="42">
        <v>2.1</v>
      </c>
      <c r="Q39" s="42">
        <v>0</v>
      </c>
      <c r="R39" s="42">
        <v>0</v>
      </c>
      <c r="S39" s="42">
        <v>0</v>
      </c>
      <c r="T39" s="42">
        <v>0</v>
      </c>
      <c r="U39" s="42">
        <v>12.3</v>
      </c>
      <c r="V39" s="42">
        <v>4.5999999999999996</v>
      </c>
      <c r="W39" s="42">
        <v>0</v>
      </c>
      <c r="X39" s="42">
        <v>5.8</v>
      </c>
      <c r="Y39" s="42">
        <v>0</v>
      </c>
      <c r="Z39" s="42">
        <v>0</v>
      </c>
      <c r="AA39" s="42">
        <v>0.2</v>
      </c>
      <c r="AB39" s="42">
        <v>0</v>
      </c>
      <c r="AC39" s="42">
        <v>31.1</v>
      </c>
      <c r="AD39" s="43">
        <v>3.2</v>
      </c>
      <c r="AE39" s="43">
        <v>38.6</v>
      </c>
      <c r="AF39" s="43">
        <v>4.3</v>
      </c>
      <c r="AG39" s="43">
        <v>7.4</v>
      </c>
      <c r="AH39" s="4">
        <f t="shared" si="0"/>
        <v>277.3</v>
      </c>
      <c r="AI39" s="39">
        <f t="shared" si="1"/>
        <v>202.39912758996729</v>
      </c>
      <c r="AJ39" s="25" t="s">
        <v>56</v>
      </c>
      <c r="AK39" s="48"/>
      <c r="AL39" s="15"/>
      <c r="AM39" s="9"/>
      <c r="AN39" s="9"/>
      <c r="AO39" s="9"/>
      <c r="AP39" s="9"/>
      <c r="AQ39" s="9"/>
      <c r="AR39" s="9"/>
      <c r="AS39" s="45"/>
      <c r="AT39" s="46"/>
      <c r="AU39" s="43"/>
      <c r="AV39" s="1">
        <f t="shared" si="2"/>
        <v>-277.3</v>
      </c>
    </row>
    <row r="40" spans="1:48">
      <c r="A40" s="3">
        <v>39</v>
      </c>
      <c r="B40" s="2" t="s">
        <v>38</v>
      </c>
      <c r="C40" s="4">
        <v>91.2</v>
      </c>
      <c r="D40" s="4">
        <v>0</v>
      </c>
      <c r="E40" s="4">
        <v>7</v>
      </c>
      <c r="F40" s="4">
        <v>0.1</v>
      </c>
      <c r="G40" s="4">
        <v>38</v>
      </c>
      <c r="H40" s="4">
        <v>19.2</v>
      </c>
      <c r="I40" s="4">
        <v>24.7</v>
      </c>
      <c r="J40" s="4">
        <v>3.7</v>
      </c>
      <c r="K40" s="4">
        <v>26.2</v>
      </c>
      <c r="L40" s="4">
        <v>1.9</v>
      </c>
      <c r="M40" s="42">
        <v>0.8</v>
      </c>
      <c r="N40" s="42">
        <v>0.4</v>
      </c>
      <c r="O40" s="42">
        <v>4.5999999999999996</v>
      </c>
      <c r="P40" s="42">
        <v>0.1</v>
      </c>
      <c r="Q40" s="42">
        <v>3.3</v>
      </c>
      <c r="R40" s="42">
        <v>0</v>
      </c>
      <c r="S40" s="42">
        <v>0</v>
      </c>
      <c r="T40" s="42">
        <v>0</v>
      </c>
      <c r="U40" s="42">
        <v>50.1</v>
      </c>
      <c r="V40" s="42">
        <v>11.6</v>
      </c>
      <c r="W40" s="42">
        <v>8</v>
      </c>
      <c r="X40" s="42">
        <v>17.3</v>
      </c>
      <c r="Y40" s="42">
        <v>0</v>
      </c>
      <c r="Z40" s="42">
        <v>1.2</v>
      </c>
      <c r="AA40" s="42">
        <v>0</v>
      </c>
      <c r="AB40" s="42">
        <v>10.4</v>
      </c>
      <c r="AC40" s="42">
        <v>24.7</v>
      </c>
      <c r="AD40" s="43">
        <v>3.1</v>
      </c>
      <c r="AE40" s="43">
        <v>6.3</v>
      </c>
      <c r="AF40" s="43">
        <v>17.7</v>
      </c>
      <c r="AG40" s="43">
        <v>15.3</v>
      </c>
      <c r="AH40" s="4">
        <f t="shared" si="0"/>
        <v>295.7</v>
      </c>
      <c r="AI40" s="39">
        <f t="shared" si="1"/>
        <v>224.23245614035085</v>
      </c>
      <c r="AJ40" s="25" t="s">
        <v>56</v>
      </c>
      <c r="AK40" s="48"/>
      <c r="AL40" s="34"/>
      <c r="AM40" s="9"/>
      <c r="AN40" s="9"/>
      <c r="AO40" s="9"/>
      <c r="AP40" s="9"/>
      <c r="AQ40" s="9"/>
      <c r="AR40" s="9"/>
      <c r="AS40" s="45"/>
      <c r="AT40" s="46"/>
      <c r="AU40" s="43"/>
      <c r="AV40" s="1">
        <f t="shared" si="2"/>
        <v>-295.7</v>
      </c>
    </row>
    <row r="41" spans="1:48">
      <c r="A41" s="3">
        <v>40</v>
      </c>
      <c r="B41" s="2" t="s">
        <v>39</v>
      </c>
      <c r="C41" s="4">
        <v>97.4</v>
      </c>
      <c r="D41" s="4">
        <v>0</v>
      </c>
      <c r="E41" s="4">
        <v>0.8</v>
      </c>
      <c r="F41" s="4">
        <v>0</v>
      </c>
      <c r="G41" s="4">
        <v>11.4</v>
      </c>
      <c r="H41" s="4">
        <v>1.5</v>
      </c>
      <c r="I41" s="4">
        <v>0</v>
      </c>
      <c r="J41" s="4">
        <v>1.1000000000000001</v>
      </c>
      <c r="K41" s="4">
        <v>24.2</v>
      </c>
      <c r="L41" s="4">
        <v>0</v>
      </c>
      <c r="M41" s="42">
        <v>0</v>
      </c>
      <c r="N41" s="42">
        <v>0</v>
      </c>
      <c r="O41" s="42">
        <v>0</v>
      </c>
      <c r="P41" s="42">
        <v>0</v>
      </c>
      <c r="Q41" s="42">
        <v>11.6</v>
      </c>
      <c r="R41" s="42">
        <v>0</v>
      </c>
      <c r="S41" s="42">
        <v>0</v>
      </c>
      <c r="T41" s="42">
        <v>0</v>
      </c>
      <c r="U41" s="42">
        <v>10.4</v>
      </c>
      <c r="V41" s="42">
        <v>2.1</v>
      </c>
      <c r="W41" s="42">
        <v>0.9</v>
      </c>
      <c r="X41" s="42">
        <v>1.5</v>
      </c>
      <c r="Y41" s="42">
        <v>0.1</v>
      </c>
      <c r="Z41" s="42">
        <v>0</v>
      </c>
      <c r="AA41" s="42">
        <v>12.4</v>
      </c>
      <c r="AB41" s="42">
        <v>0</v>
      </c>
      <c r="AC41" s="42">
        <v>34.1</v>
      </c>
      <c r="AD41" s="43">
        <v>0.9</v>
      </c>
      <c r="AE41" s="43">
        <v>17.5</v>
      </c>
      <c r="AF41" s="43">
        <v>10</v>
      </c>
      <c r="AG41" s="43">
        <v>29.1</v>
      </c>
      <c r="AH41" s="4">
        <f t="shared" si="0"/>
        <v>169.6</v>
      </c>
      <c r="AI41" s="39">
        <f t="shared" si="1"/>
        <v>74.127310061601634</v>
      </c>
      <c r="AJ41" s="25" t="s">
        <v>56</v>
      </c>
      <c r="AK41" s="48"/>
      <c r="AL41" s="34"/>
      <c r="AM41" s="9"/>
      <c r="AN41" s="9"/>
      <c r="AO41" s="9"/>
      <c r="AP41" s="9"/>
      <c r="AQ41" s="9"/>
      <c r="AR41" s="9"/>
      <c r="AS41" s="45"/>
      <c r="AT41" s="46"/>
      <c r="AU41" s="43"/>
      <c r="AV41" s="1">
        <f t="shared" si="2"/>
        <v>-169.6</v>
      </c>
    </row>
    <row r="42" spans="1:48">
      <c r="A42" s="3">
        <v>41</v>
      </c>
      <c r="B42" s="2" t="s">
        <v>40</v>
      </c>
      <c r="C42" s="4">
        <v>90.9</v>
      </c>
      <c r="D42" s="4">
        <v>0</v>
      </c>
      <c r="E42" s="4">
        <v>0.4</v>
      </c>
      <c r="F42" s="4">
        <v>0</v>
      </c>
      <c r="G42" s="4">
        <v>9.3000000000000007</v>
      </c>
      <c r="H42" s="4">
        <v>1.4</v>
      </c>
      <c r="I42" s="4">
        <v>0</v>
      </c>
      <c r="J42" s="4">
        <v>41.8</v>
      </c>
      <c r="K42" s="4">
        <v>23.9</v>
      </c>
      <c r="L42" s="4">
        <v>0</v>
      </c>
      <c r="M42" s="42">
        <v>0</v>
      </c>
      <c r="N42" s="42">
        <v>0</v>
      </c>
      <c r="O42" s="42">
        <v>0</v>
      </c>
      <c r="P42" s="42">
        <v>4.9000000000000004</v>
      </c>
      <c r="Q42" s="42">
        <v>0.1</v>
      </c>
      <c r="R42" s="42">
        <v>0</v>
      </c>
      <c r="S42" s="42">
        <v>0</v>
      </c>
      <c r="T42" s="42">
        <v>0</v>
      </c>
      <c r="U42" s="42">
        <v>52.1</v>
      </c>
      <c r="V42" s="42">
        <v>0.6</v>
      </c>
      <c r="W42" s="42">
        <v>0</v>
      </c>
      <c r="X42" s="42">
        <v>0.1</v>
      </c>
      <c r="Y42" s="42">
        <v>0</v>
      </c>
      <c r="Z42" s="42">
        <v>0</v>
      </c>
      <c r="AA42" s="42">
        <v>1.9</v>
      </c>
      <c r="AB42" s="42">
        <v>1.1000000000000001</v>
      </c>
      <c r="AC42" s="42">
        <v>52.4</v>
      </c>
      <c r="AD42" s="43">
        <v>4.5</v>
      </c>
      <c r="AE42" s="43">
        <v>24</v>
      </c>
      <c r="AF42" s="43">
        <v>5.5</v>
      </c>
      <c r="AG42" s="43">
        <v>58.4</v>
      </c>
      <c r="AH42" s="4">
        <f t="shared" si="0"/>
        <v>282.39999999999998</v>
      </c>
      <c r="AI42" s="39">
        <f t="shared" si="1"/>
        <v>210.67106710671067</v>
      </c>
      <c r="AJ42" s="25" t="s">
        <v>56</v>
      </c>
      <c r="AK42" s="48"/>
      <c r="AL42" s="34"/>
      <c r="AM42" s="9"/>
      <c r="AN42" s="9"/>
      <c r="AO42" s="9"/>
      <c r="AP42" s="9"/>
      <c r="AQ42" s="9"/>
      <c r="AR42" s="9"/>
      <c r="AS42" s="45"/>
      <c r="AT42" s="46"/>
      <c r="AU42" s="43"/>
      <c r="AV42" s="1">
        <f t="shared" si="2"/>
        <v>-282.39999999999998</v>
      </c>
    </row>
    <row r="43" spans="1:48">
      <c r="A43" s="3">
        <v>42</v>
      </c>
      <c r="B43" s="2" t="s">
        <v>41</v>
      </c>
      <c r="C43" s="4">
        <v>90</v>
      </c>
      <c r="D43" s="4">
        <v>0</v>
      </c>
      <c r="E43" s="4">
        <v>27.1</v>
      </c>
      <c r="F43" s="4">
        <v>1.8</v>
      </c>
      <c r="G43" s="4">
        <v>37.5</v>
      </c>
      <c r="H43" s="4">
        <v>4.9000000000000004</v>
      </c>
      <c r="I43" s="4">
        <v>4.7</v>
      </c>
      <c r="J43" s="4">
        <v>1.4</v>
      </c>
      <c r="K43" s="4">
        <v>13</v>
      </c>
      <c r="L43" s="4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  <c r="R43" s="42">
        <v>0</v>
      </c>
      <c r="S43" s="42">
        <v>0</v>
      </c>
      <c r="T43" s="42">
        <v>0</v>
      </c>
      <c r="U43" s="42">
        <v>49.2</v>
      </c>
      <c r="V43" s="42">
        <v>13.7</v>
      </c>
      <c r="W43" s="42">
        <v>13.7</v>
      </c>
      <c r="X43" s="42">
        <v>17.899999999999999</v>
      </c>
      <c r="Y43" s="42">
        <v>2.7</v>
      </c>
      <c r="Z43" s="42">
        <v>0</v>
      </c>
      <c r="AA43" s="42">
        <v>0.2</v>
      </c>
      <c r="AB43" s="42">
        <v>8.1</v>
      </c>
      <c r="AC43" s="42">
        <v>18.600000000000001</v>
      </c>
      <c r="AD43" s="43">
        <v>4.0999999999999996</v>
      </c>
      <c r="AE43" s="43">
        <v>4.7</v>
      </c>
      <c r="AF43" s="43">
        <v>3.1</v>
      </c>
      <c r="AG43" s="43">
        <v>3.3</v>
      </c>
      <c r="AH43" s="4">
        <f t="shared" si="0"/>
        <v>229.69999999999996</v>
      </c>
      <c r="AI43" s="39">
        <f t="shared" si="1"/>
        <v>155.2222222222222</v>
      </c>
      <c r="AJ43" s="25" t="s">
        <v>56</v>
      </c>
      <c r="AK43" s="48"/>
      <c r="AL43" s="34"/>
      <c r="AM43" s="9"/>
      <c r="AN43" s="9"/>
      <c r="AO43" s="9"/>
      <c r="AP43" s="9"/>
      <c r="AQ43" s="9"/>
      <c r="AR43" s="9"/>
      <c r="AS43" s="45"/>
      <c r="AT43" s="46"/>
      <c r="AU43" s="43"/>
      <c r="AV43" s="1">
        <f t="shared" si="2"/>
        <v>-229.69999999999996</v>
      </c>
    </row>
    <row r="44" spans="1:48">
      <c r="A44" s="3">
        <v>43</v>
      </c>
      <c r="B44" s="2" t="s">
        <v>42</v>
      </c>
      <c r="C44" s="4">
        <v>119.5</v>
      </c>
      <c r="D44" s="4">
        <v>0</v>
      </c>
      <c r="E44" s="4">
        <v>0.8</v>
      </c>
      <c r="F44" s="4">
        <v>0</v>
      </c>
      <c r="G44" s="4">
        <v>5.6</v>
      </c>
      <c r="H44" s="4">
        <v>0.9</v>
      </c>
      <c r="I44" s="4">
        <v>0</v>
      </c>
      <c r="J44" s="4">
        <v>7.4</v>
      </c>
      <c r="K44" s="4">
        <v>24.5</v>
      </c>
      <c r="L44" s="4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33.6</v>
      </c>
      <c r="V44" s="42">
        <v>1.7</v>
      </c>
      <c r="W44" s="42">
        <v>0</v>
      </c>
      <c r="X44" s="42">
        <v>0</v>
      </c>
      <c r="Y44" s="42">
        <v>0</v>
      </c>
      <c r="Z44" s="42">
        <v>0</v>
      </c>
      <c r="AA44" s="42">
        <v>7.1</v>
      </c>
      <c r="AB44" s="42">
        <v>0</v>
      </c>
      <c r="AC44" s="42">
        <v>90.9</v>
      </c>
      <c r="AD44" s="43">
        <v>7.9</v>
      </c>
      <c r="AE44" s="43">
        <v>10.199999999999999</v>
      </c>
      <c r="AF44" s="43">
        <v>25.9</v>
      </c>
      <c r="AG44" s="43">
        <v>84.9</v>
      </c>
      <c r="AH44" s="4">
        <f t="shared" si="0"/>
        <v>301.39999999999998</v>
      </c>
      <c r="AI44" s="39">
        <f t="shared" si="1"/>
        <v>152.21757322175731</v>
      </c>
      <c r="AJ44" s="25" t="s">
        <v>56</v>
      </c>
      <c r="AK44" s="48"/>
      <c r="AL44" s="8"/>
      <c r="AM44" s="9"/>
      <c r="AN44" s="9"/>
      <c r="AO44" s="9"/>
      <c r="AP44" s="9"/>
      <c r="AQ44" s="9"/>
      <c r="AR44" s="9"/>
      <c r="AS44" s="45"/>
      <c r="AT44" s="46"/>
      <c r="AU44" s="43"/>
      <c r="AV44" s="1">
        <f t="shared" si="2"/>
        <v>-301.39999999999998</v>
      </c>
    </row>
    <row r="45" spans="1:48">
      <c r="A45" s="3">
        <v>44</v>
      </c>
      <c r="B45" s="2" t="s">
        <v>43</v>
      </c>
      <c r="C45" s="4">
        <v>95.6</v>
      </c>
      <c r="D45" s="4">
        <v>0</v>
      </c>
      <c r="E45" s="4">
        <v>30.6</v>
      </c>
      <c r="F45" s="4">
        <v>0.2</v>
      </c>
      <c r="G45" s="4">
        <v>30</v>
      </c>
      <c r="H45" s="4">
        <v>3.9</v>
      </c>
      <c r="I45" s="4">
        <v>4.0999999999999996</v>
      </c>
      <c r="J45" s="4">
        <v>1.1000000000000001</v>
      </c>
      <c r="K45" s="4">
        <v>26.4</v>
      </c>
      <c r="L45" s="4">
        <v>0.6</v>
      </c>
      <c r="M45" s="42">
        <v>0</v>
      </c>
      <c r="N45" s="42">
        <v>0</v>
      </c>
      <c r="O45" s="42">
        <v>0.1</v>
      </c>
      <c r="P45" s="42">
        <v>0</v>
      </c>
      <c r="Q45" s="42">
        <v>0.8</v>
      </c>
      <c r="R45" s="42">
        <v>0</v>
      </c>
      <c r="S45" s="42">
        <v>0</v>
      </c>
      <c r="T45" s="42">
        <v>0</v>
      </c>
      <c r="U45" s="42">
        <v>32.299999999999997</v>
      </c>
      <c r="V45" s="42">
        <v>2.9</v>
      </c>
      <c r="W45" s="42">
        <v>1.7</v>
      </c>
      <c r="X45" s="42">
        <v>26.3</v>
      </c>
      <c r="Y45" s="42">
        <v>0</v>
      </c>
      <c r="Z45" s="42">
        <v>0</v>
      </c>
      <c r="AA45" s="42">
        <v>0.1</v>
      </c>
      <c r="AB45" s="42">
        <v>0.6</v>
      </c>
      <c r="AC45" s="42">
        <v>48</v>
      </c>
      <c r="AD45" s="43">
        <v>4.0999999999999996</v>
      </c>
      <c r="AE45" s="43">
        <v>27.5</v>
      </c>
      <c r="AF45" s="43">
        <v>6.6</v>
      </c>
      <c r="AG45" s="43">
        <v>12.8</v>
      </c>
      <c r="AH45" s="4">
        <f t="shared" si="0"/>
        <v>260.69999999999993</v>
      </c>
      <c r="AI45" s="39">
        <f t="shared" si="1"/>
        <v>172.69874476987439</v>
      </c>
      <c r="AJ45" s="25" t="s">
        <v>56</v>
      </c>
      <c r="AK45" s="48"/>
      <c r="AL45" s="8"/>
      <c r="AM45" s="9"/>
      <c r="AN45" s="9"/>
      <c r="AO45" s="9"/>
      <c r="AP45" s="12"/>
      <c r="AQ45" s="9"/>
      <c r="AR45" s="9"/>
      <c r="AS45" s="45"/>
      <c r="AT45" s="46"/>
      <c r="AU45" s="43"/>
      <c r="AV45" s="1">
        <f t="shared" si="2"/>
        <v>-260.69999999999993</v>
      </c>
    </row>
    <row r="46" spans="1:48">
      <c r="A46" s="3">
        <v>45</v>
      </c>
      <c r="B46" s="2" t="s">
        <v>44</v>
      </c>
      <c r="C46" s="4">
        <v>104.6</v>
      </c>
      <c r="D46" s="4">
        <v>0</v>
      </c>
      <c r="E46" s="4">
        <v>3.1</v>
      </c>
      <c r="F46" s="4">
        <v>0</v>
      </c>
      <c r="G46" s="4">
        <v>1.9</v>
      </c>
      <c r="H46" s="4">
        <v>1.5</v>
      </c>
      <c r="I46" s="4">
        <v>0.1</v>
      </c>
      <c r="J46" s="4">
        <v>1</v>
      </c>
      <c r="K46" s="4">
        <v>9.1</v>
      </c>
      <c r="L46" s="4">
        <v>0</v>
      </c>
      <c r="M46" s="42">
        <v>0</v>
      </c>
      <c r="N46" s="42">
        <v>0</v>
      </c>
      <c r="O46" s="42">
        <v>0</v>
      </c>
      <c r="P46" s="42">
        <v>0</v>
      </c>
      <c r="Q46" s="42">
        <v>14.5</v>
      </c>
      <c r="R46" s="42">
        <v>0.1</v>
      </c>
      <c r="S46" s="42">
        <v>0</v>
      </c>
      <c r="T46" s="42">
        <v>0</v>
      </c>
      <c r="U46" s="42">
        <v>3.4</v>
      </c>
      <c r="V46" s="42">
        <v>2</v>
      </c>
      <c r="W46" s="42">
        <v>0.6</v>
      </c>
      <c r="X46" s="42">
        <v>0.6</v>
      </c>
      <c r="Y46" s="42">
        <v>1.1000000000000001</v>
      </c>
      <c r="Z46" s="42">
        <v>3.6</v>
      </c>
      <c r="AA46" s="42">
        <v>26.5</v>
      </c>
      <c r="AB46" s="42">
        <v>0</v>
      </c>
      <c r="AC46" s="42">
        <v>15.2</v>
      </c>
      <c r="AD46" s="43">
        <v>0.8</v>
      </c>
      <c r="AE46" s="43">
        <v>9.4</v>
      </c>
      <c r="AF46" s="43">
        <v>5.3</v>
      </c>
      <c r="AG46" s="43">
        <v>25.2</v>
      </c>
      <c r="AH46" s="4">
        <f t="shared" si="0"/>
        <v>125.00000000000001</v>
      </c>
      <c r="AI46" s="39">
        <f t="shared" si="1"/>
        <v>19.502868068833678</v>
      </c>
      <c r="AJ46" s="25" t="s">
        <v>57</v>
      </c>
      <c r="AK46" s="48"/>
      <c r="AL46" s="8"/>
      <c r="AM46" s="9"/>
      <c r="AN46" s="9"/>
      <c r="AO46" s="9"/>
      <c r="AP46" s="12"/>
      <c r="AQ46" s="9"/>
      <c r="AR46" s="9"/>
      <c r="AS46" s="45"/>
      <c r="AT46" s="46"/>
      <c r="AU46" s="43"/>
      <c r="AV46" s="1">
        <f t="shared" si="2"/>
        <v>-125.00000000000001</v>
      </c>
    </row>
    <row r="47" spans="1:48">
      <c r="A47" s="3">
        <v>46</v>
      </c>
      <c r="B47" s="2" t="s">
        <v>45</v>
      </c>
      <c r="C47" s="4">
        <v>116.2</v>
      </c>
      <c r="D47" s="4">
        <v>0</v>
      </c>
      <c r="E47" s="4">
        <v>11.8</v>
      </c>
      <c r="F47" s="4">
        <v>0.7</v>
      </c>
      <c r="G47" s="4">
        <v>2.4</v>
      </c>
      <c r="H47" s="4">
        <v>2.7</v>
      </c>
      <c r="I47" s="4">
        <v>0.3</v>
      </c>
      <c r="J47" s="4">
        <v>2.7</v>
      </c>
      <c r="K47" s="4">
        <v>21.4</v>
      </c>
      <c r="L47" s="4">
        <v>0.5</v>
      </c>
      <c r="M47" s="42">
        <v>0.3</v>
      </c>
      <c r="N47" s="42">
        <v>0.3</v>
      </c>
      <c r="O47" s="42">
        <v>0.3</v>
      </c>
      <c r="P47" s="42">
        <v>0.1</v>
      </c>
      <c r="Q47" s="42">
        <v>0.6</v>
      </c>
      <c r="R47" s="42">
        <v>0</v>
      </c>
      <c r="S47" s="42">
        <v>0</v>
      </c>
      <c r="T47" s="42">
        <v>0</v>
      </c>
      <c r="U47" s="42">
        <v>17.3</v>
      </c>
      <c r="V47" s="42">
        <v>2.2999999999999998</v>
      </c>
      <c r="W47" s="42">
        <v>0.2</v>
      </c>
      <c r="X47" s="42">
        <v>0.3</v>
      </c>
      <c r="Y47" s="42">
        <v>0.1</v>
      </c>
      <c r="Z47" s="42">
        <v>0.1</v>
      </c>
      <c r="AA47" s="42">
        <v>59.4</v>
      </c>
      <c r="AB47" s="42">
        <v>0.6</v>
      </c>
      <c r="AC47" s="42">
        <v>44.7</v>
      </c>
      <c r="AD47" s="43">
        <v>2.1</v>
      </c>
      <c r="AE47" s="43">
        <v>13.2</v>
      </c>
      <c r="AF47" s="43">
        <v>4.0999999999999996</v>
      </c>
      <c r="AG47" s="43">
        <v>35.200000000000003</v>
      </c>
      <c r="AH47" s="4">
        <f t="shared" si="0"/>
        <v>223.69999999999993</v>
      </c>
      <c r="AI47" s="39">
        <f t="shared" si="1"/>
        <v>92.51290877796896</v>
      </c>
      <c r="AJ47" s="25" t="s">
        <v>56</v>
      </c>
      <c r="AK47" s="48"/>
      <c r="AL47" s="8"/>
      <c r="AM47" s="9"/>
      <c r="AN47" s="9"/>
      <c r="AO47" s="9"/>
      <c r="AP47" s="12"/>
      <c r="AQ47" s="9"/>
      <c r="AR47" s="9"/>
      <c r="AS47" s="45"/>
      <c r="AT47" s="46"/>
      <c r="AU47" s="43"/>
      <c r="AV47" s="1">
        <f t="shared" si="2"/>
        <v>-223.69999999999993</v>
      </c>
    </row>
    <row r="48" spans="1:48">
      <c r="A48" s="3">
        <v>47</v>
      </c>
      <c r="B48" s="2" t="s">
        <v>76</v>
      </c>
      <c r="C48" s="4">
        <v>104.3</v>
      </c>
      <c r="D48" s="4">
        <v>0</v>
      </c>
      <c r="E48" s="4">
        <v>45.6</v>
      </c>
      <c r="F48" s="4">
        <v>0</v>
      </c>
      <c r="G48" s="4">
        <v>30.8</v>
      </c>
      <c r="H48" s="4">
        <v>10.7</v>
      </c>
      <c r="I48" s="4">
        <v>7</v>
      </c>
      <c r="J48" s="4">
        <v>9</v>
      </c>
      <c r="K48" s="4">
        <v>27.5</v>
      </c>
      <c r="L48" s="4">
        <v>1.7</v>
      </c>
      <c r="M48" s="42">
        <v>0</v>
      </c>
      <c r="N48" s="42">
        <v>0</v>
      </c>
      <c r="O48" s="42">
        <v>1.2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41.2</v>
      </c>
      <c r="V48" s="42">
        <v>10.6</v>
      </c>
      <c r="W48" s="42">
        <v>9.4</v>
      </c>
      <c r="X48" s="42">
        <v>11.9</v>
      </c>
      <c r="Y48" s="42">
        <v>0.3</v>
      </c>
      <c r="Z48" s="42">
        <v>0.3</v>
      </c>
      <c r="AA48" s="42">
        <v>2.8</v>
      </c>
      <c r="AB48" s="42">
        <v>16.100000000000001</v>
      </c>
      <c r="AC48" s="42">
        <v>46.2</v>
      </c>
      <c r="AD48" s="43">
        <v>6.9</v>
      </c>
      <c r="AE48" s="43">
        <v>4.4000000000000004</v>
      </c>
      <c r="AF48" s="43">
        <v>18.8</v>
      </c>
      <c r="AG48" s="43">
        <v>59.4</v>
      </c>
      <c r="AH48" s="4">
        <f t="shared" si="0"/>
        <v>361.79999999999995</v>
      </c>
      <c r="AI48" s="39">
        <f t="shared" si="1"/>
        <v>246.88398849472668</v>
      </c>
      <c r="AJ48" s="25" t="s">
        <v>56</v>
      </c>
      <c r="AK48" s="48"/>
      <c r="AL48" s="33"/>
      <c r="AM48" s="33"/>
      <c r="AN48" s="9"/>
      <c r="AO48" s="35"/>
      <c r="AP48" s="9"/>
      <c r="AQ48" s="9"/>
      <c r="AR48" s="9"/>
      <c r="AS48" s="45"/>
      <c r="AT48" s="46"/>
      <c r="AU48" s="43"/>
      <c r="AV48" s="1">
        <f t="shared" si="2"/>
        <v>-361.79999999999995</v>
      </c>
    </row>
    <row r="49" spans="1:48">
      <c r="A49" s="3">
        <v>48</v>
      </c>
      <c r="B49" s="2" t="s">
        <v>75</v>
      </c>
      <c r="C49" s="4">
        <v>109.5</v>
      </c>
      <c r="D49" s="4">
        <v>0</v>
      </c>
      <c r="E49" s="4">
        <v>38</v>
      </c>
      <c r="F49" s="4">
        <v>1.3</v>
      </c>
      <c r="G49" s="4">
        <v>28.7</v>
      </c>
      <c r="H49" s="4">
        <v>6.7</v>
      </c>
      <c r="I49" s="4">
        <v>5.8</v>
      </c>
      <c r="J49" s="4">
        <v>3</v>
      </c>
      <c r="K49" s="4">
        <v>16.7</v>
      </c>
      <c r="L49" s="4">
        <v>0.6</v>
      </c>
      <c r="M49" s="42">
        <v>0.2</v>
      </c>
      <c r="N49" s="42">
        <v>0.2</v>
      </c>
      <c r="O49" s="42">
        <v>0.3</v>
      </c>
      <c r="P49" s="42">
        <v>0.1</v>
      </c>
      <c r="Q49" s="42">
        <v>0.6</v>
      </c>
      <c r="R49" s="42">
        <v>0.1</v>
      </c>
      <c r="S49" s="42">
        <v>0</v>
      </c>
      <c r="T49" s="42">
        <v>0</v>
      </c>
      <c r="U49" s="42">
        <v>33.700000000000003</v>
      </c>
      <c r="V49" s="42">
        <v>4.5</v>
      </c>
      <c r="W49" s="42">
        <v>3.9</v>
      </c>
      <c r="X49" s="42">
        <v>6.4</v>
      </c>
      <c r="Y49" s="42">
        <v>2.2999999999999998</v>
      </c>
      <c r="Z49" s="42">
        <v>0</v>
      </c>
      <c r="AA49" s="42">
        <v>0.7</v>
      </c>
      <c r="AB49" s="42">
        <v>14.3</v>
      </c>
      <c r="AC49" s="42">
        <v>37.9</v>
      </c>
      <c r="AD49" s="43">
        <v>1.4</v>
      </c>
      <c r="AE49" s="43">
        <v>3.8</v>
      </c>
      <c r="AF49" s="43">
        <v>15.8</v>
      </c>
      <c r="AG49" s="43">
        <v>24.4</v>
      </c>
      <c r="AH49" s="4">
        <f t="shared" si="0"/>
        <v>251.40000000000006</v>
      </c>
      <c r="AI49" s="39">
        <f t="shared" si="1"/>
        <v>129.58904109589048</v>
      </c>
      <c r="AJ49" s="25" t="s">
        <v>56</v>
      </c>
      <c r="AK49" s="48"/>
      <c r="AL49" s="33"/>
      <c r="AM49" s="33"/>
      <c r="AN49" s="9"/>
      <c r="AO49" s="35"/>
      <c r="AP49" s="9"/>
      <c r="AQ49" s="9"/>
      <c r="AR49" s="9"/>
      <c r="AS49" s="45"/>
      <c r="AT49" s="46"/>
      <c r="AU49" s="43"/>
      <c r="AV49" s="1">
        <f t="shared" si="2"/>
        <v>-251.40000000000006</v>
      </c>
    </row>
    <row r="50" spans="1:48">
      <c r="A50" s="3">
        <v>49</v>
      </c>
      <c r="B50" s="2" t="s">
        <v>48</v>
      </c>
      <c r="C50" s="4">
        <v>124.6</v>
      </c>
      <c r="D50" s="4">
        <v>0</v>
      </c>
      <c r="E50" s="4">
        <v>1.1000000000000001</v>
      </c>
      <c r="F50" s="4">
        <v>0</v>
      </c>
      <c r="G50" s="4">
        <v>4.3</v>
      </c>
      <c r="H50" s="4">
        <v>8.3000000000000007</v>
      </c>
      <c r="I50" s="4">
        <v>3.4</v>
      </c>
      <c r="J50" s="4">
        <v>6.7</v>
      </c>
      <c r="K50" s="4">
        <v>5.9</v>
      </c>
      <c r="L50" s="4">
        <v>1.3</v>
      </c>
      <c r="M50" s="42">
        <v>0</v>
      </c>
      <c r="N50" s="42">
        <v>0.2</v>
      </c>
      <c r="O50" s="42">
        <v>0.1</v>
      </c>
      <c r="P50" s="42">
        <v>0.1</v>
      </c>
      <c r="Q50" s="42">
        <v>2</v>
      </c>
      <c r="R50" s="42">
        <v>0</v>
      </c>
      <c r="S50" s="42">
        <v>0</v>
      </c>
      <c r="T50" s="42">
        <v>0</v>
      </c>
      <c r="U50" s="42">
        <v>48.4</v>
      </c>
      <c r="V50" s="42">
        <v>1.3</v>
      </c>
      <c r="W50" s="42">
        <v>1.3</v>
      </c>
      <c r="X50" s="42">
        <v>1.8</v>
      </c>
      <c r="Y50" s="42">
        <v>1.7</v>
      </c>
      <c r="Z50" s="42">
        <v>0.8</v>
      </c>
      <c r="AA50" s="42">
        <v>2.5</v>
      </c>
      <c r="AB50" s="42">
        <v>12.5</v>
      </c>
      <c r="AC50" s="42">
        <v>49.4</v>
      </c>
      <c r="AD50" s="43">
        <v>26.6</v>
      </c>
      <c r="AE50" s="43">
        <v>10.9</v>
      </c>
      <c r="AF50" s="43">
        <v>8.6</v>
      </c>
      <c r="AG50" s="43">
        <v>115.8</v>
      </c>
      <c r="AH50" s="4">
        <f t="shared" si="0"/>
        <v>315</v>
      </c>
      <c r="AI50" s="39">
        <f t="shared" si="1"/>
        <v>152.80898876404495</v>
      </c>
      <c r="AJ50" s="25" t="s">
        <v>56</v>
      </c>
      <c r="AK50" s="48"/>
      <c r="AL50" s="33"/>
      <c r="AM50" s="33"/>
      <c r="AN50" s="9"/>
      <c r="AO50" s="35"/>
      <c r="AP50" s="9"/>
      <c r="AQ50" s="9"/>
      <c r="AR50" s="9"/>
      <c r="AS50" s="45"/>
      <c r="AT50" s="46"/>
      <c r="AU50" s="43"/>
      <c r="AV50" s="1">
        <f t="shared" si="2"/>
        <v>-315</v>
      </c>
    </row>
    <row r="51" spans="1:48">
      <c r="A51" s="3">
        <v>50</v>
      </c>
      <c r="B51" s="2" t="s">
        <v>49</v>
      </c>
      <c r="C51" s="4">
        <v>90.8</v>
      </c>
      <c r="D51" s="4">
        <v>0</v>
      </c>
      <c r="E51" s="4">
        <v>25.2</v>
      </c>
      <c r="F51" s="4">
        <v>0.1</v>
      </c>
      <c r="G51" s="4">
        <v>23.3</v>
      </c>
      <c r="H51" s="4">
        <v>8.1</v>
      </c>
      <c r="I51" s="4">
        <v>9.6999999999999993</v>
      </c>
      <c r="J51" s="4">
        <v>0.4</v>
      </c>
      <c r="K51" s="4">
        <v>25.3</v>
      </c>
      <c r="L51" s="4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0.1</v>
      </c>
      <c r="R51" s="42">
        <v>0.3</v>
      </c>
      <c r="S51" s="42">
        <v>0</v>
      </c>
      <c r="T51" s="42">
        <v>0</v>
      </c>
      <c r="U51" s="42">
        <v>68.099999999999994</v>
      </c>
      <c r="V51" s="42">
        <v>5.5</v>
      </c>
      <c r="W51" s="42">
        <v>7.4</v>
      </c>
      <c r="X51" s="42">
        <v>41.5</v>
      </c>
      <c r="Y51" s="42">
        <v>0.1</v>
      </c>
      <c r="Z51" s="42">
        <v>0</v>
      </c>
      <c r="AA51" s="42">
        <v>0.5</v>
      </c>
      <c r="AB51" s="42">
        <v>0.1</v>
      </c>
      <c r="AC51" s="42">
        <v>22.3</v>
      </c>
      <c r="AD51" s="43">
        <v>4.3</v>
      </c>
      <c r="AE51" s="43">
        <v>5</v>
      </c>
      <c r="AF51" s="43">
        <v>4.3</v>
      </c>
      <c r="AG51" s="43">
        <v>5.4</v>
      </c>
      <c r="AH51" s="4">
        <f t="shared" si="0"/>
        <v>257</v>
      </c>
      <c r="AI51" s="39">
        <f t="shared" si="1"/>
        <v>183.03964757709252</v>
      </c>
      <c r="AJ51" s="25" t="s">
        <v>56</v>
      </c>
      <c r="AK51" s="48"/>
      <c r="AL51" s="33"/>
      <c r="AM51" s="33"/>
      <c r="AN51" s="9"/>
      <c r="AO51" s="35"/>
      <c r="AP51" s="9"/>
      <c r="AQ51" s="9"/>
      <c r="AR51" s="9"/>
      <c r="AS51" s="45"/>
      <c r="AT51" s="46"/>
      <c r="AU51" s="43"/>
      <c r="AV51" s="1">
        <f t="shared" si="2"/>
        <v>-257</v>
      </c>
    </row>
    <row r="52" spans="1:48">
      <c r="A52" s="3">
        <v>51</v>
      </c>
      <c r="B52" s="3" t="s">
        <v>53</v>
      </c>
      <c r="C52" s="3">
        <f>SUM(C2:C51)</f>
        <v>4891.4000000000005</v>
      </c>
      <c r="D52" s="3">
        <f t="shared" ref="D52:AH52" si="4">SUM(D2:D51)</f>
        <v>0.8</v>
      </c>
      <c r="E52" s="3">
        <f t="shared" si="4"/>
        <v>1096.5</v>
      </c>
      <c r="F52" s="3">
        <f t="shared" si="4"/>
        <v>19.499999999999996</v>
      </c>
      <c r="G52" s="3">
        <f t="shared" si="4"/>
        <v>1448.6999999999998</v>
      </c>
      <c r="H52" s="3">
        <f t="shared" si="4"/>
        <v>673.60000000000025</v>
      </c>
      <c r="I52" s="3">
        <f t="shared" si="4"/>
        <v>455.80000000000007</v>
      </c>
      <c r="J52" s="3">
        <f t="shared" si="4"/>
        <v>345.09999999999985</v>
      </c>
      <c r="K52" s="3">
        <f t="shared" si="4"/>
        <v>1261.4000000000003</v>
      </c>
      <c r="L52" s="3">
        <f t="shared" si="4"/>
        <v>33.200000000000003</v>
      </c>
      <c r="M52" s="3">
        <f t="shared" si="4"/>
        <v>3.2</v>
      </c>
      <c r="N52" s="3">
        <f t="shared" si="4"/>
        <v>3.1000000000000005</v>
      </c>
      <c r="O52" s="3">
        <f t="shared" si="4"/>
        <v>39.900000000000013</v>
      </c>
      <c r="P52" s="3">
        <f t="shared" si="4"/>
        <v>29.800000000000004</v>
      </c>
      <c r="Q52" s="3">
        <f t="shared" si="4"/>
        <v>63.7</v>
      </c>
      <c r="R52" s="3">
        <f t="shared" si="4"/>
        <v>1.7000000000000004</v>
      </c>
      <c r="S52" s="3">
        <f t="shared" si="4"/>
        <v>0.30000000000000004</v>
      </c>
      <c r="T52" s="3">
        <f t="shared" si="4"/>
        <v>0.30000000000000004</v>
      </c>
      <c r="U52" s="3">
        <f t="shared" si="4"/>
        <v>2089.9</v>
      </c>
      <c r="V52" s="3">
        <f t="shared" si="4"/>
        <v>215.09999999999997</v>
      </c>
      <c r="W52" s="3">
        <f t="shared" si="4"/>
        <v>227.6</v>
      </c>
      <c r="X52" s="3">
        <f t="shared" si="4"/>
        <v>540.29999999999995</v>
      </c>
      <c r="Y52" s="3">
        <f t="shared" si="4"/>
        <v>47.2</v>
      </c>
      <c r="Z52" s="3">
        <f t="shared" si="4"/>
        <v>22.800000000000004</v>
      </c>
      <c r="AA52" s="3">
        <f t="shared" si="4"/>
        <v>281.79999999999995</v>
      </c>
      <c r="AB52" s="3">
        <f t="shared" si="4"/>
        <v>177.59999999999997</v>
      </c>
      <c r="AC52" s="3">
        <f t="shared" si="4"/>
        <v>2072.6000000000004</v>
      </c>
      <c r="AD52" s="3">
        <f t="shared" si="4"/>
        <v>262.20000000000005</v>
      </c>
      <c r="AE52" s="3">
        <f t="shared" si="4"/>
        <v>621.10000000000014</v>
      </c>
      <c r="AF52" s="3">
        <f t="shared" si="4"/>
        <v>401.00000000000006</v>
      </c>
      <c r="AG52" s="3">
        <f t="shared" si="4"/>
        <v>1078.5</v>
      </c>
      <c r="AH52" s="3">
        <f t="shared" si="4"/>
        <v>13514.300000000001</v>
      </c>
      <c r="AI52" s="39">
        <f t="shared" si="1"/>
        <v>176.28695261070447</v>
      </c>
      <c r="AJ52" s="3" t="s">
        <v>56</v>
      </c>
      <c r="AK52" s="3"/>
      <c r="AL52" s="33"/>
      <c r="AM52" s="33"/>
      <c r="AN52" s="9"/>
      <c r="AO52" s="35"/>
      <c r="AP52" s="9"/>
      <c r="AQ52" s="9"/>
      <c r="AR52" s="9"/>
      <c r="AT52" s="28"/>
      <c r="AU52" s="29"/>
    </row>
    <row r="53" spans="1:48">
      <c r="A53" s="3">
        <v>52</v>
      </c>
      <c r="B53" s="3" t="s">
        <v>54</v>
      </c>
      <c r="C53" s="5">
        <f>C52/50</f>
        <v>97.828000000000017</v>
      </c>
      <c r="D53" s="5">
        <f t="shared" ref="D53:AH53" si="5">D52/50</f>
        <v>1.6E-2</v>
      </c>
      <c r="E53" s="5">
        <f t="shared" si="5"/>
        <v>21.93</v>
      </c>
      <c r="F53" s="5">
        <f t="shared" si="5"/>
        <v>0.3899999999999999</v>
      </c>
      <c r="G53" s="5">
        <f t="shared" si="5"/>
        <v>28.973999999999997</v>
      </c>
      <c r="H53" s="5">
        <f t="shared" si="5"/>
        <v>13.472000000000005</v>
      </c>
      <c r="I53" s="5">
        <f t="shared" si="5"/>
        <v>9.1160000000000014</v>
      </c>
      <c r="J53" s="5">
        <f t="shared" si="5"/>
        <v>6.9019999999999975</v>
      </c>
      <c r="K53" s="5">
        <f t="shared" si="5"/>
        <v>25.228000000000005</v>
      </c>
      <c r="L53" s="5">
        <f t="shared" si="5"/>
        <v>0.66400000000000003</v>
      </c>
      <c r="M53" s="5">
        <f t="shared" si="5"/>
        <v>6.4000000000000001E-2</v>
      </c>
      <c r="N53" s="5">
        <f t="shared" si="5"/>
        <v>6.2000000000000013E-2</v>
      </c>
      <c r="O53" s="5">
        <f t="shared" si="5"/>
        <v>0.79800000000000026</v>
      </c>
      <c r="P53" s="5">
        <f t="shared" si="5"/>
        <v>0.59600000000000009</v>
      </c>
      <c r="Q53" s="5">
        <f t="shared" si="5"/>
        <v>1.274</v>
      </c>
      <c r="R53" s="5">
        <f t="shared" si="5"/>
        <v>3.4000000000000009E-2</v>
      </c>
      <c r="S53" s="5">
        <f t="shared" si="5"/>
        <v>6.000000000000001E-3</v>
      </c>
      <c r="T53" s="5">
        <f t="shared" si="5"/>
        <v>6.000000000000001E-3</v>
      </c>
      <c r="U53" s="5">
        <f t="shared" si="5"/>
        <v>41.798000000000002</v>
      </c>
      <c r="V53" s="5">
        <f t="shared" si="5"/>
        <v>4.3019999999999996</v>
      </c>
      <c r="W53" s="5">
        <f t="shared" si="5"/>
        <v>4.5519999999999996</v>
      </c>
      <c r="X53" s="5">
        <f t="shared" si="5"/>
        <v>10.805999999999999</v>
      </c>
      <c r="Y53" s="5">
        <f t="shared" si="5"/>
        <v>0.94400000000000006</v>
      </c>
      <c r="Z53" s="5">
        <f t="shared" si="5"/>
        <v>0.45600000000000007</v>
      </c>
      <c r="AA53" s="5">
        <f t="shared" si="5"/>
        <v>5.6359999999999992</v>
      </c>
      <c r="AB53" s="5">
        <f t="shared" si="5"/>
        <v>3.5519999999999992</v>
      </c>
      <c r="AC53" s="5">
        <f t="shared" si="5"/>
        <v>41.452000000000005</v>
      </c>
      <c r="AD53" s="5">
        <f t="shared" si="5"/>
        <v>5.2440000000000007</v>
      </c>
      <c r="AE53" s="5">
        <f t="shared" si="5"/>
        <v>12.422000000000002</v>
      </c>
      <c r="AF53" s="5">
        <f t="shared" si="5"/>
        <v>8.0200000000000014</v>
      </c>
      <c r="AG53" s="5">
        <f t="shared" si="5"/>
        <v>21.57</v>
      </c>
      <c r="AH53" s="5">
        <f t="shared" si="5"/>
        <v>270.286</v>
      </c>
      <c r="AI53" s="39">
        <f t="shared" si="1"/>
        <v>176.28695261070442</v>
      </c>
      <c r="AJ53" s="5" t="s">
        <v>56</v>
      </c>
      <c r="AK53" s="5"/>
      <c r="AL53" s="33"/>
      <c r="AM53" s="33"/>
      <c r="AN53" s="9"/>
      <c r="AO53" s="35"/>
      <c r="AP53" s="9"/>
      <c r="AQ53" s="9"/>
      <c r="AR53" s="9"/>
      <c r="AT53" s="28"/>
      <c r="AU53" s="29"/>
    </row>
    <row r="54" spans="1:48">
      <c r="AL54" s="36"/>
      <c r="AM54" s="36"/>
      <c r="AN54" s="37"/>
      <c r="AO54" s="38"/>
      <c r="AP54" s="37"/>
      <c r="AT54" s="28"/>
      <c r="AU54" s="29"/>
    </row>
    <row r="56" spans="1:48">
      <c r="E56" s="1">
        <v>45</v>
      </c>
      <c r="F56" s="1">
        <v>2</v>
      </c>
      <c r="H56" s="1">
        <v>87</v>
      </c>
      <c r="K56" s="1">
        <v>68</v>
      </c>
      <c r="U56" s="1">
        <v>63</v>
      </c>
      <c r="W56" s="1">
        <v>365</v>
      </c>
    </row>
    <row r="57" spans="1:48">
      <c r="B57" s="40"/>
      <c r="C57" s="40"/>
      <c r="D57" s="40"/>
      <c r="E57" s="40"/>
      <c r="F57" s="40"/>
      <c r="G57" s="40"/>
      <c r="H57" s="40"/>
    </row>
    <row r="60" spans="1:48">
      <c r="P60" s="1">
        <f>630/50</f>
        <v>12.6</v>
      </c>
    </row>
  </sheetData>
  <autoFilter ref="A1:AV53"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7" showButton="0"/>
  </autoFilter>
  <mergeCells count="16">
    <mergeCell ref="AL28:AM28"/>
    <mergeCell ref="AL29:AM29"/>
    <mergeCell ref="AL30:AM30"/>
    <mergeCell ref="AL31:AM31"/>
    <mergeCell ref="AN25:AN26"/>
    <mergeCell ref="AQ25:AQ26"/>
    <mergeCell ref="AL27:AM27"/>
    <mergeCell ref="AL12:AM12"/>
    <mergeCell ref="AL25:AM26"/>
    <mergeCell ref="AO15:AP15"/>
    <mergeCell ref="AP25:AP26"/>
    <mergeCell ref="AL4:AM4"/>
    <mergeCell ref="AL1:AM1"/>
    <mergeCell ref="AL2:AM2"/>
    <mergeCell ref="AL3:AM3"/>
    <mergeCell ref="AO25:AO26"/>
  </mergeCells>
  <printOptions horizontalCentered="1"/>
  <pageMargins left="0.25" right="0.25" top="0.5" bottom="0.5" header="0.3" footer="0.3"/>
  <pageSetup paperSize="9" scale="90" orientation="portrait" verticalDpi="300" r:id="rId1"/>
  <headerFooter>
    <oddHeader>&amp;C&amp;12INTEGRATED RAINFALL FOR THE MONTH OF JUNE,2016 (in mm)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G9" sqref="G1:I1048576"/>
    </sheetView>
  </sheetViews>
  <sheetFormatPr defaultColWidth="9.140625" defaultRowHeight="15"/>
  <cols>
    <col min="1" max="1" width="6.42578125" style="6" customWidth="1"/>
    <col min="2" max="2" width="16.5703125" style="1" customWidth="1"/>
    <col min="3" max="3" width="51.28515625" style="1" customWidth="1"/>
    <col min="4" max="16384" width="9.140625" style="1"/>
  </cols>
  <sheetData>
    <row r="1" spans="1:3" ht="17.25">
      <c r="A1" s="224" t="s">
        <v>104</v>
      </c>
      <c r="B1" s="224"/>
      <c r="C1" s="224"/>
    </row>
    <row r="2" spans="1:3">
      <c r="A2" s="223" t="s">
        <v>116</v>
      </c>
      <c r="B2" s="223"/>
      <c r="C2" s="223"/>
    </row>
    <row r="3" spans="1:3" ht="30">
      <c r="A3" s="67" t="s">
        <v>74</v>
      </c>
      <c r="B3" s="67" t="s">
        <v>105</v>
      </c>
      <c r="C3" s="67" t="s">
        <v>106</v>
      </c>
    </row>
    <row r="4" spans="1:3" ht="75">
      <c r="A4" s="67">
        <v>1</v>
      </c>
      <c r="B4" s="3" t="s">
        <v>107</v>
      </c>
      <c r="C4" s="62" t="s">
        <v>119</v>
      </c>
    </row>
    <row r="5" spans="1:3">
      <c r="A5" s="67">
        <v>2</v>
      </c>
      <c r="B5" s="3" t="s">
        <v>108</v>
      </c>
      <c r="C5" s="62" t="s">
        <v>118</v>
      </c>
    </row>
    <row r="6" spans="1:3">
      <c r="A6" s="67">
        <v>3</v>
      </c>
      <c r="B6" s="3" t="s">
        <v>109</v>
      </c>
      <c r="C6" s="62" t="s">
        <v>117</v>
      </c>
    </row>
    <row r="8" spans="1:3">
      <c r="A8" s="223" t="s">
        <v>120</v>
      </c>
      <c r="B8" s="223"/>
      <c r="C8" s="223"/>
    </row>
    <row r="9" spans="1:3" ht="30">
      <c r="A9" s="68" t="s">
        <v>74</v>
      </c>
      <c r="B9" s="68" t="s">
        <v>105</v>
      </c>
      <c r="C9" s="68" t="s">
        <v>106</v>
      </c>
    </row>
    <row r="10" spans="1:3">
      <c r="A10" s="68">
        <v>1</v>
      </c>
      <c r="B10" s="3" t="s">
        <v>107</v>
      </c>
      <c r="C10" s="62" t="s">
        <v>123</v>
      </c>
    </row>
    <row r="11" spans="1:3" ht="30">
      <c r="A11" s="68">
        <v>2</v>
      </c>
      <c r="B11" s="3" t="s">
        <v>108</v>
      </c>
      <c r="C11" s="62" t="s">
        <v>122</v>
      </c>
    </row>
    <row r="12" spans="1:3" ht="30">
      <c r="A12" s="68">
        <v>3</v>
      </c>
      <c r="B12" s="3" t="s">
        <v>109</v>
      </c>
      <c r="C12" s="62" t="s">
        <v>121</v>
      </c>
    </row>
    <row r="14" spans="1:3">
      <c r="A14" s="223" t="s">
        <v>124</v>
      </c>
      <c r="B14" s="223"/>
      <c r="C14" s="223"/>
    </row>
    <row r="15" spans="1:3" ht="30">
      <c r="A15" s="69" t="s">
        <v>74</v>
      </c>
      <c r="B15" s="69" t="s">
        <v>105</v>
      </c>
      <c r="C15" s="69" t="s">
        <v>106</v>
      </c>
    </row>
    <row r="16" spans="1:3" ht="30">
      <c r="A16" s="69">
        <v>1</v>
      </c>
      <c r="B16" s="3" t="s">
        <v>107</v>
      </c>
      <c r="C16" s="62" t="s">
        <v>125</v>
      </c>
    </row>
    <row r="17" spans="1:3" ht="45">
      <c r="A17" s="69">
        <v>2</v>
      </c>
      <c r="B17" s="3" t="s">
        <v>108</v>
      </c>
      <c r="C17" s="62" t="s">
        <v>126</v>
      </c>
    </row>
    <row r="18" spans="1:3" ht="30">
      <c r="A18" s="69">
        <v>3</v>
      </c>
      <c r="B18" s="3" t="s">
        <v>109</v>
      </c>
      <c r="C18" s="62" t="s">
        <v>127</v>
      </c>
    </row>
  </sheetData>
  <mergeCells count="4">
    <mergeCell ref="A2:C2"/>
    <mergeCell ref="A1:C1"/>
    <mergeCell ref="A8:C8"/>
    <mergeCell ref="A14:C14"/>
  </mergeCells>
  <printOptions horizontalCentered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F7:H59"/>
  <sheetViews>
    <sheetView topLeftCell="A28" zoomScale="130" zoomScaleNormal="130" workbookViewId="0">
      <selection activeCell="K14" sqref="K14"/>
    </sheetView>
  </sheetViews>
  <sheetFormatPr defaultRowHeight="15"/>
  <sheetData>
    <row r="7" spans="6:8" ht="15.75" thickBot="1"/>
    <row r="8" spans="6:8" ht="15.75" thickBot="1">
      <c r="F8" s="146">
        <v>611</v>
      </c>
      <c r="G8" s="147" t="s">
        <v>0</v>
      </c>
      <c r="H8" s="148">
        <v>0</v>
      </c>
    </row>
    <row r="9" spans="6:8" ht="15.75" thickBot="1">
      <c r="F9" s="149">
        <v>622</v>
      </c>
      <c r="G9" s="145" t="s">
        <v>1</v>
      </c>
      <c r="H9" s="150">
        <v>0</v>
      </c>
    </row>
    <row r="10" spans="6:8" ht="15.75" thickBot="1">
      <c r="F10" s="149">
        <v>634</v>
      </c>
      <c r="G10" s="145" t="s">
        <v>2</v>
      </c>
      <c r="H10" s="150">
        <v>0</v>
      </c>
    </row>
    <row r="11" spans="6:8" ht="15.75" thickBot="1">
      <c r="F11" s="149">
        <v>645</v>
      </c>
      <c r="G11" s="145" t="s">
        <v>3</v>
      </c>
      <c r="H11" s="150">
        <v>0</v>
      </c>
    </row>
    <row r="12" spans="6:8" ht="15.75" thickBot="1">
      <c r="F12" s="149">
        <v>626</v>
      </c>
      <c r="G12" s="145" t="s">
        <v>4</v>
      </c>
      <c r="H12" s="150">
        <v>0</v>
      </c>
    </row>
    <row r="13" spans="6:8" ht="15.75" thickBot="1">
      <c r="F13" s="149">
        <v>632</v>
      </c>
      <c r="G13" s="145" t="s">
        <v>5</v>
      </c>
      <c r="H13" s="150">
        <v>0</v>
      </c>
    </row>
    <row r="14" spans="6:8" ht="20.25" thickBot="1">
      <c r="F14" s="149">
        <v>605</v>
      </c>
      <c r="G14" s="145" t="s">
        <v>6</v>
      </c>
      <c r="H14" s="150">
        <v>2.6</v>
      </c>
    </row>
    <row r="15" spans="6:8" ht="15.75" thickBot="1">
      <c r="F15" s="149">
        <v>624</v>
      </c>
      <c r="G15" s="145" t="s">
        <v>7</v>
      </c>
      <c r="H15" s="150">
        <v>0</v>
      </c>
    </row>
    <row r="16" spans="6:8" ht="15.75" thickBot="1">
      <c r="F16" s="149">
        <v>609</v>
      </c>
      <c r="G16" s="145" t="s">
        <v>8</v>
      </c>
      <c r="H16" s="150">
        <v>0.4</v>
      </c>
    </row>
    <row r="17" spans="6:8" ht="20.25" thickBot="1">
      <c r="F17" s="149">
        <v>612</v>
      </c>
      <c r="G17" s="145" t="s">
        <v>9</v>
      </c>
      <c r="H17" s="150">
        <v>0.3</v>
      </c>
    </row>
    <row r="18" spans="6:8" ht="15.75" thickBot="1">
      <c r="F18" s="149">
        <v>621</v>
      </c>
      <c r="G18" s="145" t="s">
        <v>10</v>
      </c>
      <c r="H18" s="150">
        <v>0</v>
      </c>
    </row>
    <row r="19" spans="6:8" ht="15.75" thickBot="1">
      <c r="F19" s="149">
        <v>631</v>
      </c>
      <c r="G19" s="145" t="s">
        <v>11</v>
      </c>
      <c r="H19" s="150">
        <v>0</v>
      </c>
    </row>
    <row r="20" spans="6:8" ht="15.75" thickBot="1">
      <c r="F20" s="149">
        <v>642</v>
      </c>
      <c r="G20" s="145" t="s">
        <v>12</v>
      </c>
      <c r="H20" s="150">
        <v>0</v>
      </c>
    </row>
    <row r="21" spans="6:8" ht="15.75" thickBot="1">
      <c r="F21" s="149">
        <v>643</v>
      </c>
      <c r="G21" s="145" t="s">
        <v>13</v>
      </c>
      <c r="H21" s="150">
        <v>0</v>
      </c>
    </row>
    <row r="22" spans="6:8" ht="15.75" thickBot="1">
      <c r="F22" s="149">
        <v>638</v>
      </c>
      <c r="G22" s="145" t="s">
        <v>14</v>
      </c>
      <c r="H22" s="150">
        <v>0</v>
      </c>
    </row>
    <row r="23" spans="6:8" ht="20.25" thickBot="1">
      <c r="F23" s="149">
        <v>608</v>
      </c>
      <c r="G23" s="145" t="s">
        <v>15</v>
      </c>
      <c r="H23" s="150">
        <v>0.1</v>
      </c>
    </row>
    <row r="24" spans="6:8" ht="15.75" thickBot="1">
      <c r="F24" s="149">
        <v>601</v>
      </c>
      <c r="G24" s="145" t="s">
        <v>16</v>
      </c>
      <c r="H24" s="150">
        <v>0.1</v>
      </c>
    </row>
    <row r="25" spans="6:8" ht="15.75" thickBot="1">
      <c r="F25" s="149">
        <v>648</v>
      </c>
      <c r="G25" s="145" t="s">
        <v>17</v>
      </c>
      <c r="H25" s="150">
        <v>0</v>
      </c>
    </row>
    <row r="26" spans="6:8" ht="15.75" thickBot="1">
      <c r="F26" s="149">
        <v>649</v>
      </c>
      <c r="G26" s="145" t="s">
        <v>18</v>
      </c>
      <c r="H26" s="150">
        <v>0</v>
      </c>
    </row>
    <row r="27" spans="6:8" ht="20.25" thickBot="1">
      <c r="F27" s="149">
        <v>606</v>
      </c>
      <c r="G27" s="145" t="s">
        <v>84</v>
      </c>
      <c r="H27" s="150">
        <v>1.3</v>
      </c>
    </row>
    <row r="28" spans="6:8" ht="15.75" thickBot="1">
      <c r="F28" s="149">
        <v>620</v>
      </c>
      <c r="G28" s="145" t="s">
        <v>20</v>
      </c>
      <c r="H28" s="150">
        <v>0</v>
      </c>
    </row>
    <row r="29" spans="6:8" ht="15.75" thickBot="1">
      <c r="F29" s="149">
        <v>636</v>
      </c>
      <c r="G29" s="145" t="s">
        <v>21</v>
      </c>
      <c r="H29" s="150">
        <v>0</v>
      </c>
    </row>
    <row r="30" spans="6:8" ht="15.75" thickBot="1">
      <c r="F30" s="149">
        <v>650</v>
      </c>
      <c r="G30" s="145" t="s">
        <v>22</v>
      </c>
      <c r="H30" s="150">
        <v>0</v>
      </c>
    </row>
    <row r="31" spans="6:8" ht="20.25" thickBot="1">
      <c r="F31" s="149">
        <v>637</v>
      </c>
      <c r="G31" s="145" t="s">
        <v>23</v>
      </c>
      <c r="H31" s="150">
        <v>0</v>
      </c>
    </row>
    <row r="32" spans="6:8" ht="15.75" thickBot="1">
      <c r="F32" s="149">
        <v>647</v>
      </c>
      <c r="G32" s="145" t="s">
        <v>24</v>
      </c>
      <c r="H32" s="150">
        <v>0</v>
      </c>
    </row>
    <row r="33" spans="6:8" ht="15.75" thickBot="1">
      <c r="F33" s="149">
        <v>633</v>
      </c>
      <c r="G33" s="145" t="s">
        <v>25</v>
      </c>
      <c r="H33" s="150">
        <v>0</v>
      </c>
    </row>
    <row r="34" spans="6:8" ht="15.75" thickBot="1">
      <c r="F34" s="149">
        <v>630</v>
      </c>
      <c r="G34" s="145" t="s">
        <v>26</v>
      </c>
      <c r="H34" s="150">
        <v>0</v>
      </c>
    </row>
    <row r="35" spans="6:8" ht="15.75" thickBot="1">
      <c r="F35" s="149">
        <v>646</v>
      </c>
      <c r="G35" s="145" t="s">
        <v>27</v>
      </c>
      <c r="H35" s="150">
        <v>0</v>
      </c>
    </row>
    <row r="36" spans="6:8" ht="15.75" thickBot="1">
      <c r="F36" s="149">
        <v>625</v>
      </c>
      <c r="G36" s="145" t="s">
        <v>28</v>
      </c>
      <c r="H36" s="150">
        <v>0</v>
      </c>
    </row>
    <row r="37" spans="6:8" ht="15.75" thickBot="1">
      <c r="F37" s="149">
        <v>610</v>
      </c>
      <c r="G37" s="145" t="s">
        <v>29</v>
      </c>
      <c r="H37" s="150">
        <v>0.5</v>
      </c>
    </row>
    <row r="38" spans="6:8" ht="15.75" thickBot="1">
      <c r="F38" s="149">
        <v>635</v>
      </c>
      <c r="G38" s="145" t="s">
        <v>30</v>
      </c>
      <c r="H38" s="150">
        <v>0</v>
      </c>
    </row>
    <row r="39" spans="6:8" ht="15.75" thickBot="1">
      <c r="F39" s="149">
        <v>604</v>
      </c>
      <c r="G39" s="145" t="s">
        <v>31</v>
      </c>
      <c r="H39" s="150">
        <v>0.6</v>
      </c>
    </row>
    <row r="40" spans="6:8" ht="15.75" thickBot="1">
      <c r="F40" s="149">
        <v>641</v>
      </c>
      <c r="G40" s="145" t="s">
        <v>32</v>
      </c>
      <c r="H40" s="150">
        <v>0</v>
      </c>
    </row>
    <row r="41" spans="6:8" ht="15.75" thickBot="1">
      <c r="F41" s="149">
        <v>623</v>
      </c>
      <c r="G41" s="145" t="s">
        <v>33</v>
      </c>
      <c r="H41" s="150">
        <v>0</v>
      </c>
    </row>
    <row r="42" spans="6:8" ht="15.75" thickBot="1">
      <c r="F42" s="149">
        <v>639</v>
      </c>
      <c r="G42" s="145" t="s">
        <v>34</v>
      </c>
      <c r="H42" s="150">
        <v>0</v>
      </c>
    </row>
    <row r="43" spans="6:8" ht="20.25" thickBot="1">
      <c r="F43" s="149">
        <v>629</v>
      </c>
      <c r="G43" s="145" t="s">
        <v>35</v>
      </c>
      <c r="H43" s="150">
        <v>0</v>
      </c>
    </row>
    <row r="44" spans="6:8" ht="15.75" thickBot="1">
      <c r="F44" s="149">
        <v>644</v>
      </c>
      <c r="G44" s="145" t="s">
        <v>36</v>
      </c>
      <c r="H44" s="150">
        <v>0</v>
      </c>
    </row>
    <row r="45" spans="6:8" ht="15.75" thickBot="1">
      <c r="F45" s="149">
        <v>640</v>
      </c>
      <c r="G45" s="145" t="s">
        <v>37</v>
      </c>
      <c r="H45" s="150">
        <v>0</v>
      </c>
    </row>
    <row r="46" spans="6:8" ht="15.75" thickBot="1">
      <c r="F46" s="149">
        <v>618</v>
      </c>
      <c r="G46" s="145" t="s">
        <v>38</v>
      </c>
      <c r="H46" s="150">
        <v>0</v>
      </c>
    </row>
    <row r="47" spans="6:8" ht="20.25" thickBot="1">
      <c r="F47" s="149">
        <v>603</v>
      </c>
      <c r="G47" s="145" t="s">
        <v>39</v>
      </c>
      <c r="H47" s="150">
        <v>0</v>
      </c>
    </row>
    <row r="48" spans="6:8" ht="15.75" thickBot="1">
      <c r="F48" s="149">
        <v>615</v>
      </c>
      <c r="G48" s="145" t="s">
        <v>40</v>
      </c>
      <c r="H48" s="150">
        <v>0</v>
      </c>
    </row>
    <row r="49" spans="6:8" ht="15.75" thickBot="1">
      <c r="F49" s="149">
        <v>619</v>
      </c>
      <c r="G49" s="145" t="s">
        <v>41</v>
      </c>
      <c r="H49" s="150">
        <v>0</v>
      </c>
    </row>
    <row r="50" spans="6:8" ht="15.75" thickBot="1">
      <c r="F50" s="149">
        <v>613</v>
      </c>
      <c r="G50" s="145" t="s">
        <v>42</v>
      </c>
      <c r="H50" s="150">
        <v>0</v>
      </c>
    </row>
    <row r="51" spans="6:8" ht="15.75" thickBot="1">
      <c r="F51" s="149">
        <v>627</v>
      </c>
      <c r="G51" s="145" t="s">
        <v>43</v>
      </c>
      <c r="H51" s="150">
        <v>0</v>
      </c>
    </row>
    <row r="52" spans="6:8" ht="15.75" thickBot="1">
      <c r="F52" s="149">
        <v>602</v>
      </c>
      <c r="G52" s="145" t="s">
        <v>44</v>
      </c>
      <c r="H52" s="150">
        <v>0</v>
      </c>
    </row>
    <row r="53" spans="6:8" ht="15.75" thickBot="1">
      <c r="F53" s="149">
        <v>607</v>
      </c>
      <c r="G53" s="145" t="s">
        <v>45</v>
      </c>
      <c r="H53" s="150">
        <v>0.2</v>
      </c>
    </row>
    <row r="54" spans="6:8" ht="20.25" thickBot="1">
      <c r="F54" s="149">
        <v>616</v>
      </c>
      <c r="G54" s="145" t="s">
        <v>46</v>
      </c>
      <c r="H54" s="150">
        <v>0</v>
      </c>
    </row>
    <row r="55" spans="6:8" ht="20.25" thickBot="1">
      <c r="F55" s="149">
        <v>617</v>
      </c>
      <c r="G55" s="145" t="s">
        <v>47</v>
      </c>
      <c r="H55" s="150">
        <v>0</v>
      </c>
    </row>
    <row r="56" spans="6:8" ht="15.75" thickBot="1">
      <c r="F56" s="149">
        <v>614</v>
      </c>
      <c r="G56" s="145" t="s">
        <v>48</v>
      </c>
      <c r="H56" s="150">
        <v>0</v>
      </c>
    </row>
    <row r="57" spans="6:8" ht="15.75" thickBot="1">
      <c r="F57" s="151">
        <v>628</v>
      </c>
      <c r="G57" s="152" t="s">
        <v>49</v>
      </c>
      <c r="H57" s="153">
        <v>0</v>
      </c>
    </row>
    <row r="58" spans="6:8">
      <c r="H58">
        <f>SUM(H8:H57)</f>
        <v>6.1</v>
      </c>
    </row>
    <row r="59" spans="6:8">
      <c r="H59">
        <f>H58/50</f>
        <v>0.122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5"/>
  <sheetViews>
    <sheetView view="pageBreakPreview" zoomScale="84" zoomScaleSheetLayoutView="84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5"/>
  <cols>
    <col min="1" max="1" width="4.28515625" style="1" customWidth="1"/>
    <col min="2" max="2" width="13.85546875" style="1" customWidth="1"/>
    <col min="3" max="3" width="8" style="1" customWidth="1"/>
    <col min="4" max="4" width="8.140625" style="1" customWidth="1"/>
    <col min="5" max="5" width="7.28515625" style="1" customWidth="1"/>
    <col min="6" max="8" width="7" style="1" customWidth="1"/>
    <col min="9" max="9" width="6.85546875" style="1" customWidth="1"/>
    <col min="10" max="10" width="6.28515625" style="1" customWidth="1"/>
    <col min="11" max="12" width="7" style="1" customWidth="1"/>
    <col min="13" max="13" width="6.7109375" style="1" customWidth="1"/>
    <col min="14" max="14" width="8.28515625" style="61" customWidth="1"/>
    <col min="15" max="15" width="2.85546875" style="23" customWidth="1"/>
    <col min="16" max="16" width="12.5703125" style="1" customWidth="1"/>
    <col min="17" max="17" width="10.85546875" style="1" customWidth="1"/>
    <col min="18" max="18" width="9.28515625" style="1" bestFit="1" customWidth="1"/>
    <col min="19" max="19" width="13.85546875" style="1" customWidth="1"/>
    <col min="20" max="20" width="8.5703125" style="1" bestFit="1" customWidth="1"/>
    <col min="21" max="21" width="8.5703125" style="1" customWidth="1"/>
    <col min="22" max="22" width="13" style="1" customWidth="1"/>
    <col min="23" max="24" width="9.140625" style="1"/>
    <col min="25" max="25" width="11.85546875" style="1" bestFit="1" customWidth="1"/>
    <col min="26" max="16384" width="9.140625" style="1"/>
  </cols>
  <sheetData>
    <row r="1" spans="1:25">
      <c r="A1" s="213" t="s">
        <v>74</v>
      </c>
      <c r="B1" s="213" t="s">
        <v>51</v>
      </c>
      <c r="C1" s="213" t="s">
        <v>65</v>
      </c>
      <c r="D1" s="213"/>
      <c r="E1" s="213" t="s">
        <v>89</v>
      </c>
      <c r="F1" s="213"/>
      <c r="G1" s="213" t="s">
        <v>99</v>
      </c>
      <c r="H1" s="213"/>
      <c r="I1" s="213" t="s">
        <v>110</v>
      </c>
      <c r="J1" s="213"/>
      <c r="K1" s="213" t="s">
        <v>52</v>
      </c>
      <c r="L1" s="213"/>
      <c r="M1" s="213" t="s">
        <v>114</v>
      </c>
      <c r="N1" s="214" t="s">
        <v>55</v>
      </c>
      <c r="P1" s="215" t="s">
        <v>93</v>
      </c>
      <c r="Q1" s="215"/>
    </row>
    <row r="2" spans="1:25" s="84" customFormat="1" ht="38.25">
      <c r="A2" s="213"/>
      <c r="B2" s="213"/>
      <c r="C2" s="64" t="s">
        <v>57</v>
      </c>
      <c r="D2" s="64" t="s">
        <v>61</v>
      </c>
      <c r="E2" s="64" t="s">
        <v>57</v>
      </c>
      <c r="F2" s="64" t="s">
        <v>61</v>
      </c>
      <c r="G2" s="64" t="s">
        <v>57</v>
      </c>
      <c r="H2" s="64" t="s">
        <v>61</v>
      </c>
      <c r="I2" s="64" t="s">
        <v>57</v>
      </c>
      <c r="J2" s="64" t="s">
        <v>61</v>
      </c>
      <c r="K2" s="64" t="s">
        <v>57</v>
      </c>
      <c r="L2" s="64" t="s">
        <v>61</v>
      </c>
      <c r="M2" s="213"/>
      <c r="N2" s="214"/>
      <c r="O2" s="41"/>
      <c r="P2" s="216" t="s">
        <v>59</v>
      </c>
      <c r="Q2" s="216"/>
      <c r="R2" s="83" t="s">
        <v>60</v>
      </c>
      <c r="S2" s="83" t="s">
        <v>88</v>
      </c>
      <c r="T2" s="83" t="s">
        <v>94</v>
      </c>
      <c r="U2" s="83" t="s">
        <v>95</v>
      </c>
      <c r="V2" s="80" t="s">
        <v>66</v>
      </c>
      <c r="W2" s="80" t="s">
        <v>55</v>
      </c>
    </row>
    <row r="3" spans="1:25">
      <c r="A3" s="3">
        <v>1</v>
      </c>
      <c r="B3" s="2" t="s">
        <v>0</v>
      </c>
      <c r="C3" s="4">
        <v>114.2</v>
      </c>
      <c r="D3" s="4">
        <v>352.8</v>
      </c>
      <c r="E3" s="4">
        <v>256.5</v>
      </c>
      <c r="F3" s="4">
        <v>82.5</v>
      </c>
      <c r="G3" s="4">
        <v>273.8</v>
      </c>
      <c r="H3" s="4">
        <v>110.10000000000002</v>
      </c>
      <c r="I3" s="4">
        <v>176.1</v>
      </c>
      <c r="J3" s="43">
        <v>166.1</v>
      </c>
      <c r="K3" s="5">
        <f>C3+E3+G3+I3</f>
        <v>820.6</v>
      </c>
      <c r="L3" s="5">
        <f>D3+F3+H3+J3</f>
        <v>711.50000000000011</v>
      </c>
      <c r="M3" s="39">
        <f>L3/K3*100-100</f>
        <v>-13.29514989032414</v>
      </c>
      <c r="N3" s="59" t="s">
        <v>57</v>
      </c>
      <c r="P3" s="210" t="s">
        <v>65</v>
      </c>
      <c r="Q3" s="210"/>
      <c r="R3" s="10">
        <v>97.8</v>
      </c>
      <c r="S3" s="10">
        <v>97.8</v>
      </c>
      <c r="T3" s="11">
        <v>240.2</v>
      </c>
      <c r="U3" s="11">
        <v>270.7</v>
      </c>
      <c r="V3" s="5">
        <f>U3/S3*100-100</f>
        <v>176.78936605316972</v>
      </c>
      <c r="W3" s="3" t="s">
        <v>56</v>
      </c>
      <c r="X3" s="29"/>
      <c r="Y3" s="85"/>
    </row>
    <row r="4" spans="1:25">
      <c r="A4" s="3">
        <v>2</v>
      </c>
      <c r="B4" s="2" t="s">
        <v>1</v>
      </c>
      <c r="C4" s="4">
        <v>110.4</v>
      </c>
      <c r="D4" s="4">
        <v>326.39999999999998</v>
      </c>
      <c r="E4" s="4">
        <v>226.2</v>
      </c>
      <c r="F4" s="4">
        <v>110.8</v>
      </c>
      <c r="G4" s="4">
        <v>227.5</v>
      </c>
      <c r="H4" s="4">
        <v>203.8</v>
      </c>
      <c r="I4" s="4">
        <v>163</v>
      </c>
      <c r="J4" s="43">
        <v>103.2</v>
      </c>
      <c r="K4" s="5">
        <f t="shared" ref="K4:L22" si="0">C4+E4+G4+I4</f>
        <v>727.1</v>
      </c>
      <c r="L4" s="5">
        <f t="shared" si="0"/>
        <v>744.2</v>
      </c>
      <c r="M4" s="39">
        <f t="shared" ref="M4:M52" si="1">L4/K4*100-100</f>
        <v>2.3518085545317007</v>
      </c>
      <c r="N4" s="59" t="s">
        <v>57</v>
      </c>
      <c r="P4" s="210" t="s">
        <v>89</v>
      </c>
      <c r="Q4" s="210"/>
      <c r="R4" s="3">
        <v>210.6</v>
      </c>
      <c r="S4" s="3">
        <v>210.6</v>
      </c>
      <c r="T4" s="3">
        <v>96.3</v>
      </c>
      <c r="U4" s="5">
        <v>96.3</v>
      </c>
      <c r="V4" s="5">
        <f t="shared" ref="V4:V7" si="2">U4/S4*100-100</f>
        <v>-54.273504273504273</v>
      </c>
      <c r="W4" s="3" t="s">
        <v>73</v>
      </c>
      <c r="X4" s="29"/>
      <c r="Y4" s="85"/>
    </row>
    <row r="5" spans="1:25">
      <c r="A5" s="3">
        <v>3</v>
      </c>
      <c r="B5" s="2" t="s">
        <v>2</v>
      </c>
      <c r="C5" s="4">
        <v>90.8</v>
      </c>
      <c r="D5" s="4">
        <v>333.4</v>
      </c>
      <c r="E5" s="4">
        <v>170.8</v>
      </c>
      <c r="F5" s="4">
        <v>133</v>
      </c>
      <c r="G5" s="4">
        <v>206.8</v>
      </c>
      <c r="H5" s="4">
        <v>141.40000000000003</v>
      </c>
      <c r="I5" s="4">
        <v>186</v>
      </c>
      <c r="J5" s="43">
        <v>175.5</v>
      </c>
      <c r="K5" s="5">
        <f t="shared" si="0"/>
        <v>654.40000000000009</v>
      </c>
      <c r="L5" s="5">
        <f t="shared" si="0"/>
        <v>783.3</v>
      </c>
      <c r="M5" s="39">
        <f t="shared" si="1"/>
        <v>19.697432762836158</v>
      </c>
      <c r="N5" s="59" t="s">
        <v>56</v>
      </c>
      <c r="P5" s="210" t="s">
        <v>100</v>
      </c>
      <c r="Q5" s="210"/>
      <c r="R5" s="3">
        <v>212.8</v>
      </c>
      <c r="S5" s="3">
        <v>212.8</v>
      </c>
      <c r="T5" s="3">
        <v>176</v>
      </c>
      <c r="U5" s="3">
        <v>143</v>
      </c>
      <c r="V5" s="5">
        <f t="shared" si="2"/>
        <v>-32.800751879699249</v>
      </c>
      <c r="W5" s="3" t="s">
        <v>73</v>
      </c>
      <c r="X5" s="29"/>
      <c r="Y5" s="85"/>
    </row>
    <row r="6" spans="1:25">
      <c r="A6" s="3">
        <v>4</v>
      </c>
      <c r="B6" s="2" t="s">
        <v>3</v>
      </c>
      <c r="C6" s="4">
        <v>101.4</v>
      </c>
      <c r="D6" s="4">
        <v>471.6</v>
      </c>
      <c r="E6" s="4">
        <v>191.6</v>
      </c>
      <c r="F6" s="4">
        <v>95.6</v>
      </c>
      <c r="G6" s="4">
        <v>207.9</v>
      </c>
      <c r="H6" s="4">
        <v>239.20000000000002</v>
      </c>
      <c r="I6" s="4">
        <v>186</v>
      </c>
      <c r="J6" s="43">
        <v>113.7</v>
      </c>
      <c r="K6" s="5">
        <f t="shared" si="0"/>
        <v>686.9</v>
      </c>
      <c r="L6" s="5">
        <f t="shared" si="0"/>
        <v>920.10000000000014</v>
      </c>
      <c r="M6" s="39">
        <f t="shared" si="1"/>
        <v>33.949628766923894</v>
      </c>
      <c r="N6" s="59" t="s">
        <v>56</v>
      </c>
      <c r="P6" s="211" t="s">
        <v>115</v>
      </c>
      <c r="Q6" s="211"/>
      <c r="R6" s="3">
        <v>163.9</v>
      </c>
      <c r="S6" s="10">
        <v>163.9</v>
      </c>
      <c r="T6" s="11">
        <v>130.6</v>
      </c>
      <c r="U6" s="11">
        <v>156</v>
      </c>
      <c r="V6" s="5">
        <f t="shared" si="2"/>
        <v>-4.8200122025625376</v>
      </c>
      <c r="W6" s="3" t="s">
        <v>57</v>
      </c>
      <c r="X6" s="29"/>
      <c r="Y6" s="85"/>
    </row>
    <row r="7" spans="1:25">
      <c r="A7" s="3">
        <v>5</v>
      </c>
      <c r="B7" s="2" t="s">
        <v>4</v>
      </c>
      <c r="C7" s="4">
        <v>108.7</v>
      </c>
      <c r="D7" s="4">
        <v>222.6</v>
      </c>
      <c r="E7" s="4">
        <v>214</v>
      </c>
      <c r="F7" s="4">
        <v>69.8</v>
      </c>
      <c r="G7" s="4">
        <v>238.2</v>
      </c>
      <c r="H7" s="4">
        <v>104.4</v>
      </c>
      <c r="I7" s="4">
        <v>180.3</v>
      </c>
      <c r="J7" s="43">
        <v>81.099999999999994</v>
      </c>
      <c r="K7" s="5">
        <f t="shared" si="0"/>
        <v>741.2</v>
      </c>
      <c r="L7" s="5">
        <f t="shared" si="0"/>
        <v>477.9</v>
      </c>
      <c r="M7" s="39">
        <f t="shared" si="1"/>
        <v>-35.52347544522398</v>
      </c>
      <c r="N7" s="59" t="s">
        <v>97</v>
      </c>
      <c r="P7" s="211" t="s">
        <v>92</v>
      </c>
      <c r="Q7" s="211"/>
      <c r="R7" s="3">
        <f>SUM(R3:R6)</f>
        <v>685.1</v>
      </c>
      <c r="S7" s="3">
        <f t="shared" ref="S7:U7" si="3">SUM(S3:S6)</f>
        <v>685.1</v>
      </c>
      <c r="T7" s="3">
        <f t="shared" si="3"/>
        <v>643.1</v>
      </c>
      <c r="U7" s="5">
        <f t="shared" si="3"/>
        <v>666</v>
      </c>
      <c r="V7" s="5">
        <f t="shared" si="2"/>
        <v>-2.7879141731134212</v>
      </c>
      <c r="W7" s="9" t="s">
        <v>57</v>
      </c>
      <c r="X7" s="29"/>
      <c r="Y7" s="85"/>
    </row>
    <row r="8" spans="1:25">
      <c r="A8" s="3">
        <v>6</v>
      </c>
      <c r="B8" s="2" t="s">
        <v>5</v>
      </c>
      <c r="C8" s="4">
        <v>88.1</v>
      </c>
      <c r="D8" s="4">
        <v>279.2</v>
      </c>
      <c r="E8" s="4">
        <v>230.5</v>
      </c>
      <c r="F8" s="4">
        <v>60.5</v>
      </c>
      <c r="G8" s="4">
        <v>192.9</v>
      </c>
      <c r="H8" s="4">
        <v>103.8</v>
      </c>
      <c r="I8" s="4">
        <v>169.4</v>
      </c>
      <c r="J8" s="43">
        <v>134.69999999999999</v>
      </c>
      <c r="K8" s="5">
        <f t="shared" si="0"/>
        <v>680.9</v>
      </c>
      <c r="L8" s="5">
        <f t="shared" si="0"/>
        <v>578.20000000000005</v>
      </c>
      <c r="M8" s="39">
        <f t="shared" si="1"/>
        <v>-15.0829784109267</v>
      </c>
      <c r="N8" s="59" t="s">
        <v>57</v>
      </c>
      <c r="R8" s="9"/>
      <c r="W8" s="9"/>
      <c r="X8" s="29"/>
      <c r="Y8" s="85"/>
    </row>
    <row r="9" spans="1:25" ht="15" customHeight="1">
      <c r="A9" s="3">
        <v>7</v>
      </c>
      <c r="B9" s="2" t="s">
        <v>6</v>
      </c>
      <c r="C9" s="4">
        <v>103</v>
      </c>
      <c r="D9" s="4">
        <v>97.3</v>
      </c>
      <c r="E9" s="4">
        <v>205.2</v>
      </c>
      <c r="F9" s="4">
        <v>195.2</v>
      </c>
      <c r="G9" s="4">
        <v>219</v>
      </c>
      <c r="H9" s="4">
        <v>318.3</v>
      </c>
      <c r="I9" s="4">
        <v>153</v>
      </c>
      <c r="J9" s="43">
        <v>227.6</v>
      </c>
      <c r="K9" s="5">
        <f t="shared" si="0"/>
        <v>680.2</v>
      </c>
      <c r="L9" s="5">
        <f t="shared" si="0"/>
        <v>838.4</v>
      </c>
      <c r="M9" s="39">
        <f t="shared" si="1"/>
        <v>23.257865333725363</v>
      </c>
      <c r="N9" s="59" t="s">
        <v>56</v>
      </c>
      <c r="P9" s="82"/>
      <c r="Q9" s="82"/>
      <c r="R9" s="13"/>
      <c r="S9" s="90"/>
      <c r="T9" s="9"/>
      <c r="U9" s="212"/>
      <c r="V9" s="212"/>
      <c r="W9" s="9"/>
      <c r="X9" s="29"/>
      <c r="Y9" s="85"/>
    </row>
    <row r="10" spans="1:25">
      <c r="A10" s="3">
        <v>8</v>
      </c>
      <c r="B10" s="2" t="s">
        <v>7</v>
      </c>
      <c r="C10" s="4">
        <v>119.4</v>
      </c>
      <c r="D10" s="4">
        <v>330</v>
      </c>
      <c r="E10" s="4">
        <v>260.39999999999998</v>
      </c>
      <c r="F10" s="4">
        <v>58.1</v>
      </c>
      <c r="G10" s="4">
        <v>244.1</v>
      </c>
      <c r="H10" s="4">
        <v>75.3</v>
      </c>
      <c r="I10" s="4">
        <v>152.69999999999999</v>
      </c>
      <c r="J10" s="43">
        <v>304.60000000000002</v>
      </c>
      <c r="K10" s="5">
        <f t="shared" si="0"/>
        <v>776.59999999999991</v>
      </c>
      <c r="L10" s="5">
        <f t="shared" si="0"/>
        <v>768</v>
      </c>
      <c r="M10" s="39">
        <f t="shared" si="1"/>
        <v>-1.1073911923770225</v>
      </c>
      <c r="N10" s="59" t="s">
        <v>57</v>
      </c>
      <c r="P10" s="9" t="s">
        <v>72</v>
      </c>
      <c r="Q10" s="9"/>
      <c r="R10" s="9"/>
      <c r="S10" s="9"/>
      <c r="T10" s="9"/>
      <c r="U10" s="212"/>
      <c r="V10" s="212"/>
      <c r="W10" s="9"/>
      <c r="X10" s="29"/>
      <c r="Y10" s="85"/>
    </row>
    <row r="11" spans="1:25">
      <c r="A11" s="3">
        <v>9</v>
      </c>
      <c r="B11" s="2" t="s">
        <v>8</v>
      </c>
      <c r="C11" s="4">
        <v>114.4</v>
      </c>
      <c r="D11" s="4">
        <v>197.5</v>
      </c>
      <c r="E11" s="4">
        <v>230.5</v>
      </c>
      <c r="F11" s="4">
        <v>132.5</v>
      </c>
      <c r="G11" s="4">
        <v>237.5</v>
      </c>
      <c r="H11" s="4">
        <v>97.799999999999983</v>
      </c>
      <c r="I11" s="4">
        <v>193.4</v>
      </c>
      <c r="J11" s="43">
        <v>128.9</v>
      </c>
      <c r="K11" s="5">
        <f t="shared" si="0"/>
        <v>775.8</v>
      </c>
      <c r="L11" s="5">
        <f t="shared" si="0"/>
        <v>556.69999999999993</v>
      </c>
      <c r="M11" s="39">
        <f t="shared" si="1"/>
        <v>-28.241814900747613</v>
      </c>
      <c r="N11" s="59" t="s">
        <v>97</v>
      </c>
      <c r="P11" s="10" t="s">
        <v>101</v>
      </c>
      <c r="Q11" s="83" t="s">
        <v>57</v>
      </c>
      <c r="R11" s="83" t="s">
        <v>61</v>
      </c>
      <c r="S11" s="83" t="s">
        <v>66</v>
      </c>
      <c r="T11" s="83" t="s">
        <v>55</v>
      </c>
      <c r="U11" s="9"/>
      <c r="V11" s="9"/>
      <c r="W11" s="9"/>
      <c r="X11" s="29"/>
      <c r="Y11" s="85"/>
    </row>
    <row r="12" spans="1:25" ht="15" customHeight="1">
      <c r="A12" s="3">
        <v>10</v>
      </c>
      <c r="B12" s="2" t="s">
        <v>9</v>
      </c>
      <c r="C12" s="4">
        <v>108</v>
      </c>
      <c r="D12" s="4">
        <v>279.39999999999998</v>
      </c>
      <c r="E12" s="4">
        <v>252.7</v>
      </c>
      <c r="F12" s="4">
        <v>124.4</v>
      </c>
      <c r="G12" s="4">
        <v>296.3</v>
      </c>
      <c r="H12" s="4">
        <v>135.4</v>
      </c>
      <c r="I12" s="4">
        <v>183.9</v>
      </c>
      <c r="J12" s="43">
        <v>183.2</v>
      </c>
      <c r="K12" s="5">
        <f t="shared" si="0"/>
        <v>840.9</v>
      </c>
      <c r="L12" s="5">
        <f t="shared" si="0"/>
        <v>722.39999999999986</v>
      </c>
      <c r="M12" s="39">
        <f t="shared" si="1"/>
        <v>-14.092044238316106</v>
      </c>
      <c r="N12" s="59" t="s">
        <v>57</v>
      </c>
      <c r="P12" s="91" t="s">
        <v>102</v>
      </c>
      <c r="Q12" s="10">
        <v>685.1</v>
      </c>
      <c r="R12" s="11">
        <v>643.29999999999995</v>
      </c>
      <c r="S12" s="11">
        <f>R12/Q12*100-100</f>
        <v>-6.1012990804262301</v>
      </c>
      <c r="T12" s="21" t="s">
        <v>57</v>
      </c>
      <c r="W12" s="9"/>
      <c r="X12" s="29"/>
      <c r="Y12" s="85"/>
    </row>
    <row r="13" spans="1:25">
      <c r="A13" s="3">
        <v>11</v>
      </c>
      <c r="B13" s="2" t="s">
        <v>10</v>
      </c>
      <c r="C13" s="4">
        <v>102.8</v>
      </c>
      <c r="D13" s="4">
        <v>372.7</v>
      </c>
      <c r="E13" s="4">
        <v>189</v>
      </c>
      <c r="F13" s="4">
        <v>81.400000000000006</v>
      </c>
      <c r="G13" s="4">
        <v>169</v>
      </c>
      <c r="H13" s="4">
        <v>176.8</v>
      </c>
      <c r="I13" s="4">
        <v>148.69999999999999</v>
      </c>
      <c r="J13" s="43">
        <v>93.3</v>
      </c>
      <c r="K13" s="5">
        <f t="shared" si="0"/>
        <v>609.5</v>
      </c>
      <c r="L13" s="5">
        <f t="shared" si="0"/>
        <v>724.2</v>
      </c>
      <c r="M13" s="39">
        <f t="shared" si="1"/>
        <v>18.818703855619361</v>
      </c>
      <c r="N13" s="59" t="s">
        <v>57</v>
      </c>
      <c r="P13" s="10" t="s">
        <v>112</v>
      </c>
      <c r="Q13" s="10">
        <v>249.4</v>
      </c>
      <c r="R13" s="11">
        <v>163.9</v>
      </c>
      <c r="S13" s="11">
        <f t="shared" ref="S13:S16" si="4">R13/Q13*100-100</f>
        <v>-34.282277465918199</v>
      </c>
      <c r="T13" s="21" t="s">
        <v>73</v>
      </c>
      <c r="W13" s="9"/>
      <c r="X13" s="29"/>
      <c r="Y13" s="85"/>
    </row>
    <row r="14" spans="1:25">
      <c r="A14" s="3">
        <v>12</v>
      </c>
      <c r="B14" s="2" t="s">
        <v>11</v>
      </c>
      <c r="C14" s="4">
        <v>85.1</v>
      </c>
      <c r="D14" s="4">
        <v>209.3</v>
      </c>
      <c r="E14" s="4">
        <v>205.2</v>
      </c>
      <c r="F14" s="4">
        <v>73.8</v>
      </c>
      <c r="G14" s="4">
        <v>165.6</v>
      </c>
      <c r="H14" s="4">
        <v>84.4</v>
      </c>
      <c r="I14" s="4">
        <v>135.6</v>
      </c>
      <c r="J14" s="43">
        <v>112.1</v>
      </c>
      <c r="K14" s="5">
        <f t="shared" si="0"/>
        <v>591.5</v>
      </c>
      <c r="L14" s="5">
        <f t="shared" si="0"/>
        <v>479.6</v>
      </c>
      <c r="M14" s="39">
        <f t="shared" si="1"/>
        <v>-18.918005071851212</v>
      </c>
      <c r="N14" s="59" t="s">
        <v>57</v>
      </c>
      <c r="P14" s="10" t="s">
        <v>103</v>
      </c>
      <c r="Q14" s="10">
        <v>15.8</v>
      </c>
      <c r="R14" s="10">
        <v>1.4</v>
      </c>
      <c r="S14" s="11">
        <f t="shared" si="4"/>
        <v>-91.139240506329116</v>
      </c>
      <c r="T14" s="21" t="s">
        <v>73</v>
      </c>
      <c r="U14" s="9"/>
      <c r="V14" s="9"/>
      <c r="W14" s="9"/>
      <c r="X14" s="29"/>
      <c r="Y14" s="85"/>
    </row>
    <row r="15" spans="1:25" ht="15" customHeight="1">
      <c r="A15" s="3">
        <v>13</v>
      </c>
      <c r="B15" s="2" t="s">
        <v>12</v>
      </c>
      <c r="C15" s="4">
        <v>107.2</v>
      </c>
      <c r="D15" s="4">
        <v>351.7</v>
      </c>
      <c r="E15" s="4">
        <v>213.3</v>
      </c>
      <c r="F15" s="4">
        <v>99.5</v>
      </c>
      <c r="G15" s="4">
        <v>199.3</v>
      </c>
      <c r="H15" s="4">
        <v>124.3</v>
      </c>
      <c r="I15" s="4">
        <v>174.8</v>
      </c>
      <c r="J15" s="43">
        <v>183.7</v>
      </c>
      <c r="K15" s="5">
        <f t="shared" si="0"/>
        <v>694.59999999999991</v>
      </c>
      <c r="L15" s="5">
        <f t="shared" si="0"/>
        <v>759.2</v>
      </c>
      <c r="M15" s="39">
        <f t="shared" si="1"/>
        <v>9.3003167290527102</v>
      </c>
      <c r="N15" s="59" t="s">
        <v>57</v>
      </c>
      <c r="P15" s="10" t="s">
        <v>113</v>
      </c>
      <c r="Q15" s="3">
        <v>83.2</v>
      </c>
      <c r="R15" s="3">
        <v>97.4</v>
      </c>
      <c r="S15" s="11">
        <f t="shared" si="4"/>
        <v>17.067307692307693</v>
      </c>
      <c r="T15" s="21" t="s">
        <v>57</v>
      </c>
      <c r="X15" s="29"/>
      <c r="Y15" s="85"/>
    </row>
    <row r="16" spans="1:25">
      <c r="A16" s="3">
        <v>14</v>
      </c>
      <c r="B16" s="2" t="s">
        <v>13</v>
      </c>
      <c r="C16" s="4">
        <v>101.1</v>
      </c>
      <c r="D16" s="4">
        <v>383.1</v>
      </c>
      <c r="E16" s="4">
        <v>209.8</v>
      </c>
      <c r="F16" s="4">
        <v>159.30000000000001</v>
      </c>
      <c r="G16" s="4">
        <v>197.5</v>
      </c>
      <c r="H16" s="4">
        <v>133.80000000000001</v>
      </c>
      <c r="I16" s="4">
        <v>174.3</v>
      </c>
      <c r="J16" s="43">
        <v>146.30000000000001</v>
      </c>
      <c r="K16" s="5">
        <f t="shared" si="0"/>
        <v>682.7</v>
      </c>
      <c r="L16" s="5">
        <f t="shared" si="0"/>
        <v>822.5</v>
      </c>
      <c r="M16" s="39">
        <f t="shared" si="1"/>
        <v>20.477515746301435</v>
      </c>
      <c r="N16" s="59" t="s">
        <v>56</v>
      </c>
      <c r="P16" s="54" t="s">
        <v>52</v>
      </c>
      <c r="Q16" s="10">
        <f>SUM(Q12:Q15)</f>
        <v>1033.5</v>
      </c>
      <c r="R16" s="11">
        <f>SUM(R12:R15)</f>
        <v>905.99999999999989</v>
      </c>
      <c r="S16" s="11">
        <f t="shared" si="4"/>
        <v>-12.3367198838897</v>
      </c>
      <c r="T16" s="21" t="s">
        <v>57</v>
      </c>
      <c r="X16" s="29"/>
      <c r="Y16" s="85"/>
    </row>
    <row r="17" spans="1:25" ht="15" customHeight="1">
      <c r="A17" s="3">
        <v>15</v>
      </c>
      <c r="B17" s="2" t="s">
        <v>14</v>
      </c>
      <c r="C17" s="4">
        <v>92.5</v>
      </c>
      <c r="D17" s="4">
        <v>267.2</v>
      </c>
      <c r="E17" s="4">
        <v>197.9</v>
      </c>
      <c r="F17" s="4">
        <v>17.899999999999999</v>
      </c>
      <c r="G17" s="4">
        <v>192.4</v>
      </c>
      <c r="H17" s="4">
        <v>159</v>
      </c>
      <c r="I17" s="4">
        <v>160.6</v>
      </c>
      <c r="J17" s="43">
        <v>199.1</v>
      </c>
      <c r="K17" s="5">
        <f t="shared" si="0"/>
        <v>643.4</v>
      </c>
      <c r="L17" s="5">
        <f t="shared" si="0"/>
        <v>643.19999999999993</v>
      </c>
      <c r="M17" s="39">
        <f t="shared" si="1"/>
        <v>-3.1084861672368902E-2</v>
      </c>
      <c r="N17" s="59" t="s">
        <v>57</v>
      </c>
      <c r="R17" s="14"/>
      <c r="X17" s="29"/>
      <c r="Y17" s="85"/>
    </row>
    <row r="18" spans="1:25" ht="15" customHeight="1">
      <c r="A18" s="3">
        <v>16</v>
      </c>
      <c r="B18" s="2" t="s">
        <v>15</v>
      </c>
      <c r="C18" s="4">
        <v>135.4</v>
      </c>
      <c r="D18" s="4">
        <v>173.9</v>
      </c>
      <c r="E18" s="4">
        <v>208.3</v>
      </c>
      <c r="F18" s="4">
        <v>87.7</v>
      </c>
      <c r="G18" s="4">
        <v>222.9</v>
      </c>
      <c r="H18" s="4">
        <v>79.40000000000002</v>
      </c>
      <c r="I18" s="4">
        <v>176.1</v>
      </c>
      <c r="J18" s="43">
        <v>84.3</v>
      </c>
      <c r="K18" s="5">
        <f t="shared" si="0"/>
        <v>742.7</v>
      </c>
      <c r="L18" s="5">
        <f t="shared" si="0"/>
        <v>425.30000000000007</v>
      </c>
      <c r="M18" s="39">
        <f t="shared" si="1"/>
        <v>-42.735963376868177</v>
      </c>
      <c r="N18" s="59" t="s">
        <v>97</v>
      </c>
      <c r="P18" s="207"/>
      <c r="Q18" s="207"/>
      <c r="R18" s="9"/>
      <c r="X18" s="29"/>
      <c r="Y18" s="85"/>
    </row>
    <row r="19" spans="1:25" ht="15" customHeight="1">
      <c r="A19" s="3">
        <v>17</v>
      </c>
      <c r="B19" s="2" t="s">
        <v>16</v>
      </c>
      <c r="C19" s="4">
        <v>100.1</v>
      </c>
      <c r="D19" s="4">
        <v>113.4</v>
      </c>
      <c r="E19" s="4">
        <v>219.3</v>
      </c>
      <c r="F19" s="4">
        <v>80.8</v>
      </c>
      <c r="G19" s="4">
        <v>230.6</v>
      </c>
      <c r="H19" s="4">
        <v>199.2</v>
      </c>
      <c r="I19" s="4">
        <v>133.30000000000001</v>
      </c>
      <c r="J19" s="43">
        <v>310.60000000000002</v>
      </c>
      <c r="K19" s="5">
        <f t="shared" si="0"/>
        <v>683.3</v>
      </c>
      <c r="L19" s="5">
        <f t="shared" si="0"/>
        <v>704</v>
      </c>
      <c r="M19" s="39">
        <f t="shared" si="1"/>
        <v>3.0294160690765466</v>
      </c>
      <c r="N19" s="59" t="s">
        <v>57</v>
      </c>
      <c r="P19" s="17"/>
      <c r="Q19" s="80"/>
      <c r="R19" s="9"/>
      <c r="X19" s="29"/>
      <c r="Y19" s="85"/>
    </row>
    <row r="20" spans="1:25" ht="15" customHeight="1">
      <c r="A20" s="3">
        <v>18</v>
      </c>
      <c r="B20" s="2" t="s">
        <v>17</v>
      </c>
      <c r="C20" s="4">
        <v>72.7</v>
      </c>
      <c r="D20" s="4">
        <v>177</v>
      </c>
      <c r="E20" s="4">
        <v>154.80000000000001</v>
      </c>
      <c r="F20" s="4">
        <v>131.30000000000001</v>
      </c>
      <c r="G20" s="4">
        <v>175.2</v>
      </c>
      <c r="H20" s="4">
        <v>220.70000000000002</v>
      </c>
      <c r="I20" s="4">
        <v>167.2</v>
      </c>
      <c r="J20" s="43">
        <v>200.4</v>
      </c>
      <c r="K20" s="5">
        <f t="shared" si="0"/>
        <v>569.9</v>
      </c>
      <c r="L20" s="5">
        <f t="shared" si="0"/>
        <v>729.4</v>
      </c>
      <c r="M20" s="39">
        <f t="shared" si="1"/>
        <v>27.987366204597294</v>
      </c>
      <c r="N20" s="59" t="s">
        <v>56</v>
      </c>
      <c r="P20" s="86"/>
      <c r="Q20" s="79"/>
      <c r="R20" s="9"/>
      <c r="X20" s="29"/>
      <c r="Y20" s="85"/>
    </row>
    <row r="21" spans="1:25">
      <c r="A21" s="3">
        <v>19</v>
      </c>
      <c r="B21" s="2" t="s">
        <v>18</v>
      </c>
      <c r="C21" s="4">
        <v>81.099999999999994</v>
      </c>
      <c r="D21" s="4">
        <v>279.7</v>
      </c>
      <c r="E21" s="4">
        <v>186.4</v>
      </c>
      <c r="F21" s="4">
        <v>160.30000000000001</v>
      </c>
      <c r="G21" s="4">
        <v>211</v>
      </c>
      <c r="H21" s="4">
        <v>130.9</v>
      </c>
      <c r="I21" s="4">
        <v>171.8</v>
      </c>
      <c r="J21" s="43">
        <v>295</v>
      </c>
      <c r="K21" s="5">
        <f t="shared" si="0"/>
        <v>650.29999999999995</v>
      </c>
      <c r="L21" s="5">
        <f t="shared" si="0"/>
        <v>865.9</v>
      </c>
      <c r="M21" s="39">
        <f t="shared" si="1"/>
        <v>33.153928955866519</v>
      </c>
      <c r="N21" s="59" t="s">
        <v>56</v>
      </c>
      <c r="P21" s="17"/>
      <c r="Q21" s="17"/>
      <c r="R21" s="9"/>
      <c r="X21" s="29"/>
      <c r="Y21" s="85"/>
    </row>
    <row r="22" spans="1:25" ht="15" customHeight="1">
      <c r="A22" s="3">
        <v>20</v>
      </c>
      <c r="B22" s="2" t="s">
        <v>19</v>
      </c>
      <c r="C22" s="4">
        <v>96.7</v>
      </c>
      <c r="D22" s="4">
        <v>200.4</v>
      </c>
      <c r="E22" s="4">
        <v>212.9</v>
      </c>
      <c r="F22" s="4">
        <v>200.1</v>
      </c>
      <c r="G22" s="4">
        <v>246.5</v>
      </c>
      <c r="H22" s="4">
        <v>174.5</v>
      </c>
      <c r="I22" s="4">
        <v>172</v>
      </c>
      <c r="J22" s="43">
        <v>234.5</v>
      </c>
      <c r="K22" s="5">
        <f t="shared" si="0"/>
        <v>728.1</v>
      </c>
      <c r="L22" s="5">
        <f t="shared" si="0"/>
        <v>809.5</v>
      </c>
      <c r="M22" s="39">
        <f t="shared" si="1"/>
        <v>11.179782996841084</v>
      </c>
      <c r="N22" s="59" t="s">
        <v>57</v>
      </c>
      <c r="P22" s="86"/>
      <c r="Q22" s="79"/>
      <c r="R22" s="9"/>
      <c r="X22" s="29"/>
      <c r="Y22" s="85"/>
    </row>
    <row r="23" spans="1:25">
      <c r="A23" s="3">
        <v>21</v>
      </c>
      <c r="B23" s="2" t="s">
        <v>20</v>
      </c>
      <c r="C23" s="4">
        <v>93.6</v>
      </c>
      <c r="D23" s="4">
        <v>232.3</v>
      </c>
      <c r="E23" s="4">
        <v>212.9</v>
      </c>
      <c r="F23" s="4">
        <v>68.599999999999994</v>
      </c>
      <c r="G23" s="4">
        <v>230.4</v>
      </c>
      <c r="H23" s="4">
        <v>126.9</v>
      </c>
      <c r="I23" s="4">
        <v>167.8</v>
      </c>
      <c r="J23" s="43">
        <v>94.5</v>
      </c>
      <c r="K23" s="5">
        <f t="shared" ref="K23:L44" si="5">C23+E23+G23+I23</f>
        <v>704.7</v>
      </c>
      <c r="L23" s="5">
        <f t="shared" si="5"/>
        <v>522.29999999999995</v>
      </c>
      <c r="M23" s="39">
        <f t="shared" si="1"/>
        <v>-25.883354618986814</v>
      </c>
      <c r="N23" s="59" t="s">
        <v>97</v>
      </c>
      <c r="P23" s="17"/>
      <c r="Q23" s="17"/>
      <c r="R23" s="9"/>
      <c r="X23" s="29"/>
      <c r="Y23" s="85"/>
    </row>
    <row r="24" spans="1:25">
      <c r="A24" s="3">
        <v>22</v>
      </c>
      <c r="B24" s="2" t="s">
        <v>21</v>
      </c>
      <c r="C24" s="4">
        <v>50.3</v>
      </c>
      <c r="D24" s="4">
        <v>307.10000000000002</v>
      </c>
      <c r="E24" s="4">
        <v>124.7</v>
      </c>
      <c r="F24" s="4">
        <v>33.799999999999997</v>
      </c>
      <c r="G24" s="4">
        <v>150.4</v>
      </c>
      <c r="H24" s="4">
        <v>168.5</v>
      </c>
      <c r="I24" s="4">
        <v>137.1</v>
      </c>
      <c r="J24" s="43">
        <v>79.3</v>
      </c>
      <c r="K24" s="5">
        <f t="shared" si="5"/>
        <v>462.5</v>
      </c>
      <c r="L24" s="5">
        <f t="shared" si="5"/>
        <v>588.70000000000005</v>
      </c>
      <c r="M24" s="39">
        <f t="shared" si="1"/>
        <v>27.28648648648651</v>
      </c>
      <c r="N24" s="59" t="s">
        <v>56</v>
      </c>
      <c r="P24" s="86"/>
      <c r="Q24" s="79"/>
      <c r="R24" s="9"/>
      <c r="X24" s="29"/>
      <c r="Y24" s="85"/>
    </row>
    <row r="25" spans="1:25">
      <c r="A25" s="3">
        <v>23</v>
      </c>
      <c r="B25" s="2" t="s">
        <v>22</v>
      </c>
      <c r="C25" s="4">
        <v>97.8</v>
      </c>
      <c r="D25" s="4">
        <v>246.9</v>
      </c>
      <c r="E25" s="4">
        <v>191.7</v>
      </c>
      <c r="F25" s="4">
        <v>28.5</v>
      </c>
      <c r="G25" s="4">
        <v>193</v>
      </c>
      <c r="H25" s="4">
        <v>91.2</v>
      </c>
      <c r="I25" s="4">
        <v>174.6</v>
      </c>
      <c r="J25" s="43">
        <v>128.30000000000001</v>
      </c>
      <c r="K25" s="5">
        <f t="shared" si="5"/>
        <v>657.1</v>
      </c>
      <c r="L25" s="5">
        <f t="shared" si="5"/>
        <v>494.9</v>
      </c>
      <c r="M25" s="39">
        <f t="shared" si="1"/>
        <v>-24.684218535991491</v>
      </c>
      <c r="N25" s="59" t="s">
        <v>97</v>
      </c>
      <c r="P25" s="86"/>
      <c r="Q25" s="79"/>
      <c r="W25" s="9"/>
      <c r="X25" s="29"/>
      <c r="Y25" s="85"/>
    </row>
    <row r="26" spans="1:25">
      <c r="A26" s="3">
        <v>24</v>
      </c>
      <c r="B26" s="2" t="s">
        <v>23</v>
      </c>
      <c r="C26" s="4">
        <v>92.4</v>
      </c>
      <c r="D26" s="4">
        <v>302.3</v>
      </c>
      <c r="E26" s="4">
        <v>206.8</v>
      </c>
      <c r="F26" s="4">
        <v>67.599999999999994</v>
      </c>
      <c r="G26" s="4">
        <v>179.9</v>
      </c>
      <c r="H26" s="4">
        <v>144.70000000000002</v>
      </c>
      <c r="I26" s="4">
        <v>175.2</v>
      </c>
      <c r="J26" s="43">
        <v>132</v>
      </c>
      <c r="K26" s="5">
        <f t="shared" si="5"/>
        <v>654.29999999999995</v>
      </c>
      <c r="L26" s="5">
        <f t="shared" si="5"/>
        <v>646.6</v>
      </c>
      <c r="M26" s="39">
        <f t="shared" si="1"/>
        <v>-1.1768302002139563</v>
      </c>
      <c r="N26" s="59" t="s">
        <v>57</v>
      </c>
      <c r="P26" s="86"/>
      <c r="Q26" s="79"/>
      <c r="R26" s="58"/>
      <c r="S26" s="58"/>
      <c r="W26" s="9"/>
      <c r="X26" s="29"/>
      <c r="Y26" s="85"/>
    </row>
    <row r="27" spans="1:25">
      <c r="A27" s="3">
        <v>25</v>
      </c>
      <c r="B27" s="2" t="s">
        <v>24</v>
      </c>
      <c r="C27" s="4">
        <v>94.6</v>
      </c>
      <c r="D27" s="4">
        <v>270.8</v>
      </c>
      <c r="E27" s="4">
        <v>213.8</v>
      </c>
      <c r="F27" s="4">
        <v>181.2</v>
      </c>
      <c r="G27" s="4">
        <v>241.8</v>
      </c>
      <c r="H27" s="4">
        <v>182.7</v>
      </c>
      <c r="I27" s="4">
        <v>207</v>
      </c>
      <c r="J27" s="43">
        <v>142.1</v>
      </c>
      <c r="K27" s="5">
        <f t="shared" si="5"/>
        <v>757.2</v>
      </c>
      <c r="L27" s="5">
        <f t="shared" si="5"/>
        <v>776.80000000000007</v>
      </c>
      <c r="M27" s="39">
        <f t="shared" si="1"/>
        <v>2.5884838880084544</v>
      </c>
      <c r="N27" s="59" t="s">
        <v>57</v>
      </c>
      <c r="P27" s="86"/>
      <c r="Q27" s="79"/>
      <c r="W27" s="9"/>
      <c r="X27" s="29"/>
      <c r="Y27" s="85"/>
    </row>
    <row r="28" spans="1:25">
      <c r="A28" s="3">
        <v>26</v>
      </c>
      <c r="B28" s="2" t="s">
        <v>25</v>
      </c>
      <c r="C28" s="4">
        <v>90.2</v>
      </c>
      <c r="D28" s="4">
        <v>245</v>
      </c>
      <c r="E28" s="4">
        <v>166</v>
      </c>
      <c r="F28" s="4">
        <v>54.3</v>
      </c>
      <c r="G28" s="4">
        <v>200.3</v>
      </c>
      <c r="H28" s="4">
        <v>107.80000000000001</v>
      </c>
      <c r="I28" s="4">
        <v>169.1</v>
      </c>
      <c r="J28" s="43">
        <v>110.2</v>
      </c>
      <c r="K28" s="5">
        <f t="shared" si="5"/>
        <v>625.6</v>
      </c>
      <c r="L28" s="5">
        <f t="shared" si="5"/>
        <v>517.30000000000007</v>
      </c>
      <c r="M28" s="39">
        <f t="shared" si="1"/>
        <v>-17.311381074168793</v>
      </c>
      <c r="N28" s="59" t="s">
        <v>57</v>
      </c>
      <c r="P28" s="80"/>
      <c r="Q28" s="80"/>
      <c r="S28" s="208"/>
      <c r="T28" s="208"/>
      <c r="V28" s="208"/>
      <c r="W28" s="209"/>
      <c r="X28" s="29"/>
      <c r="Y28" s="2"/>
    </row>
    <row r="29" spans="1:25">
      <c r="A29" s="3">
        <v>27</v>
      </c>
      <c r="B29" s="2" t="s">
        <v>26</v>
      </c>
      <c r="C29" s="4">
        <v>90.1</v>
      </c>
      <c r="D29" s="4">
        <v>250</v>
      </c>
      <c r="E29" s="4">
        <v>193.5</v>
      </c>
      <c r="F29" s="4">
        <v>123</v>
      </c>
      <c r="G29" s="4">
        <v>186.4</v>
      </c>
      <c r="H29" s="4">
        <v>86.5</v>
      </c>
      <c r="I29" s="4">
        <v>138.1</v>
      </c>
      <c r="J29" s="43">
        <v>144.30000000000001</v>
      </c>
      <c r="K29" s="5">
        <f t="shared" si="5"/>
        <v>608.1</v>
      </c>
      <c r="L29" s="5">
        <f t="shared" si="5"/>
        <v>603.79999999999995</v>
      </c>
      <c r="M29" s="39">
        <f t="shared" si="1"/>
        <v>-0.70712053938497377</v>
      </c>
      <c r="N29" s="59" t="s">
        <v>57</v>
      </c>
      <c r="P29" s="87"/>
      <c r="Q29" s="78"/>
      <c r="R29" s="9"/>
      <c r="S29" s="88"/>
      <c r="T29" s="55"/>
      <c r="U29" s="9"/>
      <c r="V29" s="88"/>
      <c r="W29" s="9"/>
      <c r="Y29" s="2"/>
    </row>
    <row r="30" spans="1:25">
      <c r="A30" s="3">
        <v>28</v>
      </c>
      <c r="B30" s="2" t="s">
        <v>27</v>
      </c>
      <c r="C30" s="4">
        <v>72.099999999999994</v>
      </c>
      <c r="D30" s="4">
        <v>327.39999999999998</v>
      </c>
      <c r="E30" s="4">
        <v>155.80000000000001</v>
      </c>
      <c r="F30" s="4">
        <v>76.599999999999994</v>
      </c>
      <c r="G30" s="4">
        <v>165.1</v>
      </c>
      <c r="H30" s="4">
        <v>156.79999999999998</v>
      </c>
      <c r="I30" s="4">
        <v>157.19999999999999</v>
      </c>
      <c r="J30" s="43">
        <v>115.6</v>
      </c>
      <c r="K30" s="5">
        <f t="shared" si="5"/>
        <v>550.20000000000005</v>
      </c>
      <c r="L30" s="5">
        <f t="shared" si="5"/>
        <v>676.4</v>
      </c>
      <c r="M30" s="39">
        <f t="shared" si="1"/>
        <v>22.937113776808431</v>
      </c>
      <c r="N30" s="59" t="s">
        <v>56</v>
      </c>
      <c r="P30" s="88"/>
      <c r="Q30" s="78"/>
      <c r="R30" s="9"/>
      <c r="S30" s="88"/>
      <c r="T30" s="55"/>
      <c r="U30" s="9"/>
      <c r="V30" s="88"/>
      <c r="W30" s="9"/>
      <c r="Y30" s="2"/>
    </row>
    <row r="31" spans="1:25">
      <c r="A31" s="3">
        <v>29</v>
      </c>
      <c r="B31" s="2" t="s">
        <v>28</v>
      </c>
      <c r="C31" s="4">
        <v>94.7</v>
      </c>
      <c r="D31" s="4">
        <v>309.39999999999998</v>
      </c>
      <c r="E31" s="4">
        <v>227.4</v>
      </c>
      <c r="F31" s="4">
        <v>94.3</v>
      </c>
      <c r="G31" s="4">
        <v>221.9</v>
      </c>
      <c r="H31" s="4">
        <v>118.69999999999999</v>
      </c>
      <c r="I31" s="4">
        <v>170.5</v>
      </c>
      <c r="J31" s="43">
        <v>173.5</v>
      </c>
      <c r="K31" s="5">
        <f t="shared" si="5"/>
        <v>714.5</v>
      </c>
      <c r="L31" s="5">
        <f t="shared" si="5"/>
        <v>695.9</v>
      </c>
      <c r="M31" s="39">
        <f t="shared" si="1"/>
        <v>-2.6032190342897223</v>
      </c>
      <c r="N31" s="59" t="s">
        <v>57</v>
      </c>
      <c r="P31" s="88"/>
      <c r="Q31" s="55"/>
      <c r="S31" s="88"/>
      <c r="T31" s="55"/>
      <c r="V31" s="88"/>
      <c r="W31" s="9"/>
      <c r="Y31" s="2"/>
    </row>
    <row r="32" spans="1:25">
      <c r="A32" s="3">
        <v>30</v>
      </c>
      <c r="B32" s="2" t="s">
        <v>29</v>
      </c>
      <c r="C32" s="4">
        <v>117.5</v>
      </c>
      <c r="D32" s="4">
        <v>315.10000000000002</v>
      </c>
      <c r="E32" s="4">
        <v>224</v>
      </c>
      <c r="F32" s="4">
        <v>70.900000000000006</v>
      </c>
      <c r="G32" s="4">
        <v>231.5</v>
      </c>
      <c r="H32" s="4">
        <v>79.600000000000023</v>
      </c>
      <c r="I32" s="4">
        <v>176.3</v>
      </c>
      <c r="J32" s="43">
        <v>217.4</v>
      </c>
      <c r="K32" s="5">
        <f t="shared" si="5"/>
        <v>749.3</v>
      </c>
      <c r="L32" s="5">
        <f t="shared" si="5"/>
        <v>683</v>
      </c>
      <c r="M32" s="39">
        <f t="shared" si="1"/>
        <v>-8.8482583744828389</v>
      </c>
      <c r="N32" s="59" t="s">
        <v>57</v>
      </c>
      <c r="P32" s="88"/>
      <c r="Q32" s="55"/>
      <c r="S32" s="88"/>
      <c r="T32" s="55"/>
      <c r="V32" s="88"/>
      <c r="W32" s="9"/>
      <c r="Y32" s="2"/>
    </row>
    <row r="33" spans="1:25">
      <c r="A33" s="3">
        <v>31</v>
      </c>
      <c r="B33" s="2" t="s">
        <v>30</v>
      </c>
      <c r="C33" s="4">
        <v>77.900000000000006</v>
      </c>
      <c r="D33" s="4">
        <v>377.5</v>
      </c>
      <c r="E33" s="4">
        <v>140.69999999999999</v>
      </c>
      <c r="F33" s="4">
        <v>62.7</v>
      </c>
      <c r="G33" s="4">
        <v>176.4</v>
      </c>
      <c r="H33" s="4">
        <v>159.6</v>
      </c>
      <c r="I33" s="4">
        <v>184</v>
      </c>
      <c r="J33" s="43">
        <v>173.5</v>
      </c>
      <c r="K33" s="5">
        <f t="shared" si="5"/>
        <v>579</v>
      </c>
      <c r="L33" s="5">
        <f t="shared" si="5"/>
        <v>773.3</v>
      </c>
      <c r="M33" s="39">
        <f t="shared" si="1"/>
        <v>33.557858376511206</v>
      </c>
      <c r="N33" s="59" t="s">
        <v>56</v>
      </c>
      <c r="P33" s="88"/>
      <c r="Q33" s="55"/>
      <c r="R33" s="9"/>
      <c r="S33" s="88"/>
      <c r="T33" s="55"/>
      <c r="U33" s="9"/>
      <c r="V33" s="88"/>
      <c r="W33" s="9"/>
      <c r="Y33" s="2"/>
    </row>
    <row r="34" spans="1:25">
      <c r="A34" s="3">
        <v>32</v>
      </c>
      <c r="B34" s="2" t="s">
        <v>31</v>
      </c>
      <c r="C34" s="4">
        <v>102.8</v>
      </c>
      <c r="D34" s="4">
        <v>178.9</v>
      </c>
      <c r="E34" s="4">
        <v>201.8</v>
      </c>
      <c r="F34" s="4">
        <v>118.6</v>
      </c>
      <c r="G34" s="4">
        <v>228</v>
      </c>
      <c r="H34" s="4">
        <v>188.5</v>
      </c>
      <c r="I34" s="4">
        <v>166.2</v>
      </c>
      <c r="J34" s="43">
        <v>231.1</v>
      </c>
      <c r="K34" s="5">
        <f t="shared" si="5"/>
        <v>698.8</v>
      </c>
      <c r="L34" s="5">
        <f t="shared" si="5"/>
        <v>717.1</v>
      </c>
      <c r="M34" s="39">
        <f t="shared" si="1"/>
        <v>2.6187750429307499</v>
      </c>
      <c r="N34" s="59" t="s">
        <v>57</v>
      </c>
      <c r="P34" s="88"/>
      <c r="Q34" s="55"/>
      <c r="S34" s="88"/>
      <c r="T34" s="55"/>
      <c r="V34" s="88"/>
      <c r="W34" s="9"/>
      <c r="Y34" s="2"/>
    </row>
    <row r="35" spans="1:25">
      <c r="A35" s="3">
        <v>33</v>
      </c>
      <c r="B35" s="2" t="s">
        <v>32</v>
      </c>
      <c r="C35" s="4">
        <v>100</v>
      </c>
      <c r="D35" s="4">
        <v>223.5</v>
      </c>
      <c r="E35" s="4">
        <v>215.6</v>
      </c>
      <c r="F35" s="4">
        <v>95.1</v>
      </c>
      <c r="G35" s="4">
        <v>214.8</v>
      </c>
      <c r="H35" s="4">
        <v>137.9</v>
      </c>
      <c r="I35" s="4">
        <v>216.2</v>
      </c>
      <c r="J35" s="43">
        <v>129.30000000000001</v>
      </c>
      <c r="K35" s="5">
        <f t="shared" si="5"/>
        <v>746.60000000000014</v>
      </c>
      <c r="L35" s="5">
        <f t="shared" si="5"/>
        <v>585.79999999999995</v>
      </c>
      <c r="M35" s="39">
        <f t="shared" si="1"/>
        <v>-21.537637289043687</v>
      </c>
      <c r="N35" s="59" t="s">
        <v>97</v>
      </c>
      <c r="P35" s="88"/>
      <c r="Q35" s="55"/>
      <c r="S35" s="88"/>
      <c r="T35" s="55"/>
      <c r="V35" s="88"/>
      <c r="W35" s="9"/>
      <c r="Y35" s="2"/>
    </row>
    <row r="36" spans="1:25">
      <c r="A36" s="3">
        <v>34</v>
      </c>
      <c r="B36" s="2" t="s">
        <v>33</v>
      </c>
      <c r="C36" s="4">
        <v>98.6</v>
      </c>
      <c r="D36" s="4">
        <v>310</v>
      </c>
      <c r="E36" s="4">
        <v>226.1</v>
      </c>
      <c r="F36" s="4">
        <v>71.8</v>
      </c>
      <c r="G36" s="4">
        <v>216.5</v>
      </c>
      <c r="H36" s="4">
        <v>133</v>
      </c>
      <c r="I36" s="4">
        <v>158.6</v>
      </c>
      <c r="J36" s="43">
        <v>108.1</v>
      </c>
      <c r="K36" s="5">
        <f t="shared" si="5"/>
        <v>699.80000000000007</v>
      </c>
      <c r="L36" s="5">
        <f t="shared" si="5"/>
        <v>622.9</v>
      </c>
      <c r="M36" s="39">
        <f t="shared" si="1"/>
        <v>-10.988853958273808</v>
      </c>
      <c r="N36" s="59" t="s">
        <v>57</v>
      </c>
      <c r="P36" s="88"/>
      <c r="Q36" s="55"/>
      <c r="S36" s="88"/>
      <c r="T36" s="55"/>
      <c r="V36" s="88"/>
      <c r="W36" s="9"/>
      <c r="Y36" s="2"/>
    </row>
    <row r="37" spans="1:25">
      <c r="A37" s="3">
        <v>35</v>
      </c>
      <c r="B37" s="2" t="s">
        <v>34</v>
      </c>
      <c r="C37" s="4">
        <v>79</v>
      </c>
      <c r="D37" s="4">
        <v>346.6</v>
      </c>
      <c r="E37" s="4">
        <v>184.6</v>
      </c>
      <c r="F37" s="4">
        <v>84.4</v>
      </c>
      <c r="G37" s="4">
        <v>182.5</v>
      </c>
      <c r="H37" s="4">
        <v>126.5</v>
      </c>
      <c r="I37" s="4">
        <v>143.30000000000001</v>
      </c>
      <c r="J37" s="43">
        <v>153</v>
      </c>
      <c r="K37" s="5">
        <f t="shared" si="5"/>
        <v>589.40000000000009</v>
      </c>
      <c r="L37" s="5">
        <f t="shared" si="5"/>
        <v>710.5</v>
      </c>
      <c r="M37" s="39">
        <f t="shared" si="1"/>
        <v>20.546318289786214</v>
      </c>
      <c r="N37" s="59" t="s">
        <v>56</v>
      </c>
      <c r="P37" s="55"/>
      <c r="Q37" s="55"/>
      <c r="S37" s="88"/>
      <c r="T37" s="55"/>
      <c r="W37" s="9"/>
      <c r="Y37" s="2"/>
    </row>
    <row r="38" spans="1:25">
      <c r="A38" s="3">
        <v>36</v>
      </c>
      <c r="B38" s="2" t="s">
        <v>35</v>
      </c>
      <c r="C38" s="4">
        <v>78</v>
      </c>
      <c r="D38" s="4">
        <v>234.6</v>
      </c>
      <c r="E38" s="4">
        <v>213.9</v>
      </c>
      <c r="F38" s="4">
        <v>100.2</v>
      </c>
      <c r="G38" s="4">
        <v>201</v>
      </c>
      <c r="H38" s="4">
        <v>108.7</v>
      </c>
      <c r="I38" s="4">
        <v>161</v>
      </c>
      <c r="J38" s="43">
        <v>95.6</v>
      </c>
      <c r="K38" s="5">
        <f t="shared" si="5"/>
        <v>653.9</v>
      </c>
      <c r="L38" s="5">
        <f t="shared" si="5"/>
        <v>539.1</v>
      </c>
      <c r="M38" s="39">
        <f t="shared" si="1"/>
        <v>-17.556201254014368</v>
      </c>
      <c r="N38" s="59" t="s">
        <v>57</v>
      </c>
      <c r="P38" s="55"/>
      <c r="Q38" s="55"/>
      <c r="S38" s="88"/>
      <c r="T38" s="55"/>
      <c r="W38" s="9"/>
      <c r="Y38" s="2"/>
    </row>
    <row r="39" spans="1:25">
      <c r="A39" s="3">
        <v>37</v>
      </c>
      <c r="B39" s="2" t="s">
        <v>36</v>
      </c>
      <c r="C39" s="4">
        <v>102.4</v>
      </c>
      <c r="D39" s="4">
        <v>286</v>
      </c>
      <c r="E39" s="4">
        <v>202.8</v>
      </c>
      <c r="F39" s="4">
        <v>74.599999999999994</v>
      </c>
      <c r="G39" s="4">
        <v>187.8</v>
      </c>
      <c r="H39" s="4">
        <v>120.30000000000001</v>
      </c>
      <c r="I39" s="4">
        <v>158.80000000000001</v>
      </c>
      <c r="J39" s="43">
        <v>125.7</v>
      </c>
      <c r="K39" s="5">
        <f t="shared" si="5"/>
        <v>651.80000000000007</v>
      </c>
      <c r="L39" s="5">
        <f t="shared" si="5"/>
        <v>606.6</v>
      </c>
      <c r="M39" s="39">
        <f t="shared" si="1"/>
        <v>-6.9346425283829518</v>
      </c>
      <c r="N39" s="59" t="s">
        <v>57</v>
      </c>
      <c r="P39" s="55"/>
      <c r="Q39" s="55"/>
      <c r="S39" s="88"/>
      <c r="T39" s="55"/>
      <c r="W39" s="9"/>
      <c r="Y39" s="2"/>
    </row>
    <row r="40" spans="1:25">
      <c r="A40" s="3">
        <v>38</v>
      </c>
      <c r="B40" s="2" t="s">
        <v>37</v>
      </c>
      <c r="C40" s="4">
        <v>91.7</v>
      </c>
      <c r="D40" s="4">
        <v>277.3</v>
      </c>
      <c r="E40" s="4">
        <v>206</v>
      </c>
      <c r="F40" s="4">
        <v>85.8</v>
      </c>
      <c r="G40" s="4">
        <v>208.9</v>
      </c>
      <c r="H40" s="4">
        <v>85.5</v>
      </c>
      <c r="I40" s="4">
        <v>143.19999999999999</v>
      </c>
      <c r="J40" s="43">
        <v>130.69999999999999</v>
      </c>
      <c r="K40" s="5">
        <f t="shared" si="5"/>
        <v>649.79999999999995</v>
      </c>
      <c r="L40" s="5">
        <f t="shared" si="5"/>
        <v>579.29999999999995</v>
      </c>
      <c r="M40" s="39">
        <f t="shared" si="1"/>
        <v>-10.849492151431207</v>
      </c>
      <c r="N40" s="59" t="s">
        <v>57</v>
      </c>
      <c r="P40" s="55"/>
      <c r="Q40" s="55"/>
      <c r="S40" s="88"/>
      <c r="T40" s="55"/>
      <c r="W40" s="9"/>
      <c r="Y40" s="2"/>
    </row>
    <row r="41" spans="1:25">
      <c r="A41" s="3">
        <v>39</v>
      </c>
      <c r="B41" s="2" t="s">
        <v>38</v>
      </c>
      <c r="C41" s="4">
        <v>91.2</v>
      </c>
      <c r="D41" s="4">
        <v>295.7</v>
      </c>
      <c r="E41" s="4">
        <v>221.8</v>
      </c>
      <c r="F41" s="4">
        <v>167</v>
      </c>
      <c r="G41" s="4">
        <v>197.6</v>
      </c>
      <c r="H41" s="4">
        <v>123.9</v>
      </c>
      <c r="I41" s="4">
        <v>166.2</v>
      </c>
      <c r="J41" s="43">
        <v>98.5</v>
      </c>
      <c r="K41" s="5">
        <f t="shared" si="5"/>
        <v>676.8</v>
      </c>
      <c r="L41" s="5">
        <f t="shared" si="5"/>
        <v>685.1</v>
      </c>
      <c r="M41" s="39">
        <f t="shared" si="1"/>
        <v>1.226359338061485</v>
      </c>
      <c r="N41" s="59" t="s">
        <v>57</v>
      </c>
      <c r="P41" s="55"/>
      <c r="Q41" s="55"/>
      <c r="R41" s="9"/>
      <c r="S41" s="88"/>
      <c r="T41" s="55"/>
      <c r="U41" s="9"/>
      <c r="V41" s="9"/>
      <c r="W41" s="9"/>
      <c r="Y41" s="2"/>
    </row>
    <row r="42" spans="1:25">
      <c r="A42" s="3">
        <v>40</v>
      </c>
      <c r="B42" s="89" t="s">
        <v>39</v>
      </c>
      <c r="C42" s="4">
        <v>97.4</v>
      </c>
      <c r="D42" s="4">
        <v>169.6</v>
      </c>
      <c r="E42" s="4">
        <v>220.9</v>
      </c>
      <c r="F42" s="4">
        <v>66.7</v>
      </c>
      <c r="G42" s="4">
        <v>228.4</v>
      </c>
      <c r="H42" s="4">
        <v>225.29999999999998</v>
      </c>
      <c r="I42" s="4">
        <v>159.69999999999999</v>
      </c>
      <c r="J42" s="43">
        <v>240.1</v>
      </c>
      <c r="K42" s="5">
        <f t="shared" si="5"/>
        <v>706.40000000000009</v>
      </c>
      <c r="L42" s="5">
        <f t="shared" si="5"/>
        <v>701.7</v>
      </c>
      <c r="M42" s="39">
        <f t="shared" si="1"/>
        <v>-0.66534541336353925</v>
      </c>
      <c r="N42" s="59" t="s">
        <v>57</v>
      </c>
      <c r="P42" s="55"/>
      <c r="Q42" s="55"/>
      <c r="R42" s="9"/>
      <c r="S42" s="88"/>
      <c r="T42" s="55"/>
      <c r="U42" s="9"/>
      <c r="V42" s="9"/>
      <c r="W42" s="9"/>
      <c r="Y42" s="2"/>
    </row>
    <row r="43" spans="1:25">
      <c r="A43" s="3">
        <v>41</v>
      </c>
      <c r="B43" s="2" t="s">
        <v>40</v>
      </c>
      <c r="C43" s="4">
        <v>90.9</v>
      </c>
      <c r="D43" s="4">
        <v>282.39999999999998</v>
      </c>
      <c r="E43" s="4">
        <v>221.6</v>
      </c>
      <c r="F43" s="4">
        <v>109.8</v>
      </c>
      <c r="G43" s="4">
        <v>238.4</v>
      </c>
      <c r="H43" s="4">
        <v>120.6</v>
      </c>
      <c r="I43" s="4">
        <v>141.6</v>
      </c>
      <c r="J43" s="43">
        <v>230.1</v>
      </c>
      <c r="K43" s="5">
        <f t="shared" si="5"/>
        <v>692.5</v>
      </c>
      <c r="L43" s="5">
        <f t="shared" si="5"/>
        <v>742.9</v>
      </c>
      <c r="M43" s="39">
        <f t="shared" si="1"/>
        <v>7.2779783393501702</v>
      </c>
      <c r="N43" s="59" t="s">
        <v>57</v>
      </c>
      <c r="P43" s="55"/>
      <c r="Q43" s="55"/>
      <c r="R43" s="9"/>
      <c r="S43" s="88"/>
      <c r="T43" s="55"/>
      <c r="U43" s="9"/>
      <c r="V43" s="9"/>
      <c r="W43" s="9"/>
      <c r="Y43" s="2"/>
    </row>
    <row r="44" spans="1:25">
      <c r="A44" s="3">
        <v>42</v>
      </c>
      <c r="B44" s="2" t="s">
        <v>41</v>
      </c>
      <c r="C44" s="4">
        <v>90</v>
      </c>
      <c r="D44" s="4">
        <v>229.7</v>
      </c>
      <c r="E44" s="4">
        <v>206.4</v>
      </c>
      <c r="F44" s="4">
        <v>40.5</v>
      </c>
      <c r="G44" s="4">
        <v>203.3</v>
      </c>
      <c r="H44" s="4">
        <v>194.90000000000003</v>
      </c>
      <c r="I44" s="4">
        <v>152.30000000000001</v>
      </c>
      <c r="J44" s="43">
        <v>130.9</v>
      </c>
      <c r="K44" s="5">
        <f t="shared" si="5"/>
        <v>652</v>
      </c>
      <c r="L44" s="5">
        <f t="shared" si="5"/>
        <v>596</v>
      </c>
      <c r="M44" s="39">
        <f t="shared" si="1"/>
        <v>-8.5889570552147205</v>
      </c>
      <c r="N44" s="59" t="s">
        <v>57</v>
      </c>
      <c r="P44" s="55"/>
      <c r="Q44" s="55"/>
      <c r="R44" s="9"/>
      <c r="S44" s="88"/>
      <c r="T44" s="55"/>
      <c r="U44" s="9"/>
      <c r="V44" s="9"/>
      <c r="W44" s="9"/>
      <c r="Y44" s="2"/>
    </row>
    <row r="45" spans="1:25">
      <c r="A45" s="3">
        <v>43</v>
      </c>
      <c r="B45" s="2" t="s">
        <v>42</v>
      </c>
      <c r="C45" s="4">
        <v>119.5</v>
      </c>
      <c r="D45" s="4">
        <v>301.39999999999998</v>
      </c>
      <c r="E45" s="4">
        <v>275.2</v>
      </c>
      <c r="F45" s="4">
        <v>73.8</v>
      </c>
      <c r="G45" s="4">
        <v>289</v>
      </c>
      <c r="H45" s="4">
        <v>112.1</v>
      </c>
      <c r="I45" s="4">
        <v>186.7</v>
      </c>
      <c r="J45" s="43">
        <v>221.4</v>
      </c>
      <c r="K45" s="5">
        <f>C45+E45+G45+I45</f>
        <v>870.40000000000009</v>
      </c>
      <c r="L45" s="5">
        <f>D45+F45+H45+J45</f>
        <v>708.69999999999993</v>
      </c>
      <c r="M45" s="39">
        <f t="shared" si="1"/>
        <v>-18.577665441176478</v>
      </c>
      <c r="N45" s="59" t="s">
        <v>57</v>
      </c>
      <c r="P45" s="55"/>
      <c r="Q45" s="55"/>
      <c r="S45" s="88"/>
      <c r="T45" s="55"/>
      <c r="W45" s="9"/>
      <c r="Y45" s="2"/>
    </row>
    <row r="46" spans="1:25">
      <c r="A46" s="3">
        <v>44</v>
      </c>
      <c r="B46" s="2" t="s">
        <v>43</v>
      </c>
      <c r="C46" s="4">
        <v>95.6</v>
      </c>
      <c r="D46" s="4">
        <v>260.7</v>
      </c>
      <c r="E46" s="4">
        <v>193</v>
      </c>
      <c r="F46" s="4">
        <v>98.2</v>
      </c>
      <c r="G46" s="4">
        <v>169.4</v>
      </c>
      <c r="H46" s="4">
        <v>150.9</v>
      </c>
      <c r="I46" s="4">
        <v>137.30000000000001</v>
      </c>
      <c r="J46" s="43">
        <v>105.8</v>
      </c>
      <c r="K46" s="5">
        <f t="shared" ref="K46:L52" si="6">C46+E46+G46+I46</f>
        <v>595.29999999999995</v>
      </c>
      <c r="L46" s="5">
        <f t="shared" si="6"/>
        <v>615.59999999999991</v>
      </c>
      <c r="M46" s="39">
        <f t="shared" si="1"/>
        <v>3.4100453552830459</v>
      </c>
      <c r="N46" s="59" t="s">
        <v>57</v>
      </c>
      <c r="P46" s="55"/>
      <c r="Q46" s="55"/>
      <c r="S46" s="88"/>
      <c r="T46" s="55"/>
      <c r="W46" s="9"/>
      <c r="Y46" s="2"/>
    </row>
    <row r="47" spans="1:25">
      <c r="A47" s="3">
        <v>45</v>
      </c>
      <c r="B47" s="2" t="s">
        <v>44</v>
      </c>
      <c r="C47" s="4">
        <v>104.6</v>
      </c>
      <c r="D47" s="4">
        <v>125.1</v>
      </c>
      <c r="E47" s="4">
        <v>239.2</v>
      </c>
      <c r="F47" s="4">
        <v>70.3</v>
      </c>
      <c r="G47" s="4">
        <v>243</v>
      </c>
      <c r="H47" s="4">
        <v>153</v>
      </c>
      <c r="I47" s="4">
        <v>148.69999999999999</v>
      </c>
      <c r="J47" s="43">
        <v>204.9</v>
      </c>
      <c r="K47" s="5">
        <f t="shared" si="6"/>
        <v>735.5</v>
      </c>
      <c r="L47" s="5">
        <f t="shared" si="6"/>
        <v>553.29999999999995</v>
      </c>
      <c r="M47" s="39">
        <f t="shared" si="1"/>
        <v>-24.772263766145485</v>
      </c>
      <c r="N47" s="59" t="s">
        <v>97</v>
      </c>
      <c r="P47" s="55"/>
      <c r="Q47" s="55"/>
      <c r="S47" s="55"/>
      <c r="T47" s="55"/>
      <c r="W47" s="9"/>
      <c r="X47" s="3"/>
      <c r="Y47" s="2"/>
    </row>
    <row r="48" spans="1:25">
      <c r="A48" s="3">
        <v>46</v>
      </c>
      <c r="B48" s="2" t="s">
        <v>45</v>
      </c>
      <c r="C48" s="4">
        <v>116.2</v>
      </c>
      <c r="D48" s="4">
        <v>223.7</v>
      </c>
      <c r="E48" s="4">
        <v>257.2</v>
      </c>
      <c r="F48" s="4">
        <v>160.6</v>
      </c>
      <c r="G48" s="4">
        <v>267.2</v>
      </c>
      <c r="H48" s="4">
        <v>119.9</v>
      </c>
      <c r="I48" s="4">
        <v>170.7</v>
      </c>
      <c r="J48" s="43">
        <v>144</v>
      </c>
      <c r="K48" s="5">
        <f t="shared" si="6"/>
        <v>811.3</v>
      </c>
      <c r="L48" s="5">
        <f t="shared" si="6"/>
        <v>648.19999999999993</v>
      </c>
      <c r="M48" s="39">
        <f t="shared" si="1"/>
        <v>-20.103537532355489</v>
      </c>
      <c r="N48" s="59" t="s">
        <v>97</v>
      </c>
      <c r="P48" s="55"/>
      <c r="Q48" s="55"/>
      <c r="S48" s="55"/>
      <c r="T48" s="55"/>
      <c r="W48" s="9"/>
      <c r="X48" s="29"/>
      <c r="Y48" s="2"/>
    </row>
    <row r="49" spans="1:25">
      <c r="A49" s="3">
        <v>47</v>
      </c>
      <c r="B49" s="2" t="s">
        <v>76</v>
      </c>
      <c r="C49" s="4">
        <v>104.3</v>
      </c>
      <c r="D49" s="4">
        <v>361.8</v>
      </c>
      <c r="E49" s="4">
        <v>238.1</v>
      </c>
      <c r="F49" s="4">
        <v>146.30000000000001</v>
      </c>
      <c r="G49" s="4">
        <v>180.3</v>
      </c>
      <c r="H49" s="4">
        <v>117.3</v>
      </c>
      <c r="I49" s="4">
        <v>133.9</v>
      </c>
      <c r="J49" s="43">
        <v>140.6</v>
      </c>
      <c r="K49" s="5">
        <f t="shared" si="6"/>
        <v>656.6</v>
      </c>
      <c r="L49" s="5">
        <f t="shared" si="6"/>
        <v>766</v>
      </c>
      <c r="M49" s="39">
        <f t="shared" si="1"/>
        <v>16.661590009137981</v>
      </c>
      <c r="N49" s="59" t="s">
        <v>57</v>
      </c>
      <c r="S49" s="55"/>
      <c r="T49" s="55"/>
      <c r="W49" s="9"/>
      <c r="X49" s="29"/>
      <c r="Y49" s="85"/>
    </row>
    <row r="50" spans="1:25">
      <c r="A50" s="3">
        <v>48</v>
      </c>
      <c r="B50" s="2" t="s">
        <v>75</v>
      </c>
      <c r="C50" s="4">
        <v>109.5</v>
      </c>
      <c r="D50" s="4">
        <v>251.4</v>
      </c>
      <c r="E50" s="4">
        <v>250.3</v>
      </c>
      <c r="F50" s="4">
        <v>125.9</v>
      </c>
      <c r="G50" s="4">
        <v>200.2</v>
      </c>
      <c r="H50" s="4">
        <v>117.6</v>
      </c>
      <c r="I50" s="4">
        <v>135.80000000000001</v>
      </c>
      <c r="J50" s="43">
        <v>106.6</v>
      </c>
      <c r="K50" s="5">
        <f t="shared" si="6"/>
        <v>695.8</v>
      </c>
      <c r="L50" s="5">
        <f t="shared" si="6"/>
        <v>601.5</v>
      </c>
      <c r="M50" s="39">
        <f t="shared" si="1"/>
        <v>-13.552745041678634</v>
      </c>
      <c r="N50" s="59" t="s">
        <v>57</v>
      </c>
      <c r="W50" s="9"/>
      <c r="X50" s="29"/>
      <c r="Y50" s="85"/>
    </row>
    <row r="51" spans="1:25">
      <c r="A51" s="3">
        <v>49</v>
      </c>
      <c r="B51" s="2" t="s">
        <v>48</v>
      </c>
      <c r="C51" s="4">
        <v>124.6</v>
      </c>
      <c r="D51" s="4">
        <v>315.5</v>
      </c>
      <c r="E51" s="4">
        <v>261.10000000000002</v>
      </c>
      <c r="F51" s="4">
        <v>61.3</v>
      </c>
      <c r="G51" s="4">
        <v>247.4</v>
      </c>
      <c r="H51" s="4">
        <v>206.3</v>
      </c>
      <c r="I51" s="4">
        <v>153.1</v>
      </c>
      <c r="J51" s="43">
        <v>272.3</v>
      </c>
      <c r="K51" s="5">
        <f t="shared" si="6"/>
        <v>786.2</v>
      </c>
      <c r="L51" s="5">
        <f t="shared" si="6"/>
        <v>855.40000000000009</v>
      </c>
      <c r="M51" s="39">
        <f t="shared" si="1"/>
        <v>8.8018315950139936</v>
      </c>
      <c r="N51" s="59" t="s">
        <v>57</v>
      </c>
      <c r="W51" s="9"/>
      <c r="X51" s="29"/>
      <c r="Y51" s="85"/>
    </row>
    <row r="52" spans="1:25">
      <c r="A52" s="3">
        <v>50</v>
      </c>
      <c r="B52" s="2" t="s">
        <v>49</v>
      </c>
      <c r="C52" s="4">
        <v>90.8</v>
      </c>
      <c r="D52" s="4">
        <v>257.10000000000002</v>
      </c>
      <c r="E52" s="4">
        <v>200.5</v>
      </c>
      <c r="F52" s="4">
        <v>48</v>
      </c>
      <c r="G52" s="4">
        <v>207.4</v>
      </c>
      <c r="H52" s="4">
        <v>172.60000000000002</v>
      </c>
      <c r="I52" s="4">
        <v>145.5</v>
      </c>
      <c r="J52" s="43">
        <v>85.8</v>
      </c>
      <c r="K52" s="5">
        <f t="shared" si="6"/>
        <v>644.20000000000005</v>
      </c>
      <c r="L52" s="5">
        <f t="shared" si="6"/>
        <v>563.5</v>
      </c>
      <c r="M52" s="39">
        <f t="shared" si="1"/>
        <v>-12.527165476560072</v>
      </c>
      <c r="N52" s="59" t="s">
        <v>57</v>
      </c>
      <c r="P52" s="33"/>
      <c r="Q52" s="33"/>
      <c r="R52" s="9"/>
      <c r="U52" s="9"/>
      <c r="V52" s="9"/>
      <c r="W52" s="9"/>
      <c r="X52" s="29"/>
      <c r="Y52" s="85"/>
    </row>
    <row r="53" spans="1:25">
      <c r="A53" s="3">
        <v>51</v>
      </c>
      <c r="B53" s="3" t="s">
        <v>53</v>
      </c>
      <c r="C53" s="3">
        <f>SUM(C3:C52)</f>
        <v>4891.4000000000005</v>
      </c>
      <c r="D53" s="3">
        <f t="shared" ref="D53:L53" si="7">SUM(D3:D52)</f>
        <v>13533.4</v>
      </c>
      <c r="E53" s="3">
        <f t="shared" si="7"/>
        <v>10528.700000000003</v>
      </c>
      <c r="F53" s="3">
        <f t="shared" si="7"/>
        <v>4814.9000000000005</v>
      </c>
      <c r="G53" s="3">
        <f t="shared" si="7"/>
        <v>10642.199999999997</v>
      </c>
      <c r="H53" s="3">
        <f t="shared" si="7"/>
        <v>7150.3000000000011</v>
      </c>
      <c r="I53" s="3">
        <f t="shared" si="7"/>
        <v>8193.9000000000015</v>
      </c>
      <c r="J53" s="3">
        <f t="shared" si="7"/>
        <v>7943.1000000000022</v>
      </c>
      <c r="K53" s="3">
        <f t="shared" si="7"/>
        <v>34256.19999999999</v>
      </c>
      <c r="L53" s="3">
        <f t="shared" si="7"/>
        <v>33441.699999999997</v>
      </c>
      <c r="M53" s="39">
        <f>L53/K53*100-100</f>
        <v>-2.3776717791231761</v>
      </c>
      <c r="N53" s="59" t="s">
        <v>57</v>
      </c>
      <c r="O53" s="9"/>
      <c r="P53" s="33"/>
      <c r="Q53" s="33"/>
      <c r="R53" s="9"/>
      <c r="S53" s="81"/>
      <c r="T53" s="9"/>
      <c r="U53" s="9"/>
      <c r="V53" s="9"/>
      <c r="W53" s="9"/>
      <c r="X53" s="28"/>
      <c r="Y53" s="29"/>
    </row>
    <row r="54" spans="1:25">
      <c r="A54" s="3">
        <v>52</v>
      </c>
      <c r="B54" s="3" t="s">
        <v>54</v>
      </c>
      <c r="C54" s="5">
        <f>C53/50</f>
        <v>97.828000000000017</v>
      </c>
      <c r="D54" s="5">
        <f t="shared" ref="D54:L54" si="8">D53/50</f>
        <v>270.66800000000001</v>
      </c>
      <c r="E54" s="5">
        <f t="shared" si="8"/>
        <v>210.57400000000004</v>
      </c>
      <c r="F54" s="5">
        <f t="shared" si="8"/>
        <v>96.298000000000016</v>
      </c>
      <c r="G54" s="5">
        <f t="shared" si="8"/>
        <v>212.84399999999994</v>
      </c>
      <c r="H54" s="5">
        <f t="shared" si="8"/>
        <v>143.00600000000003</v>
      </c>
      <c r="I54" s="5">
        <f t="shared" si="8"/>
        <v>163.87800000000004</v>
      </c>
      <c r="J54" s="5">
        <f t="shared" si="8"/>
        <v>158.86200000000005</v>
      </c>
      <c r="K54" s="5">
        <f t="shared" si="8"/>
        <v>685.1239999999998</v>
      </c>
      <c r="L54" s="5">
        <f t="shared" si="8"/>
        <v>668.83399999999995</v>
      </c>
      <c r="M54" s="39">
        <f t="shared" ref="M54" si="9">L54/K54*100-100</f>
        <v>-2.3776717791231761</v>
      </c>
      <c r="N54" s="60" t="s">
        <v>57</v>
      </c>
      <c r="O54" s="12"/>
      <c r="P54" s="33"/>
      <c r="Q54" s="33"/>
      <c r="R54" s="9"/>
      <c r="S54" s="81"/>
      <c r="T54" s="9"/>
      <c r="U54" s="9"/>
      <c r="V54" s="9"/>
      <c r="W54" s="9"/>
      <c r="X54" s="28"/>
      <c r="Y54" s="29"/>
    </row>
    <row r="55" spans="1:25">
      <c r="P55" s="36"/>
      <c r="Q55" s="36"/>
      <c r="R55" s="37"/>
      <c r="S55" s="38"/>
      <c r="T55" s="37"/>
      <c r="U55" s="9"/>
      <c r="X55" s="28"/>
      <c r="Y55" s="29"/>
    </row>
  </sheetData>
  <autoFilter ref="A2:Y54">
    <filterColumn colId="8"/>
    <filterColumn colId="9"/>
    <filterColumn colId="15" showButton="0"/>
  </autoFilter>
  <mergeCells count="21">
    <mergeCell ref="P3:Q3"/>
    <mergeCell ref="A1:A2"/>
    <mergeCell ref="B1:B2"/>
    <mergeCell ref="C1:D1"/>
    <mergeCell ref="E1:F1"/>
    <mergeCell ref="G1:H1"/>
    <mergeCell ref="I1:J1"/>
    <mergeCell ref="K1:L1"/>
    <mergeCell ref="M1:M2"/>
    <mergeCell ref="N1:N2"/>
    <mergeCell ref="P1:Q1"/>
    <mergeCell ref="P2:Q2"/>
    <mergeCell ref="P18:Q18"/>
    <mergeCell ref="S28:T28"/>
    <mergeCell ref="V28:W28"/>
    <mergeCell ref="P4:Q4"/>
    <mergeCell ref="P5:Q5"/>
    <mergeCell ref="P6:Q6"/>
    <mergeCell ref="P7:Q7"/>
    <mergeCell ref="U9:V9"/>
    <mergeCell ref="U10:V10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1" manualBreakCount="1">
    <brk id="14" max="53" man="1"/>
  </colBreaks>
</worksheet>
</file>

<file path=xl/worksheets/sheet20.xml><?xml version="1.0" encoding="utf-8"?>
<worksheet xmlns="http://schemas.openxmlformats.org/spreadsheetml/2006/main" xmlns:r="http://schemas.openxmlformats.org/officeDocument/2006/relationships">
  <dimension ref="C3:K56"/>
  <sheetViews>
    <sheetView topLeftCell="A46" workbookViewId="0">
      <selection activeCell="K57" sqref="K57"/>
    </sheetView>
  </sheetViews>
  <sheetFormatPr defaultRowHeight="15"/>
  <sheetData>
    <row r="3" spans="3:11">
      <c r="E3" t="s">
        <v>141</v>
      </c>
      <c r="F3" t="s">
        <v>142</v>
      </c>
      <c r="G3" t="s">
        <v>143</v>
      </c>
      <c r="H3" t="s">
        <v>144</v>
      </c>
    </row>
    <row r="4" spans="3:11" ht="30">
      <c r="C4" s="45">
        <v>611</v>
      </c>
      <c r="D4" s="46" t="s">
        <v>0</v>
      </c>
      <c r="E4" s="43">
        <v>83</v>
      </c>
      <c r="F4" s="43">
        <v>0.9</v>
      </c>
      <c r="G4" s="43">
        <v>0.5</v>
      </c>
      <c r="H4" s="43">
        <v>0</v>
      </c>
      <c r="I4" s="45">
        <v>611</v>
      </c>
      <c r="J4" s="46" t="s">
        <v>0</v>
      </c>
      <c r="K4" s="43">
        <v>796</v>
      </c>
    </row>
    <row r="5" spans="3:11" ht="30">
      <c r="C5" s="45">
        <v>622</v>
      </c>
      <c r="D5" s="46" t="s">
        <v>1</v>
      </c>
      <c r="E5" s="43">
        <v>93.5</v>
      </c>
      <c r="F5" s="43">
        <v>1.9</v>
      </c>
      <c r="G5" s="43">
        <v>1.5</v>
      </c>
      <c r="H5" s="43">
        <v>0</v>
      </c>
      <c r="I5" s="45">
        <v>622</v>
      </c>
      <c r="J5" s="46" t="s">
        <v>1</v>
      </c>
      <c r="K5" s="43">
        <v>841.2</v>
      </c>
    </row>
    <row r="6" spans="3:11" ht="30">
      <c r="C6" s="45">
        <v>634</v>
      </c>
      <c r="D6" s="46" t="s">
        <v>2</v>
      </c>
      <c r="E6" s="43">
        <v>130</v>
      </c>
      <c r="F6" s="43">
        <v>34</v>
      </c>
      <c r="G6" s="43">
        <v>34.1</v>
      </c>
      <c r="H6" s="43">
        <v>0</v>
      </c>
      <c r="I6" s="45">
        <v>634</v>
      </c>
      <c r="J6" s="46" t="s">
        <v>2</v>
      </c>
      <c r="K6" s="43">
        <v>981.4</v>
      </c>
    </row>
    <row r="7" spans="3:11" ht="30">
      <c r="C7" s="45">
        <v>645</v>
      </c>
      <c r="D7" s="46" t="s">
        <v>3</v>
      </c>
      <c r="E7" s="43">
        <v>19.399999999999999</v>
      </c>
      <c r="F7" s="43">
        <v>8.8000000000000007</v>
      </c>
      <c r="G7" s="43">
        <v>12.4</v>
      </c>
      <c r="H7" s="43">
        <v>0</v>
      </c>
      <c r="I7" s="45">
        <v>645</v>
      </c>
      <c r="J7" s="46" t="s">
        <v>3</v>
      </c>
      <c r="K7" s="43">
        <v>960.8</v>
      </c>
    </row>
    <row r="8" spans="3:11" ht="30">
      <c r="C8" s="45">
        <v>626</v>
      </c>
      <c r="D8" s="46" t="s">
        <v>4</v>
      </c>
      <c r="E8" s="43">
        <v>69.8</v>
      </c>
      <c r="F8" s="43">
        <v>27.6</v>
      </c>
      <c r="G8" s="43">
        <v>0.5</v>
      </c>
      <c r="H8" s="43">
        <v>0</v>
      </c>
      <c r="I8" s="45">
        <v>626</v>
      </c>
      <c r="J8" s="46" t="s">
        <v>4</v>
      </c>
      <c r="K8" s="43">
        <v>575.79999999999995</v>
      </c>
    </row>
    <row r="9" spans="3:11" ht="30">
      <c r="C9" s="45">
        <v>632</v>
      </c>
      <c r="D9" s="46" t="s">
        <v>5</v>
      </c>
      <c r="E9" s="43">
        <v>67.3</v>
      </c>
      <c r="F9" s="43">
        <v>24</v>
      </c>
      <c r="G9" s="43">
        <v>37.5</v>
      </c>
      <c r="H9" s="43">
        <v>0</v>
      </c>
      <c r="I9" s="45">
        <v>632</v>
      </c>
      <c r="J9" s="46" t="s">
        <v>5</v>
      </c>
      <c r="K9" s="43">
        <v>707</v>
      </c>
    </row>
    <row r="10" spans="3:11" ht="30">
      <c r="C10" s="45">
        <v>605</v>
      </c>
      <c r="D10" s="46" t="s">
        <v>6</v>
      </c>
      <c r="E10" s="43">
        <v>37.1</v>
      </c>
      <c r="F10" s="43">
        <v>21.5</v>
      </c>
      <c r="G10" s="43">
        <v>3.6</v>
      </c>
      <c r="H10" s="43">
        <v>0.2</v>
      </c>
      <c r="I10" s="45">
        <v>605</v>
      </c>
      <c r="J10" s="46" t="s">
        <v>6</v>
      </c>
      <c r="K10" s="43">
        <v>900.8</v>
      </c>
    </row>
    <row r="11" spans="3:11">
      <c r="C11" s="45">
        <v>624</v>
      </c>
      <c r="D11" s="46" t="s">
        <v>7</v>
      </c>
      <c r="E11" s="43">
        <v>138.19999999999999</v>
      </c>
      <c r="F11" s="43">
        <v>2.1</v>
      </c>
      <c r="G11" s="43">
        <v>1.2</v>
      </c>
      <c r="H11" s="43">
        <v>0</v>
      </c>
      <c r="I11" s="45">
        <v>624</v>
      </c>
      <c r="J11" s="46" t="s">
        <v>7</v>
      </c>
      <c r="K11" s="43">
        <v>909.5</v>
      </c>
    </row>
    <row r="12" spans="3:11" ht="30">
      <c r="C12" s="45">
        <v>609</v>
      </c>
      <c r="D12" s="46" t="s">
        <v>8</v>
      </c>
      <c r="E12" s="43">
        <v>68.8</v>
      </c>
      <c r="F12" s="43">
        <v>9.9</v>
      </c>
      <c r="G12" s="43">
        <v>0.3</v>
      </c>
      <c r="H12" s="43">
        <v>0.1</v>
      </c>
      <c r="I12" s="45">
        <v>609</v>
      </c>
      <c r="J12" s="46" t="s">
        <v>8</v>
      </c>
      <c r="K12" s="43">
        <v>635.79999999999995</v>
      </c>
    </row>
    <row r="13" spans="3:11" ht="30">
      <c r="C13" s="45">
        <v>612</v>
      </c>
      <c r="D13" s="46" t="s">
        <v>9</v>
      </c>
      <c r="E13" s="43">
        <v>87.4</v>
      </c>
      <c r="F13" s="43">
        <v>2.7</v>
      </c>
      <c r="G13" s="43">
        <v>0.1</v>
      </c>
      <c r="H13" s="43">
        <v>0</v>
      </c>
      <c r="I13" s="45">
        <v>612</v>
      </c>
      <c r="J13" s="46" t="s">
        <v>9</v>
      </c>
      <c r="K13" s="43">
        <v>812.6</v>
      </c>
    </row>
    <row r="14" spans="3:11" ht="30">
      <c r="C14" s="45">
        <v>621</v>
      </c>
      <c r="D14" s="46" t="s">
        <v>10</v>
      </c>
      <c r="E14" s="43">
        <v>82.4</v>
      </c>
      <c r="F14" s="43">
        <v>1.3</v>
      </c>
      <c r="G14" s="43">
        <v>4</v>
      </c>
      <c r="H14" s="43">
        <v>0.1</v>
      </c>
      <c r="I14" s="45">
        <v>621</v>
      </c>
      <c r="J14" s="46" t="s">
        <v>10</v>
      </c>
      <c r="K14" s="43">
        <v>812</v>
      </c>
    </row>
    <row r="15" spans="3:11" ht="30">
      <c r="C15" s="45">
        <v>631</v>
      </c>
      <c r="D15" s="46" t="s">
        <v>11</v>
      </c>
      <c r="E15" s="43">
        <v>114.4</v>
      </c>
      <c r="F15" s="43">
        <v>4.3</v>
      </c>
      <c r="G15" s="43">
        <v>27.1</v>
      </c>
      <c r="H15" s="43">
        <v>0.1</v>
      </c>
      <c r="I15" s="45">
        <v>631</v>
      </c>
      <c r="J15" s="46" t="s">
        <v>11</v>
      </c>
      <c r="K15" s="43">
        <v>625.5</v>
      </c>
    </row>
    <row r="16" spans="3:11" ht="30">
      <c r="C16" s="45">
        <v>642</v>
      </c>
      <c r="D16" s="46" t="s">
        <v>12</v>
      </c>
      <c r="E16" s="43">
        <v>71</v>
      </c>
      <c r="F16" s="43">
        <v>0.1</v>
      </c>
      <c r="G16" s="43">
        <v>12.8</v>
      </c>
      <c r="H16" s="43">
        <v>0</v>
      </c>
      <c r="I16" s="45">
        <v>642</v>
      </c>
      <c r="J16" s="46" t="s">
        <v>12</v>
      </c>
      <c r="K16" s="43">
        <v>843.1</v>
      </c>
    </row>
    <row r="17" spans="3:11" ht="30">
      <c r="C17" s="45">
        <v>643</v>
      </c>
      <c r="D17" s="46" t="s">
        <v>13</v>
      </c>
      <c r="E17" s="43">
        <v>27.7</v>
      </c>
      <c r="F17" s="43">
        <v>19.3</v>
      </c>
      <c r="G17" s="43">
        <v>5.6</v>
      </c>
      <c r="H17" s="43">
        <v>0</v>
      </c>
      <c r="I17" s="45">
        <v>643</v>
      </c>
      <c r="J17" s="46" t="s">
        <v>13</v>
      </c>
      <c r="K17" s="43">
        <v>875.1</v>
      </c>
    </row>
    <row r="18" spans="3:11">
      <c r="C18" s="45">
        <v>638</v>
      </c>
      <c r="D18" s="46" t="s">
        <v>14</v>
      </c>
      <c r="E18" s="43">
        <v>61.8</v>
      </c>
      <c r="F18" s="43">
        <v>6.4</v>
      </c>
      <c r="G18" s="43">
        <v>11</v>
      </c>
      <c r="H18" s="43">
        <v>0.1</v>
      </c>
      <c r="I18" s="45">
        <v>638</v>
      </c>
      <c r="J18" s="46" t="s">
        <v>14</v>
      </c>
      <c r="K18" s="43">
        <v>722.6</v>
      </c>
    </row>
    <row r="19" spans="3:11" ht="30">
      <c r="C19" s="45">
        <v>608</v>
      </c>
      <c r="D19" s="46" t="s">
        <v>15</v>
      </c>
      <c r="E19" s="43">
        <v>23.5</v>
      </c>
      <c r="F19" s="43">
        <v>7.6</v>
      </c>
      <c r="G19" s="43">
        <v>0.6</v>
      </c>
      <c r="H19" s="43">
        <v>0</v>
      </c>
      <c r="I19" s="45">
        <v>608</v>
      </c>
      <c r="J19" s="46" t="s">
        <v>15</v>
      </c>
      <c r="K19" s="43">
        <v>457</v>
      </c>
    </row>
    <row r="20" spans="3:11" ht="30">
      <c r="C20" s="45">
        <v>601</v>
      </c>
      <c r="D20" s="46" t="s">
        <v>16</v>
      </c>
      <c r="E20" s="43">
        <v>61.4</v>
      </c>
      <c r="F20" s="43">
        <v>0</v>
      </c>
      <c r="G20" s="43">
        <v>0.2</v>
      </c>
      <c r="H20" s="43">
        <v>0</v>
      </c>
      <c r="I20" s="45">
        <v>601</v>
      </c>
      <c r="J20" s="46" t="s">
        <v>16</v>
      </c>
      <c r="K20" s="43">
        <v>765.6</v>
      </c>
    </row>
    <row r="21" spans="3:11">
      <c r="C21" s="45">
        <v>648</v>
      </c>
      <c r="D21" s="46" t="s">
        <v>17</v>
      </c>
      <c r="E21" s="43">
        <v>34.200000000000003</v>
      </c>
      <c r="F21" s="43">
        <v>17.5</v>
      </c>
      <c r="G21" s="43">
        <v>1.5</v>
      </c>
      <c r="H21" s="43">
        <v>0</v>
      </c>
      <c r="I21" s="45">
        <v>648</v>
      </c>
      <c r="J21" s="46" t="s">
        <v>17</v>
      </c>
      <c r="K21" s="43">
        <v>782.6</v>
      </c>
    </row>
    <row r="22" spans="3:11">
      <c r="C22" s="45">
        <v>649</v>
      </c>
      <c r="D22" s="46" t="s">
        <v>18</v>
      </c>
      <c r="E22" s="43">
        <v>13.8</v>
      </c>
      <c r="F22" s="43">
        <v>20.5</v>
      </c>
      <c r="G22" s="43">
        <v>4.0999999999999996</v>
      </c>
      <c r="H22" s="43">
        <v>0</v>
      </c>
      <c r="I22" s="45">
        <v>649</v>
      </c>
      <c r="J22" s="46" t="s">
        <v>18</v>
      </c>
      <c r="K22" s="43">
        <v>904.3</v>
      </c>
    </row>
    <row r="23" spans="3:11" ht="30">
      <c r="C23" s="45">
        <v>606</v>
      </c>
      <c r="D23" s="46" t="s">
        <v>84</v>
      </c>
      <c r="E23" s="43">
        <v>32.299999999999997</v>
      </c>
      <c r="F23" s="43">
        <v>1.1000000000000001</v>
      </c>
      <c r="G23" s="43">
        <v>1.7</v>
      </c>
      <c r="H23" s="43">
        <v>0</v>
      </c>
      <c r="I23" s="45">
        <v>606</v>
      </c>
      <c r="J23" s="46" t="s">
        <v>84</v>
      </c>
      <c r="K23" s="43">
        <v>844.6</v>
      </c>
    </row>
    <row r="24" spans="3:11" ht="30">
      <c r="C24" s="45">
        <v>620</v>
      </c>
      <c r="D24" s="46" t="s">
        <v>20</v>
      </c>
      <c r="E24" s="43">
        <v>66.099999999999994</v>
      </c>
      <c r="F24" s="43">
        <v>0.2</v>
      </c>
      <c r="G24" s="43">
        <v>7.4</v>
      </c>
      <c r="H24" s="43">
        <v>0.1</v>
      </c>
      <c r="I24" s="45">
        <v>620</v>
      </c>
      <c r="J24" s="46" t="s">
        <v>20</v>
      </c>
      <c r="K24" s="43">
        <v>596.1</v>
      </c>
    </row>
    <row r="25" spans="3:11">
      <c r="C25" s="45">
        <v>636</v>
      </c>
      <c r="D25" s="46" t="s">
        <v>21</v>
      </c>
      <c r="E25" s="43">
        <v>107.3</v>
      </c>
      <c r="F25" s="43">
        <v>16</v>
      </c>
      <c r="G25" s="43">
        <v>24</v>
      </c>
      <c r="H25" s="43">
        <v>0</v>
      </c>
      <c r="I25" s="45">
        <v>636</v>
      </c>
      <c r="J25" s="46" t="s">
        <v>21</v>
      </c>
      <c r="K25" s="43">
        <v>736</v>
      </c>
    </row>
    <row r="26" spans="3:11" ht="30">
      <c r="C26" s="45">
        <v>650</v>
      </c>
      <c r="D26" s="46" t="s">
        <v>22</v>
      </c>
      <c r="E26" s="43">
        <v>27.3</v>
      </c>
      <c r="F26" s="43">
        <v>2.6</v>
      </c>
      <c r="G26" s="43">
        <v>9.6</v>
      </c>
      <c r="H26" s="43">
        <v>0</v>
      </c>
      <c r="I26" s="45">
        <v>650</v>
      </c>
      <c r="J26" s="46" t="s">
        <v>22</v>
      </c>
      <c r="K26" s="43">
        <v>534.4</v>
      </c>
    </row>
    <row r="27" spans="3:11" ht="30">
      <c r="C27" s="45">
        <v>637</v>
      </c>
      <c r="D27" s="46" t="s">
        <v>23</v>
      </c>
      <c r="E27" s="43">
        <v>58.5</v>
      </c>
      <c r="F27" s="43">
        <v>12</v>
      </c>
      <c r="G27" s="43">
        <v>26.3</v>
      </c>
      <c r="H27" s="43">
        <v>0.3</v>
      </c>
      <c r="I27" s="45">
        <v>637</v>
      </c>
      <c r="J27" s="46" t="s">
        <v>23</v>
      </c>
      <c r="K27" s="43">
        <v>743.7</v>
      </c>
    </row>
    <row r="28" spans="3:11" ht="30">
      <c r="C28" s="45">
        <v>647</v>
      </c>
      <c r="D28" s="46" t="s">
        <v>24</v>
      </c>
      <c r="E28" s="43">
        <v>35.799999999999997</v>
      </c>
      <c r="F28" s="43">
        <v>5.5</v>
      </c>
      <c r="G28" s="43">
        <v>2.6</v>
      </c>
      <c r="H28" s="43">
        <v>0</v>
      </c>
      <c r="I28" s="45">
        <v>647</v>
      </c>
      <c r="J28" s="46" t="s">
        <v>24</v>
      </c>
      <c r="K28" s="43">
        <v>820.7</v>
      </c>
    </row>
    <row r="29" spans="3:11" ht="30">
      <c r="C29" s="45">
        <v>633</v>
      </c>
      <c r="D29" s="46" t="s">
        <v>25</v>
      </c>
      <c r="E29" s="43">
        <v>114</v>
      </c>
      <c r="F29" s="43">
        <v>30.5</v>
      </c>
      <c r="G29" s="43">
        <v>32.299999999999997</v>
      </c>
      <c r="H29" s="43">
        <v>0.1</v>
      </c>
      <c r="I29" s="45">
        <v>633</v>
      </c>
      <c r="J29" s="46" t="s">
        <v>25</v>
      </c>
      <c r="K29" s="43">
        <v>694.2</v>
      </c>
    </row>
    <row r="30" spans="3:11">
      <c r="C30" s="45">
        <v>630</v>
      </c>
      <c r="D30" s="46" t="s">
        <v>26</v>
      </c>
      <c r="E30" s="43">
        <v>179</v>
      </c>
      <c r="F30" s="43">
        <v>5.7</v>
      </c>
      <c r="G30" s="43">
        <v>14.5</v>
      </c>
      <c r="H30" s="43">
        <v>0.1</v>
      </c>
      <c r="I30" s="45">
        <v>630</v>
      </c>
      <c r="J30" s="46" t="s">
        <v>26</v>
      </c>
      <c r="K30" s="43">
        <v>803.3</v>
      </c>
    </row>
    <row r="31" spans="3:11" ht="30">
      <c r="C31" s="45">
        <v>646</v>
      </c>
      <c r="D31" s="46" t="s">
        <v>27</v>
      </c>
      <c r="E31" s="43">
        <v>24.5</v>
      </c>
      <c r="F31" s="43">
        <v>18.8</v>
      </c>
      <c r="G31" s="43">
        <v>5.9</v>
      </c>
      <c r="H31" s="43">
        <v>0</v>
      </c>
      <c r="I31" s="45">
        <v>646</v>
      </c>
      <c r="J31" s="46" t="s">
        <v>27</v>
      </c>
      <c r="K31" s="43">
        <v>725.6</v>
      </c>
    </row>
    <row r="32" spans="3:11" ht="30">
      <c r="C32" s="45">
        <v>625</v>
      </c>
      <c r="D32" s="46" t="s">
        <v>28</v>
      </c>
      <c r="E32" s="43">
        <v>66.8</v>
      </c>
      <c r="F32" s="43">
        <v>2.7</v>
      </c>
      <c r="G32" s="43">
        <v>0.3</v>
      </c>
      <c r="H32" s="43">
        <v>0</v>
      </c>
      <c r="I32" s="45">
        <v>625</v>
      </c>
      <c r="J32" s="46" t="s">
        <v>28</v>
      </c>
      <c r="K32" s="43">
        <v>765.7</v>
      </c>
    </row>
    <row r="33" spans="3:11">
      <c r="C33" s="45">
        <v>610</v>
      </c>
      <c r="D33" s="46" t="s">
        <v>29</v>
      </c>
      <c r="E33" s="43">
        <v>194.8</v>
      </c>
      <c r="F33" s="43">
        <v>13.7</v>
      </c>
      <c r="G33" s="43">
        <v>0.4</v>
      </c>
      <c r="H33" s="43">
        <v>0</v>
      </c>
      <c r="I33" s="45">
        <v>610</v>
      </c>
      <c r="J33" s="46" t="s">
        <v>29</v>
      </c>
      <c r="K33" s="43">
        <v>891.9</v>
      </c>
    </row>
    <row r="34" spans="3:11" ht="30">
      <c r="C34" s="45">
        <v>635</v>
      </c>
      <c r="D34" s="46" t="s">
        <v>30</v>
      </c>
      <c r="E34" s="43">
        <v>104.4</v>
      </c>
      <c r="F34" s="43">
        <v>8.8000000000000007</v>
      </c>
      <c r="G34" s="43">
        <v>34.799999999999997</v>
      </c>
      <c r="H34" s="43">
        <v>0.1</v>
      </c>
      <c r="I34" s="45">
        <v>635</v>
      </c>
      <c r="J34" s="46" t="s">
        <v>30</v>
      </c>
      <c r="K34" s="43">
        <v>921.4</v>
      </c>
    </row>
    <row r="35" spans="3:11" ht="30">
      <c r="C35" s="45">
        <v>604</v>
      </c>
      <c r="D35" s="46" t="s">
        <v>31</v>
      </c>
      <c r="E35" s="43">
        <v>47.8</v>
      </c>
      <c r="F35" s="43">
        <v>6.2</v>
      </c>
      <c r="G35" s="43">
        <v>1</v>
      </c>
      <c r="H35" s="43">
        <v>0</v>
      </c>
      <c r="I35" s="45">
        <v>604</v>
      </c>
      <c r="J35" s="46" t="s">
        <v>31</v>
      </c>
      <c r="K35" s="43">
        <v>772.1</v>
      </c>
    </row>
    <row r="36" spans="3:11" ht="30">
      <c r="C36" s="45">
        <v>641</v>
      </c>
      <c r="D36" s="46" t="s">
        <v>32</v>
      </c>
      <c r="E36" s="43">
        <v>45.5</v>
      </c>
      <c r="F36" s="43">
        <v>5.3</v>
      </c>
      <c r="G36" s="43">
        <v>6.4</v>
      </c>
      <c r="H36" s="43">
        <v>0</v>
      </c>
      <c r="I36" s="45">
        <v>641</v>
      </c>
      <c r="J36" s="46" t="s">
        <v>32</v>
      </c>
      <c r="K36" s="43">
        <v>643</v>
      </c>
    </row>
    <row r="37" spans="3:11">
      <c r="C37" s="45">
        <v>623</v>
      </c>
      <c r="D37" s="46" t="s">
        <v>33</v>
      </c>
      <c r="E37" s="43">
        <v>84.5</v>
      </c>
      <c r="F37" s="43">
        <v>0.2</v>
      </c>
      <c r="G37" s="43">
        <v>0.5</v>
      </c>
      <c r="H37" s="43">
        <v>0.1</v>
      </c>
      <c r="I37" s="45">
        <v>623</v>
      </c>
      <c r="J37" s="46" t="s">
        <v>33</v>
      </c>
      <c r="K37" s="43">
        <v>708.2</v>
      </c>
    </row>
    <row r="38" spans="3:11">
      <c r="C38" s="45">
        <v>639</v>
      </c>
      <c r="D38" s="46" t="s">
        <v>34</v>
      </c>
      <c r="E38" s="43">
        <v>50.8</v>
      </c>
      <c r="F38" s="43">
        <v>0.5</v>
      </c>
      <c r="G38" s="43">
        <v>5.2</v>
      </c>
      <c r="H38" s="43">
        <v>0.1</v>
      </c>
      <c r="I38" s="45">
        <v>639</v>
      </c>
      <c r="J38" s="46" t="s">
        <v>34</v>
      </c>
      <c r="K38" s="43">
        <v>767.1</v>
      </c>
    </row>
    <row r="39" spans="3:11" ht="30">
      <c r="C39" s="45">
        <v>629</v>
      </c>
      <c r="D39" s="46" t="s">
        <v>35</v>
      </c>
      <c r="E39" s="43">
        <v>123.7</v>
      </c>
      <c r="F39" s="43">
        <v>0</v>
      </c>
      <c r="G39" s="43">
        <v>2.2000000000000002</v>
      </c>
      <c r="H39" s="43">
        <v>0</v>
      </c>
      <c r="I39" s="45">
        <v>629</v>
      </c>
      <c r="J39" s="46" t="s">
        <v>35</v>
      </c>
      <c r="K39" s="43">
        <v>665</v>
      </c>
    </row>
    <row r="40" spans="3:11">
      <c r="C40" s="45">
        <v>644</v>
      </c>
      <c r="D40" s="46" t="s">
        <v>36</v>
      </c>
      <c r="E40" s="43">
        <v>63.4</v>
      </c>
      <c r="F40" s="43">
        <v>1.1000000000000001</v>
      </c>
      <c r="G40" s="43">
        <v>2.9</v>
      </c>
      <c r="H40" s="43">
        <v>0.1</v>
      </c>
      <c r="I40" s="45">
        <v>644</v>
      </c>
      <c r="J40" s="46" t="s">
        <v>36</v>
      </c>
      <c r="K40" s="43">
        <v>674.1</v>
      </c>
    </row>
    <row r="41" spans="3:11" ht="30">
      <c r="C41" s="45">
        <v>640</v>
      </c>
      <c r="D41" s="46" t="s">
        <v>37</v>
      </c>
      <c r="E41" s="43">
        <v>67.599999999999994</v>
      </c>
      <c r="F41" s="43">
        <v>0.6</v>
      </c>
      <c r="G41" s="43">
        <v>7.5</v>
      </c>
      <c r="H41" s="43">
        <v>0</v>
      </c>
      <c r="I41" s="45">
        <v>640</v>
      </c>
      <c r="J41" s="46" t="s">
        <v>37</v>
      </c>
      <c r="K41" s="43">
        <v>655</v>
      </c>
    </row>
    <row r="42" spans="3:11" ht="30">
      <c r="C42" s="45">
        <v>618</v>
      </c>
      <c r="D42" s="46" t="s">
        <v>38</v>
      </c>
      <c r="E42" s="43">
        <v>110</v>
      </c>
      <c r="F42" s="43">
        <v>0.8</v>
      </c>
      <c r="G42" s="43">
        <v>10.199999999999999</v>
      </c>
      <c r="H42" s="43">
        <v>0</v>
      </c>
      <c r="I42" s="45">
        <v>618</v>
      </c>
      <c r="J42" s="46" t="s">
        <v>38</v>
      </c>
      <c r="K42" s="43">
        <v>806.1</v>
      </c>
    </row>
    <row r="43" spans="3:11" ht="30">
      <c r="C43" s="45">
        <v>603</v>
      </c>
      <c r="D43" s="46" t="s">
        <v>39</v>
      </c>
      <c r="E43" s="43">
        <v>180.8</v>
      </c>
      <c r="F43" s="43">
        <v>0</v>
      </c>
      <c r="G43" s="43">
        <v>0</v>
      </c>
      <c r="H43" s="43">
        <v>0</v>
      </c>
      <c r="I43" s="45">
        <v>603</v>
      </c>
      <c r="J43" s="46" t="s">
        <v>39</v>
      </c>
      <c r="K43" s="43">
        <v>882.5</v>
      </c>
    </row>
    <row r="44" spans="3:11" ht="30">
      <c r="C44" s="45">
        <v>615</v>
      </c>
      <c r="D44" s="46" t="s">
        <v>40</v>
      </c>
      <c r="E44" s="43">
        <v>113.2</v>
      </c>
      <c r="F44" s="43">
        <v>23</v>
      </c>
      <c r="G44" s="43">
        <v>0.9</v>
      </c>
      <c r="H44" s="43">
        <v>0</v>
      </c>
      <c r="I44" s="45">
        <v>615</v>
      </c>
      <c r="J44" s="46" t="s">
        <v>40</v>
      </c>
      <c r="K44" s="43">
        <v>880</v>
      </c>
    </row>
    <row r="45" spans="3:11" ht="30">
      <c r="C45" s="45">
        <v>619</v>
      </c>
      <c r="D45" s="46" t="s">
        <v>41</v>
      </c>
      <c r="E45" s="43">
        <v>118.4</v>
      </c>
      <c r="F45" s="43">
        <v>0</v>
      </c>
      <c r="G45" s="43">
        <v>6.5</v>
      </c>
      <c r="H45" s="43">
        <v>0</v>
      </c>
      <c r="I45" s="45">
        <v>619</v>
      </c>
      <c r="J45" s="46" t="s">
        <v>41</v>
      </c>
      <c r="K45" s="43">
        <v>720.9</v>
      </c>
    </row>
    <row r="46" spans="3:11">
      <c r="C46" s="45">
        <v>613</v>
      </c>
      <c r="D46" s="46" t="s">
        <v>42</v>
      </c>
      <c r="E46" s="43">
        <v>62.8</v>
      </c>
      <c r="F46" s="43">
        <v>1</v>
      </c>
      <c r="G46" s="43">
        <v>0</v>
      </c>
      <c r="H46" s="43">
        <v>0.1</v>
      </c>
      <c r="I46" s="45">
        <v>613</v>
      </c>
      <c r="J46" s="46" t="s">
        <v>42</v>
      </c>
      <c r="K46" s="43">
        <v>772.6</v>
      </c>
    </row>
    <row r="47" spans="3:11" ht="30">
      <c r="C47" s="45">
        <v>627</v>
      </c>
      <c r="D47" s="46" t="s">
        <v>43</v>
      </c>
      <c r="E47" s="43">
        <v>28.3</v>
      </c>
      <c r="F47" s="43">
        <v>7.9</v>
      </c>
      <c r="G47" s="43">
        <v>2.1</v>
      </c>
      <c r="H47" s="43">
        <v>0.1</v>
      </c>
      <c r="I47" s="45">
        <v>627</v>
      </c>
      <c r="J47" s="46" t="s">
        <v>43</v>
      </c>
      <c r="K47" s="43">
        <v>654</v>
      </c>
    </row>
    <row r="48" spans="3:11">
      <c r="C48" s="45">
        <v>602</v>
      </c>
      <c r="D48" s="46" t="s">
        <v>44</v>
      </c>
      <c r="E48" s="43">
        <v>71.8</v>
      </c>
      <c r="F48" s="43">
        <v>0.4</v>
      </c>
      <c r="G48" s="43">
        <v>0.1</v>
      </c>
      <c r="H48" s="43">
        <v>0.1</v>
      </c>
      <c r="I48" s="45">
        <v>602</v>
      </c>
      <c r="J48" s="46" t="s">
        <v>44</v>
      </c>
      <c r="K48" s="43">
        <v>625.70000000000005</v>
      </c>
    </row>
    <row r="49" spans="3:11" ht="30">
      <c r="C49" s="45">
        <v>607</v>
      </c>
      <c r="D49" s="46" t="s">
        <v>45</v>
      </c>
      <c r="E49" s="43">
        <v>38.200000000000003</v>
      </c>
      <c r="F49" s="43">
        <v>27.2</v>
      </c>
      <c r="G49" s="43">
        <v>0.5</v>
      </c>
      <c r="H49" s="43">
        <v>0.1</v>
      </c>
      <c r="I49" s="45">
        <v>607</v>
      </c>
      <c r="J49" s="46" t="s">
        <v>45</v>
      </c>
      <c r="K49" s="43">
        <v>714.2</v>
      </c>
    </row>
    <row r="50" spans="3:11" ht="30">
      <c r="C50" s="45">
        <v>616</v>
      </c>
      <c r="D50" s="46" t="s">
        <v>46</v>
      </c>
      <c r="E50" s="43">
        <v>50.1</v>
      </c>
      <c r="F50" s="43">
        <v>3.7</v>
      </c>
      <c r="G50" s="43">
        <v>3.3</v>
      </c>
      <c r="H50" s="43">
        <v>0.2</v>
      </c>
      <c r="I50" s="45">
        <v>616</v>
      </c>
      <c r="J50" s="46" t="s">
        <v>46</v>
      </c>
      <c r="K50" s="43">
        <v>823.3</v>
      </c>
    </row>
    <row r="51" spans="3:11" ht="30">
      <c r="C51" s="45">
        <v>617</v>
      </c>
      <c r="D51" s="46" t="s">
        <v>47</v>
      </c>
      <c r="E51" s="43">
        <v>40.5</v>
      </c>
      <c r="F51" s="43">
        <v>7.1</v>
      </c>
      <c r="G51" s="43">
        <v>5.4</v>
      </c>
      <c r="H51" s="43">
        <v>0</v>
      </c>
      <c r="I51" s="45">
        <v>617</v>
      </c>
      <c r="J51" s="46" t="s">
        <v>47</v>
      </c>
      <c r="K51" s="43">
        <v>654.5</v>
      </c>
    </row>
    <row r="52" spans="3:11" ht="30">
      <c r="C52" s="45">
        <v>614</v>
      </c>
      <c r="D52" s="46" t="s">
        <v>48</v>
      </c>
      <c r="E52" s="43">
        <v>137.19999999999999</v>
      </c>
      <c r="F52" s="43">
        <v>0.2</v>
      </c>
      <c r="G52" s="43">
        <v>1</v>
      </c>
      <c r="H52" s="43">
        <v>0</v>
      </c>
      <c r="I52" s="45">
        <v>614</v>
      </c>
      <c r="J52" s="46" t="s">
        <v>48</v>
      </c>
      <c r="K52" s="43">
        <v>993.8</v>
      </c>
    </row>
    <row r="53" spans="3:11">
      <c r="C53" s="45">
        <v>628</v>
      </c>
      <c r="D53" s="46" t="s">
        <v>49</v>
      </c>
      <c r="E53" s="43">
        <v>141.1</v>
      </c>
      <c r="F53" s="43">
        <v>0.3</v>
      </c>
      <c r="G53" s="43">
        <v>8.5</v>
      </c>
      <c r="H53" s="43">
        <v>0.1</v>
      </c>
      <c r="I53" s="45">
        <v>628</v>
      </c>
      <c r="J53" s="46" t="s">
        <v>49</v>
      </c>
      <c r="K53" s="43">
        <v>713.5</v>
      </c>
    </row>
    <row r="54" spans="3:11">
      <c r="E54">
        <f>SUM(E4:E53)</f>
        <v>3871.2</v>
      </c>
      <c r="F54">
        <f>SUM(F4:F53)</f>
        <v>413.49999999999994</v>
      </c>
      <c r="G54">
        <f>SUM(G4:G53)</f>
        <v>382.59999999999985</v>
      </c>
      <c r="H54">
        <f>SUM(H4:H53)</f>
        <v>2.3000000000000012</v>
      </c>
      <c r="K54">
        <f>SUM(K4:K53)</f>
        <v>38111.9</v>
      </c>
    </row>
    <row r="56" spans="3:11">
      <c r="E56" s="137">
        <f>E54/50</f>
        <v>77.423999999999992</v>
      </c>
      <c r="F56" s="137">
        <f t="shared" ref="F56:H56" si="0">F54/50</f>
        <v>8.27</v>
      </c>
      <c r="G56" s="137">
        <f t="shared" si="0"/>
        <v>7.6519999999999975</v>
      </c>
      <c r="H56" s="137">
        <f t="shared" si="0"/>
        <v>4.600000000000002E-2</v>
      </c>
      <c r="K56">
        <f>K54/50</f>
        <v>762.23800000000006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2:L8"/>
  <sheetViews>
    <sheetView workbookViewId="0">
      <selection activeCell="A2" sqref="A2:XFD2"/>
    </sheetView>
  </sheetViews>
  <sheetFormatPr defaultRowHeight="15"/>
  <sheetData>
    <row r="2" spans="1:12">
      <c r="A2">
        <v>3</v>
      </c>
      <c r="B2" t="s">
        <v>2</v>
      </c>
      <c r="C2">
        <v>654.40000000000009</v>
      </c>
      <c r="D2">
        <v>783.3</v>
      </c>
      <c r="E2">
        <v>296</v>
      </c>
      <c r="F2">
        <v>130</v>
      </c>
      <c r="G2">
        <v>88.199999999999818</v>
      </c>
      <c r="H2">
        <v>3.3000000000000682</v>
      </c>
      <c r="I2">
        <v>1038.5999999999999</v>
      </c>
      <c r="J2">
        <v>916.6</v>
      </c>
      <c r="K2">
        <v>-10.4</v>
      </c>
      <c r="L2" t="s">
        <v>57</v>
      </c>
    </row>
    <row r="3" spans="1:12">
      <c r="A3">
        <v>6</v>
      </c>
      <c r="B3" t="s">
        <v>5</v>
      </c>
      <c r="C3">
        <v>680.9</v>
      </c>
      <c r="D3">
        <v>578.20000000000005</v>
      </c>
      <c r="E3">
        <v>211.7</v>
      </c>
      <c r="F3">
        <v>67.3</v>
      </c>
      <c r="G3">
        <v>69.300000000000068</v>
      </c>
      <c r="H3">
        <v>23.899999999999977</v>
      </c>
      <c r="I3">
        <v>961.9</v>
      </c>
      <c r="J3">
        <v>669.4</v>
      </c>
      <c r="K3">
        <v>-29.6</v>
      </c>
      <c r="L3" t="s">
        <v>97</v>
      </c>
    </row>
    <row r="4" spans="1:12">
      <c r="A4">
        <v>12</v>
      </c>
      <c r="B4" t="s">
        <v>11</v>
      </c>
      <c r="C4">
        <v>591.5</v>
      </c>
      <c r="D4">
        <v>479.6</v>
      </c>
      <c r="E4">
        <v>145.69999999999999</v>
      </c>
      <c r="F4">
        <v>114.39999999999999</v>
      </c>
      <c r="G4">
        <v>72.699999999999932</v>
      </c>
      <c r="H4">
        <v>4.2000000000000455</v>
      </c>
      <c r="I4">
        <v>809.9</v>
      </c>
      <c r="J4">
        <v>598.20000000000005</v>
      </c>
      <c r="K4">
        <v>-25.3</v>
      </c>
      <c r="L4" t="s">
        <v>97</v>
      </c>
    </row>
    <row r="5" spans="1:12">
      <c r="A5">
        <v>22</v>
      </c>
      <c r="B5" t="s">
        <v>21</v>
      </c>
      <c r="C5">
        <v>462.5</v>
      </c>
      <c r="D5">
        <v>588.70000000000005</v>
      </c>
      <c r="E5">
        <v>219.3</v>
      </c>
      <c r="F5">
        <v>107.30000000000001</v>
      </c>
      <c r="G5">
        <v>74.200000000000045</v>
      </c>
      <c r="H5">
        <v>16</v>
      </c>
      <c r="I5">
        <v>756</v>
      </c>
      <c r="J5">
        <v>712</v>
      </c>
      <c r="K5">
        <v>-6.9</v>
      </c>
      <c r="L5" t="s">
        <v>57</v>
      </c>
    </row>
    <row r="6" spans="1:12">
      <c r="A6">
        <v>26</v>
      </c>
      <c r="B6" t="s">
        <v>25</v>
      </c>
      <c r="C6">
        <v>625.6</v>
      </c>
      <c r="D6">
        <v>517.30000000000007</v>
      </c>
      <c r="E6">
        <v>283.8</v>
      </c>
      <c r="F6">
        <v>113.99999999999999</v>
      </c>
      <c r="G6">
        <v>83.999999999999886</v>
      </c>
      <c r="H6">
        <v>4.0999999999999091</v>
      </c>
      <c r="I6">
        <v>993.4</v>
      </c>
      <c r="J6">
        <v>635.4</v>
      </c>
      <c r="K6">
        <v>-35.1</v>
      </c>
      <c r="L6" t="s">
        <v>97</v>
      </c>
    </row>
    <row r="7" spans="1:12">
      <c r="A7">
        <v>31</v>
      </c>
      <c r="B7" t="s">
        <v>30</v>
      </c>
      <c r="C7">
        <v>579</v>
      </c>
      <c r="D7">
        <v>773.3</v>
      </c>
      <c r="E7">
        <v>246.6</v>
      </c>
      <c r="F7">
        <v>104.39999999999999</v>
      </c>
      <c r="G7">
        <v>84.299999999999955</v>
      </c>
      <c r="H7">
        <v>7.6000000000000227</v>
      </c>
      <c r="I7">
        <v>909.9</v>
      </c>
      <c r="J7">
        <v>885.3</v>
      </c>
      <c r="K7">
        <v>-0.9</v>
      </c>
      <c r="L7" t="s">
        <v>57</v>
      </c>
    </row>
    <row r="8" spans="1:12">
      <c r="A8">
        <v>51</v>
      </c>
      <c r="B8" t="s">
        <v>53</v>
      </c>
      <c r="C8">
        <v>34256.19999999999</v>
      </c>
      <c r="D8">
        <v>33441.699999999997</v>
      </c>
      <c r="E8">
        <v>8133.8999999999987</v>
      </c>
      <c r="F8">
        <v>3869.5</v>
      </c>
      <c r="G8">
        <v>2120.4999999999995</v>
      </c>
      <c r="H8">
        <v>273.80000000000024</v>
      </c>
      <c r="I8">
        <v>44510.600000000006</v>
      </c>
      <c r="J8">
        <v>37585</v>
      </c>
      <c r="K8">
        <v>-15.559439773896571</v>
      </c>
      <c r="L8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4"/>
  <sheetViews>
    <sheetView view="pageBreakPreview" zoomScaleSheetLayoutView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3" sqref="I3:I52"/>
    </sheetView>
  </sheetViews>
  <sheetFormatPr defaultColWidth="9.140625" defaultRowHeight="15"/>
  <cols>
    <col min="1" max="1" width="4.28515625" style="99" customWidth="1"/>
    <col min="2" max="2" width="13.85546875" style="99" customWidth="1"/>
    <col min="3" max="3" width="7.28515625" style="99" customWidth="1"/>
    <col min="4" max="4" width="7" style="99" customWidth="1"/>
    <col min="5" max="6" width="6.85546875" style="99" customWidth="1"/>
    <col min="7" max="7" width="6.5703125" style="99" customWidth="1"/>
    <col min="8" max="8" width="6.28515625" style="99" customWidth="1"/>
    <col min="9" max="10" width="7" style="99" customWidth="1"/>
    <col min="11" max="11" width="6.7109375" style="99" customWidth="1"/>
    <col min="12" max="12" width="9.7109375" style="124" customWidth="1"/>
    <col min="13" max="16384" width="9.140625" style="99"/>
  </cols>
  <sheetData>
    <row r="1" spans="1:13" ht="15" customHeight="1">
      <c r="A1" s="195" t="s">
        <v>74</v>
      </c>
      <c r="B1" s="195" t="s">
        <v>51</v>
      </c>
      <c r="C1" s="195" t="s">
        <v>129</v>
      </c>
      <c r="D1" s="195"/>
      <c r="E1" s="195" t="s">
        <v>130</v>
      </c>
      <c r="F1" s="195"/>
      <c r="G1" s="195" t="s">
        <v>131</v>
      </c>
      <c r="H1" s="195"/>
      <c r="I1" s="195" t="s">
        <v>52</v>
      </c>
      <c r="J1" s="195"/>
      <c r="K1" s="195" t="s">
        <v>114</v>
      </c>
      <c r="L1" s="217" t="s">
        <v>55</v>
      </c>
    </row>
    <row r="2" spans="1:13" s="107" customFormat="1" ht="25.5">
      <c r="A2" s="195"/>
      <c r="B2" s="195"/>
      <c r="C2" s="105" t="s">
        <v>57</v>
      </c>
      <c r="D2" s="105" t="s">
        <v>61</v>
      </c>
      <c r="E2" s="105" t="s">
        <v>57</v>
      </c>
      <c r="F2" s="105" t="s">
        <v>61</v>
      </c>
      <c r="G2" s="105" t="s">
        <v>57</v>
      </c>
      <c r="H2" s="105" t="s">
        <v>61</v>
      </c>
      <c r="I2" s="105" t="s">
        <v>57</v>
      </c>
      <c r="J2" s="105" t="s">
        <v>61</v>
      </c>
      <c r="K2" s="195"/>
      <c r="L2" s="217"/>
    </row>
    <row r="3" spans="1:13">
      <c r="A3" s="94">
        <v>1</v>
      </c>
      <c r="B3" s="95" t="s">
        <v>0</v>
      </c>
      <c r="C3" s="42">
        <v>157.9</v>
      </c>
      <c r="D3" s="97">
        <v>82.799999999999955</v>
      </c>
      <c r="E3" s="131">
        <v>31.6</v>
      </c>
      <c r="F3" s="97">
        <v>0.89999999999999991</v>
      </c>
      <c r="G3" s="131">
        <v>3.5</v>
      </c>
      <c r="H3" s="97">
        <v>0.69999999999993179</v>
      </c>
      <c r="I3" s="100">
        <f>C3+E3+G3</f>
        <v>193</v>
      </c>
      <c r="J3" s="100">
        <f>D3+F3+H3</f>
        <v>84.399999999999892</v>
      </c>
      <c r="K3" s="133">
        <f>J3/I3*100-100</f>
        <v>-56.269430051813529</v>
      </c>
      <c r="L3" s="100" t="s">
        <v>97</v>
      </c>
      <c r="M3" s="43">
        <v>84.4</v>
      </c>
    </row>
    <row r="4" spans="1:13">
      <c r="A4" s="94">
        <v>2</v>
      </c>
      <c r="B4" s="95" t="s">
        <v>1</v>
      </c>
      <c r="C4" s="42">
        <v>161.80000000000001</v>
      </c>
      <c r="D4" s="97">
        <v>93.5</v>
      </c>
      <c r="E4" s="131">
        <v>55.2</v>
      </c>
      <c r="F4" s="97">
        <v>1.9000000000000004</v>
      </c>
      <c r="G4" s="131">
        <v>8.6</v>
      </c>
      <c r="H4" s="97">
        <v>1.5</v>
      </c>
      <c r="I4" s="100">
        <f t="shared" ref="I4:I54" si="0">C4+E4+G4</f>
        <v>225.6</v>
      </c>
      <c r="J4" s="100">
        <f t="shared" ref="J4:J54" si="1">D4+F4+H4</f>
        <v>96.9</v>
      </c>
      <c r="K4" s="133">
        <f t="shared" ref="K4:K54" si="2">J4/I4*100-100</f>
        <v>-57.047872340425528</v>
      </c>
      <c r="L4" s="100" t="s">
        <v>97</v>
      </c>
      <c r="M4" s="43">
        <v>96.9</v>
      </c>
    </row>
    <row r="5" spans="1:13">
      <c r="A5" s="94">
        <v>3</v>
      </c>
      <c r="B5" s="95" t="s">
        <v>2</v>
      </c>
      <c r="C5" s="42">
        <v>296</v>
      </c>
      <c r="D5" s="97">
        <v>130</v>
      </c>
      <c r="E5" s="131">
        <v>148.30000000000001</v>
      </c>
      <c r="F5" s="97">
        <v>34</v>
      </c>
      <c r="G5" s="131">
        <v>34.6</v>
      </c>
      <c r="H5" s="97">
        <v>34.100000000000023</v>
      </c>
      <c r="I5" s="100">
        <f t="shared" si="0"/>
        <v>478.90000000000003</v>
      </c>
      <c r="J5" s="100">
        <f t="shared" si="1"/>
        <v>198.10000000000002</v>
      </c>
      <c r="K5" s="133">
        <f t="shared" si="2"/>
        <v>-58.634370432240551</v>
      </c>
      <c r="L5" s="100" t="s">
        <v>97</v>
      </c>
      <c r="M5" s="43">
        <v>198.1</v>
      </c>
    </row>
    <row r="6" spans="1:13" ht="15" customHeight="1">
      <c r="A6" s="94">
        <v>4</v>
      </c>
      <c r="B6" s="95" t="s">
        <v>3</v>
      </c>
      <c r="C6" s="42">
        <v>170.3</v>
      </c>
      <c r="D6" s="97">
        <v>19.399999999999999</v>
      </c>
      <c r="E6" s="131">
        <v>80.7</v>
      </c>
      <c r="F6" s="97">
        <v>8.7999999999999989</v>
      </c>
      <c r="G6" s="131">
        <v>29.2</v>
      </c>
      <c r="H6" s="97">
        <v>12.399999999999977</v>
      </c>
      <c r="I6" s="100">
        <f t="shared" si="0"/>
        <v>280.2</v>
      </c>
      <c r="J6" s="100">
        <f t="shared" si="1"/>
        <v>40.599999999999973</v>
      </c>
      <c r="K6" s="133">
        <f t="shared" si="2"/>
        <v>-85.510349750178449</v>
      </c>
      <c r="L6" s="100" t="s">
        <v>77</v>
      </c>
      <c r="M6" s="43">
        <v>40.6</v>
      </c>
    </row>
    <row r="7" spans="1:13" ht="15" customHeight="1">
      <c r="A7" s="94">
        <v>5</v>
      </c>
      <c r="B7" s="95" t="s">
        <v>4</v>
      </c>
      <c r="C7" s="42">
        <v>135.9</v>
      </c>
      <c r="D7" s="97">
        <v>69.800000000000011</v>
      </c>
      <c r="E7" s="131">
        <v>44.5</v>
      </c>
      <c r="F7" s="97">
        <v>27.6</v>
      </c>
      <c r="G7" s="131">
        <v>9</v>
      </c>
      <c r="H7" s="97">
        <v>0.49999999999988631</v>
      </c>
      <c r="I7" s="100">
        <f t="shared" si="0"/>
        <v>189.4</v>
      </c>
      <c r="J7" s="100">
        <f t="shared" si="1"/>
        <v>97.899999999999892</v>
      </c>
      <c r="K7" s="133">
        <f t="shared" si="2"/>
        <v>-48.310454065469969</v>
      </c>
      <c r="L7" s="100" t="s">
        <v>97</v>
      </c>
      <c r="M7" s="43">
        <v>97.9</v>
      </c>
    </row>
    <row r="8" spans="1:13" ht="15" customHeight="1">
      <c r="A8" s="94">
        <v>6</v>
      </c>
      <c r="B8" s="95" t="s">
        <v>5</v>
      </c>
      <c r="C8" s="42">
        <v>211.7</v>
      </c>
      <c r="D8" s="97">
        <v>67.3</v>
      </c>
      <c r="E8" s="131">
        <v>115.9</v>
      </c>
      <c r="F8" s="97">
        <v>24</v>
      </c>
      <c r="G8" s="131">
        <v>25.8</v>
      </c>
      <c r="H8" s="97">
        <v>37.5</v>
      </c>
      <c r="I8" s="100">
        <f t="shared" si="0"/>
        <v>353.40000000000003</v>
      </c>
      <c r="J8" s="100">
        <f t="shared" si="1"/>
        <v>128.80000000000001</v>
      </c>
      <c r="K8" s="133">
        <f t="shared" si="2"/>
        <v>-63.554046406338429</v>
      </c>
      <c r="L8" s="100" t="s">
        <v>97</v>
      </c>
      <c r="M8" s="43">
        <v>128.80000000000001</v>
      </c>
    </row>
    <row r="9" spans="1:13" ht="15" customHeight="1">
      <c r="A9" s="94">
        <v>7</v>
      </c>
      <c r="B9" s="95" t="s">
        <v>6</v>
      </c>
      <c r="C9" s="42">
        <v>142.30000000000001</v>
      </c>
      <c r="D9" s="97">
        <v>37.100000000000009</v>
      </c>
      <c r="E9" s="131">
        <v>41.4</v>
      </c>
      <c r="F9" s="97">
        <v>21.500000000000004</v>
      </c>
      <c r="G9" s="131">
        <v>6.7</v>
      </c>
      <c r="H9" s="97">
        <v>3.6000000000000227</v>
      </c>
      <c r="I9" s="100">
        <f t="shared" si="0"/>
        <v>190.4</v>
      </c>
      <c r="J9" s="100">
        <f t="shared" si="1"/>
        <v>62.200000000000031</v>
      </c>
      <c r="K9" s="133">
        <f t="shared" si="2"/>
        <v>-67.33193277310923</v>
      </c>
      <c r="L9" s="100" t="s">
        <v>77</v>
      </c>
      <c r="M9" s="43">
        <v>62.2</v>
      </c>
    </row>
    <row r="10" spans="1:13" ht="15" customHeight="1">
      <c r="A10" s="94">
        <v>8</v>
      </c>
      <c r="B10" s="95" t="s">
        <v>7</v>
      </c>
      <c r="C10" s="42">
        <v>132.5</v>
      </c>
      <c r="D10" s="97">
        <v>138.19999999999999</v>
      </c>
      <c r="E10" s="131">
        <v>39.799999999999997</v>
      </c>
      <c r="F10" s="97">
        <v>2.1</v>
      </c>
      <c r="G10" s="131">
        <v>6.6</v>
      </c>
      <c r="H10" s="97">
        <v>1.1999999999999318</v>
      </c>
      <c r="I10" s="100">
        <f t="shared" si="0"/>
        <v>178.9</v>
      </c>
      <c r="J10" s="100">
        <f t="shared" si="1"/>
        <v>141.49999999999991</v>
      </c>
      <c r="K10" s="133">
        <f t="shared" si="2"/>
        <v>-20.90553381777535</v>
      </c>
      <c r="L10" s="100" t="s">
        <v>97</v>
      </c>
      <c r="M10" s="43">
        <v>141.5</v>
      </c>
    </row>
    <row r="11" spans="1:13">
      <c r="A11" s="94">
        <v>9</v>
      </c>
      <c r="B11" s="95" t="s">
        <v>8</v>
      </c>
      <c r="C11" s="42">
        <v>157.30000000000001</v>
      </c>
      <c r="D11" s="97">
        <v>68.7</v>
      </c>
      <c r="E11" s="131">
        <v>37.700000000000003</v>
      </c>
      <c r="F11" s="97">
        <v>9.8999999999999986</v>
      </c>
      <c r="G11" s="131">
        <v>7.5</v>
      </c>
      <c r="H11" s="97">
        <v>0.40000000000009095</v>
      </c>
      <c r="I11" s="100">
        <f t="shared" si="0"/>
        <v>202.5</v>
      </c>
      <c r="J11" s="100">
        <f t="shared" si="1"/>
        <v>79.000000000000085</v>
      </c>
      <c r="K11" s="133">
        <f t="shared" si="2"/>
        <v>-60.987654320987609</v>
      </c>
      <c r="L11" s="100" t="s">
        <v>77</v>
      </c>
      <c r="M11" s="43">
        <v>79</v>
      </c>
    </row>
    <row r="12" spans="1:13" ht="15" customHeight="1">
      <c r="A12" s="94">
        <v>10</v>
      </c>
      <c r="B12" s="95" t="s">
        <v>9</v>
      </c>
      <c r="C12" s="42">
        <v>142.69999999999999</v>
      </c>
      <c r="D12" s="97">
        <v>87.399999999999991</v>
      </c>
      <c r="E12" s="131">
        <v>32.1</v>
      </c>
      <c r="F12" s="97">
        <v>2.7</v>
      </c>
      <c r="G12" s="131">
        <v>2.7</v>
      </c>
      <c r="H12" s="97">
        <v>0.10000000000013642</v>
      </c>
      <c r="I12" s="100">
        <f t="shared" si="0"/>
        <v>177.49999999999997</v>
      </c>
      <c r="J12" s="100">
        <f t="shared" si="1"/>
        <v>90.200000000000131</v>
      </c>
      <c r="K12" s="133">
        <f t="shared" si="2"/>
        <v>-49.183098591549211</v>
      </c>
      <c r="L12" s="100" t="s">
        <v>97</v>
      </c>
      <c r="M12" s="43">
        <v>90.2</v>
      </c>
    </row>
    <row r="13" spans="1:13" ht="15" customHeight="1">
      <c r="A13" s="94">
        <v>11</v>
      </c>
      <c r="B13" s="95" t="s">
        <v>10</v>
      </c>
      <c r="C13" s="42">
        <v>134.5</v>
      </c>
      <c r="D13" s="97">
        <v>82.4</v>
      </c>
      <c r="E13" s="131">
        <v>51</v>
      </c>
      <c r="F13" s="97">
        <v>1.3</v>
      </c>
      <c r="G13" s="131">
        <v>12.8</v>
      </c>
      <c r="H13" s="97">
        <v>4</v>
      </c>
      <c r="I13" s="100">
        <f t="shared" si="0"/>
        <v>198.3</v>
      </c>
      <c r="J13" s="100">
        <f t="shared" si="1"/>
        <v>87.7</v>
      </c>
      <c r="K13" s="133">
        <f t="shared" si="2"/>
        <v>-55.77407967725668</v>
      </c>
      <c r="L13" s="100" t="s">
        <v>97</v>
      </c>
      <c r="M13" s="43">
        <v>87.7</v>
      </c>
    </row>
    <row r="14" spans="1:13" ht="15" customHeight="1">
      <c r="A14" s="94">
        <v>12</v>
      </c>
      <c r="B14" s="95" t="s">
        <v>11</v>
      </c>
      <c r="C14" s="42">
        <v>145.69999999999999</v>
      </c>
      <c r="D14" s="97">
        <v>114.39999999999999</v>
      </c>
      <c r="E14" s="131">
        <v>103.3</v>
      </c>
      <c r="F14" s="97">
        <v>4.3</v>
      </c>
      <c r="G14" s="131">
        <v>23.2</v>
      </c>
      <c r="H14" s="97">
        <v>27.100000000000023</v>
      </c>
      <c r="I14" s="100">
        <f t="shared" si="0"/>
        <v>272.2</v>
      </c>
      <c r="J14" s="100">
        <f t="shared" si="1"/>
        <v>145.80000000000001</v>
      </c>
      <c r="K14" s="133">
        <f t="shared" si="2"/>
        <v>-46.436443791329893</v>
      </c>
      <c r="L14" s="100" t="s">
        <v>97</v>
      </c>
      <c r="M14" s="43">
        <v>145.80000000000001</v>
      </c>
    </row>
    <row r="15" spans="1:13" ht="15" customHeight="1">
      <c r="A15" s="94">
        <v>13</v>
      </c>
      <c r="B15" s="95" t="s">
        <v>12</v>
      </c>
      <c r="C15" s="42">
        <v>166.6</v>
      </c>
      <c r="D15" s="97">
        <v>69.900000000000006</v>
      </c>
      <c r="E15" s="131">
        <v>81.7</v>
      </c>
      <c r="F15" s="97">
        <v>0.1</v>
      </c>
      <c r="G15" s="131">
        <v>19.3</v>
      </c>
      <c r="H15" s="97">
        <v>13.899999999999977</v>
      </c>
      <c r="I15" s="100">
        <f t="shared" si="0"/>
        <v>267.60000000000002</v>
      </c>
      <c r="J15" s="100">
        <f t="shared" si="1"/>
        <v>83.899999999999977</v>
      </c>
      <c r="K15" s="133">
        <f t="shared" si="2"/>
        <v>-68.647234678624827</v>
      </c>
      <c r="L15" s="100" t="s">
        <v>77</v>
      </c>
      <c r="M15" s="43">
        <v>83.9</v>
      </c>
    </row>
    <row r="16" spans="1:13">
      <c r="A16" s="94">
        <v>14</v>
      </c>
      <c r="B16" s="95" t="s">
        <v>13</v>
      </c>
      <c r="C16" s="42">
        <v>165.3</v>
      </c>
      <c r="D16" s="97">
        <v>27.7</v>
      </c>
      <c r="E16" s="131">
        <v>81.400000000000006</v>
      </c>
      <c r="F16" s="97">
        <v>19.3</v>
      </c>
      <c r="G16" s="131">
        <v>19.3</v>
      </c>
      <c r="H16" s="97">
        <v>5.6000000000000227</v>
      </c>
      <c r="I16" s="100">
        <f t="shared" si="0"/>
        <v>266</v>
      </c>
      <c r="J16" s="100">
        <f t="shared" si="1"/>
        <v>52.600000000000023</v>
      </c>
      <c r="K16" s="133">
        <f t="shared" si="2"/>
        <v>-80.225563909774422</v>
      </c>
      <c r="L16" s="100" t="s">
        <v>77</v>
      </c>
      <c r="M16" s="43">
        <v>52.6</v>
      </c>
    </row>
    <row r="17" spans="1:13" ht="15" customHeight="1">
      <c r="A17" s="94">
        <v>15</v>
      </c>
      <c r="B17" s="95" t="s">
        <v>14</v>
      </c>
      <c r="C17" s="42">
        <v>209.6</v>
      </c>
      <c r="D17" s="97">
        <v>61.8</v>
      </c>
      <c r="E17" s="131">
        <v>135.5</v>
      </c>
      <c r="F17" s="97">
        <v>6.4999999999999991</v>
      </c>
      <c r="G17" s="131">
        <v>25.5</v>
      </c>
      <c r="H17" s="97">
        <v>10.900000000000091</v>
      </c>
      <c r="I17" s="100">
        <f t="shared" si="0"/>
        <v>370.6</v>
      </c>
      <c r="J17" s="100">
        <f t="shared" si="1"/>
        <v>79.200000000000088</v>
      </c>
      <c r="K17" s="133">
        <f t="shared" si="2"/>
        <v>-78.629249865083622</v>
      </c>
      <c r="L17" s="100" t="s">
        <v>77</v>
      </c>
      <c r="M17" s="43">
        <v>79.2</v>
      </c>
    </row>
    <row r="18" spans="1:13" ht="12.75" customHeight="1">
      <c r="A18" s="94">
        <v>16</v>
      </c>
      <c r="B18" s="95" t="s">
        <v>15</v>
      </c>
      <c r="C18" s="42">
        <v>157</v>
      </c>
      <c r="D18" s="97">
        <v>23.5</v>
      </c>
      <c r="E18" s="131">
        <v>53.9</v>
      </c>
      <c r="F18" s="97">
        <v>7.6</v>
      </c>
      <c r="G18" s="131">
        <v>10.199999999999999</v>
      </c>
      <c r="H18" s="97">
        <v>0.59999999999990905</v>
      </c>
      <c r="I18" s="100">
        <f t="shared" si="0"/>
        <v>221.1</v>
      </c>
      <c r="J18" s="100">
        <f t="shared" si="1"/>
        <v>31.69999999999991</v>
      </c>
      <c r="K18" s="133">
        <f t="shared" si="2"/>
        <v>-85.662596110357342</v>
      </c>
      <c r="L18" s="100" t="s">
        <v>77</v>
      </c>
      <c r="M18" s="43">
        <v>31.7</v>
      </c>
    </row>
    <row r="19" spans="1:13" ht="15" customHeight="1">
      <c r="A19" s="94">
        <v>17</v>
      </c>
      <c r="B19" s="95" t="s">
        <v>16</v>
      </c>
      <c r="C19" s="42">
        <v>123.2</v>
      </c>
      <c r="D19" s="97">
        <v>61.400000000000006</v>
      </c>
      <c r="E19" s="131">
        <v>26.4</v>
      </c>
      <c r="F19" s="97">
        <v>0</v>
      </c>
      <c r="G19" s="131">
        <v>4.5</v>
      </c>
      <c r="H19" s="97">
        <v>0.20000000000004547</v>
      </c>
      <c r="I19" s="100">
        <f t="shared" si="0"/>
        <v>154.1</v>
      </c>
      <c r="J19" s="100">
        <f t="shared" si="1"/>
        <v>61.600000000000051</v>
      </c>
      <c r="K19" s="133">
        <f t="shared" si="2"/>
        <v>-60.025957170668363</v>
      </c>
      <c r="L19" s="100" t="s">
        <v>77</v>
      </c>
      <c r="M19" s="43">
        <v>61.6</v>
      </c>
    </row>
    <row r="20" spans="1:13" ht="15" customHeight="1">
      <c r="A20" s="94">
        <v>18</v>
      </c>
      <c r="B20" s="95" t="s">
        <v>17</v>
      </c>
      <c r="C20" s="42">
        <v>122.3</v>
      </c>
      <c r="D20" s="97">
        <v>34.199999999999996</v>
      </c>
      <c r="E20" s="131">
        <v>45.4</v>
      </c>
      <c r="F20" s="97">
        <v>17.600000000000001</v>
      </c>
      <c r="G20" s="131">
        <v>14.8</v>
      </c>
      <c r="H20" s="97">
        <v>1.3999999999999773</v>
      </c>
      <c r="I20" s="100">
        <f t="shared" si="0"/>
        <v>182.5</v>
      </c>
      <c r="J20" s="100">
        <f t="shared" si="1"/>
        <v>53.199999999999974</v>
      </c>
      <c r="K20" s="133">
        <f t="shared" si="2"/>
        <v>-70.849315068493155</v>
      </c>
      <c r="L20" s="100" t="s">
        <v>77</v>
      </c>
      <c r="M20" s="43">
        <v>53.2</v>
      </c>
    </row>
    <row r="21" spans="1:13">
      <c r="A21" s="94">
        <v>19</v>
      </c>
      <c r="B21" s="95" t="s">
        <v>18</v>
      </c>
      <c r="C21" s="42">
        <v>159.4</v>
      </c>
      <c r="D21" s="97">
        <v>13.8</v>
      </c>
      <c r="E21" s="131">
        <v>61.8</v>
      </c>
      <c r="F21" s="97">
        <v>20.5</v>
      </c>
      <c r="G21" s="131">
        <v>14.1</v>
      </c>
      <c r="H21" s="97">
        <v>4.1000000000000227</v>
      </c>
      <c r="I21" s="100">
        <f t="shared" si="0"/>
        <v>235.29999999999998</v>
      </c>
      <c r="J21" s="100">
        <f t="shared" si="1"/>
        <v>38.40000000000002</v>
      </c>
      <c r="K21" s="133">
        <f t="shared" si="2"/>
        <v>-83.680407989800244</v>
      </c>
      <c r="L21" s="100" t="s">
        <v>77</v>
      </c>
      <c r="M21" s="43">
        <v>38.4</v>
      </c>
    </row>
    <row r="22" spans="1:13" ht="15" customHeight="1">
      <c r="A22" s="94">
        <v>20</v>
      </c>
      <c r="B22" s="95" t="s">
        <v>19</v>
      </c>
      <c r="C22" s="42">
        <v>139</v>
      </c>
      <c r="D22" s="97">
        <v>32.300000000000004</v>
      </c>
      <c r="E22" s="131">
        <v>41.8</v>
      </c>
      <c r="F22" s="97">
        <v>1.1000000000000001</v>
      </c>
      <c r="G22" s="131">
        <v>7.6</v>
      </c>
      <c r="H22" s="97">
        <v>1.7000000000000455</v>
      </c>
      <c r="I22" s="100">
        <f t="shared" si="0"/>
        <v>188.4</v>
      </c>
      <c r="J22" s="100">
        <f t="shared" si="1"/>
        <v>35.100000000000051</v>
      </c>
      <c r="K22" s="133">
        <f t="shared" si="2"/>
        <v>-81.369426751592329</v>
      </c>
      <c r="L22" s="100" t="s">
        <v>77</v>
      </c>
      <c r="M22" s="43">
        <v>35.1</v>
      </c>
    </row>
    <row r="23" spans="1:13">
      <c r="A23" s="94">
        <v>21</v>
      </c>
      <c r="B23" s="95" t="s">
        <v>20</v>
      </c>
      <c r="C23" s="42">
        <v>192.2</v>
      </c>
      <c r="D23" s="97">
        <v>66.099999999999994</v>
      </c>
      <c r="E23" s="131">
        <v>63.5</v>
      </c>
      <c r="F23" s="97">
        <v>0.2</v>
      </c>
      <c r="G23" s="131">
        <v>16.3</v>
      </c>
      <c r="H23" s="97">
        <v>7.3999999999999773</v>
      </c>
      <c r="I23" s="100">
        <f t="shared" si="0"/>
        <v>272</v>
      </c>
      <c r="J23" s="100">
        <f t="shared" si="1"/>
        <v>73.699999999999974</v>
      </c>
      <c r="K23" s="133">
        <f t="shared" si="2"/>
        <v>-72.904411764705884</v>
      </c>
      <c r="L23" s="100" t="s">
        <v>77</v>
      </c>
      <c r="M23" s="43">
        <v>73.7</v>
      </c>
    </row>
    <row r="24" spans="1:13">
      <c r="A24" s="94">
        <v>22</v>
      </c>
      <c r="B24" s="95" t="s">
        <v>21</v>
      </c>
      <c r="C24" s="42">
        <v>219.3</v>
      </c>
      <c r="D24" s="97">
        <v>107.30000000000001</v>
      </c>
      <c r="E24" s="131">
        <v>124.5</v>
      </c>
      <c r="F24" s="97">
        <v>16</v>
      </c>
      <c r="G24" s="131">
        <v>32.200000000000003</v>
      </c>
      <c r="H24" s="97">
        <v>24</v>
      </c>
      <c r="I24" s="100">
        <f t="shared" si="0"/>
        <v>376</v>
      </c>
      <c r="J24" s="100">
        <f t="shared" si="1"/>
        <v>147.30000000000001</v>
      </c>
      <c r="K24" s="133">
        <f t="shared" si="2"/>
        <v>-60.824468085106382</v>
      </c>
      <c r="L24" s="100" t="s">
        <v>97</v>
      </c>
      <c r="M24" s="43">
        <v>147.30000000000001</v>
      </c>
    </row>
    <row r="25" spans="1:13">
      <c r="A25" s="94">
        <v>23</v>
      </c>
      <c r="B25" s="95" t="s">
        <v>22</v>
      </c>
      <c r="C25" s="42">
        <v>177.1</v>
      </c>
      <c r="D25" s="97">
        <v>27.3</v>
      </c>
      <c r="E25" s="131">
        <v>92</v>
      </c>
      <c r="F25" s="97">
        <v>2.6</v>
      </c>
      <c r="G25" s="131">
        <v>37.6</v>
      </c>
      <c r="H25" s="97">
        <v>9.6000000000000227</v>
      </c>
      <c r="I25" s="100">
        <f t="shared" si="0"/>
        <v>306.70000000000005</v>
      </c>
      <c r="J25" s="100">
        <f t="shared" si="1"/>
        <v>39.500000000000028</v>
      </c>
      <c r="K25" s="133">
        <f t="shared" si="2"/>
        <v>-87.120965112487767</v>
      </c>
      <c r="L25" s="100" t="s">
        <v>77</v>
      </c>
      <c r="M25" s="43">
        <v>39.5</v>
      </c>
    </row>
    <row r="26" spans="1:13">
      <c r="A26" s="94">
        <v>24</v>
      </c>
      <c r="B26" s="95" t="s">
        <v>23</v>
      </c>
      <c r="C26" s="42">
        <v>208.2</v>
      </c>
      <c r="D26" s="97">
        <v>58.500000000000007</v>
      </c>
      <c r="E26" s="131">
        <v>142.30000000000001</v>
      </c>
      <c r="F26" s="97">
        <v>11.999999999999996</v>
      </c>
      <c r="G26" s="131">
        <v>30</v>
      </c>
      <c r="H26" s="97">
        <v>26.199999999999932</v>
      </c>
      <c r="I26" s="100">
        <f t="shared" si="0"/>
        <v>380.5</v>
      </c>
      <c r="J26" s="100">
        <f t="shared" si="1"/>
        <v>96.699999999999932</v>
      </c>
      <c r="K26" s="133">
        <f t="shared" si="2"/>
        <v>-74.586070959264148</v>
      </c>
      <c r="L26" s="100" t="s">
        <v>77</v>
      </c>
      <c r="M26" s="43">
        <v>96.8</v>
      </c>
    </row>
    <row r="27" spans="1:13">
      <c r="A27" s="94">
        <v>25</v>
      </c>
      <c r="B27" s="95" t="s">
        <v>24</v>
      </c>
      <c r="C27" s="42">
        <v>151.6</v>
      </c>
      <c r="D27" s="97">
        <v>35.799999999999997</v>
      </c>
      <c r="E27" s="131">
        <v>59.7</v>
      </c>
      <c r="F27" s="97">
        <v>5.5</v>
      </c>
      <c r="G27" s="131">
        <v>19.2</v>
      </c>
      <c r="H27" s="97">
        <v>2.6000000000000227</v>
      </c>
      <c r="I27" s="100">
        <f t="shared" si="0"/>
        <v>230.5</v>
      </c>
      <c r="J27" s="100">
        <f t="shared" si="1"/>
        <v>43.90000000000002</v>
      </c>
      <c r="K27" s="133">
        <f t="shared" si="2"/>
        <v>-80.954446854663772</v>
      </c>
      <c r="L27" s="100" t="s">
        <v>77</v>
      </c>
      <c r="M27" s="43">
        <v>43.9</v>
      </c>
    </row>
    <row r="28" spans="1:13">
      <c r="A28" s="94">
        <v>26</v>
      </c>
      <c r="B28" s="95" t="s">
        <v>25</v>
      </c>
      <c r="C28" s="42">
        <v>283.8</v>
      </c>
      <c r="D28" s="97">
        <v>113.99999999999999</v>
      </c>
      <c r="E28" s="131">
        <v>139.4</v>
      </c>
      <c r="F28" s="97">
        <v>30.6</v>
      </c>
      <c r="G28" s="131">
        <v>31</v>
      </c>
      <c r="H28" s="97">
        <v>32.199999999999932</v>
      </c>
      <c r="I28" s="100">
        <f t="shared" si="0"/>
        <v>454.20000000000005</v>
      </c>
      <c r="J28" s="100">
        <f t="shared" si="1"/>
        <v>176.79999999999993</v>
      </c>
      <c r="K28" s="133">
        <f t="shared" si="2"/>
        <v>-61.074416556583024</v>
      </c>
      <c r="L28" s="100" t="s">
        <v>97</v>
      </c>
      <c r="M28" s="43">
        <v>176.8</v>
      </c>
    </row>
    <row r="29" spans="1:13">
      <c r="A29" s="94">
        <v>27</v>
      </c>
      <c r="B29" s="95" t="s">
        <v>26</v>
      </c>
      <c r="C29" s="96">
        <v>149.19999999999999</v>
      </c>
      <c r="D29" s="97">
        <v>179</v>
      </c>
      <c r="E29" s="131">
        <v>100.3</v>
      </c>
      <c r="F29" s="97">
        <v>5.6999999999999993</v>
      </c>
      <c r="G29" s="131">
        <v>25.3</v>
      </c>
      <c r="H29" s="97">
        <v>14.5</v>
      </c>
      <c r="I29" s="100">
        <f t="shared" si="0"/>
        <v>274.8</v>
      </c>
      <c r="J29" s="100">
        <f t="shared" si="1"/>
        <v>199.2</v>
      </c>
      <c r="K29" s="133">
        <f t="shared" si="2"/>
        <v>-27.510917030567697</v>
      </c>
      <c r="L29" s="100" t="s">
        <v>57</v>
      </c>
      <c r="M29" s="43">
        <v>199.2</v>
      </c>
    </row>
    <row r="30" spans="1:13">
      <c r="A30" s="94">
        <v>28</v>
      </c>
      <c r="B30" s="95" t="s">
        <v>27</v>
      </c>
      <c r="C30" s="42">
        <v>130.19999999999999</v>
      </c>
      <c r="D30" s="97">
        <v>24.5</v>
      </c>
      <c r="E30" s="131">
        <v>49.3</v>
      </c>
      <c r="F30" s="97">
        <v>18.8</v>
      </c>
      <c r="G30" s="131">
        <v>14.8</v>
      </c>
      <c r="H30" s="97">
        <v>5.9000000000000909</v>
      </c>
      <c r="I30" s="100">
        <f t="shared" si="0"/>
        <v>194.3</v>
      </c>
      <c r="J30" s="100">
        <f t="shared" si="1"/>
        <v>49.200000000000088</v>
      </c>
      <c r="K30" s="133">
        <f t="shared" si="2"/>
        <v>-74.678332475553219</v>
      </c>
      <c r="L30" s="100" t="s">
        <v>77</v>
      </c>
      <c r="M30" s="43">
        <v>49.2</v>
      </c>
    </row>
    <row r="31" spans="1:13">
      <c r="A31" s="94">
        <v>29</v>
      </c>
      <c r="B31" s="95" t="s">
        <v>28</v>
      </c>
      <c r="C31" s="42">
        <v>150.1</v>
      </c>
      <c r="D31" s="97">
        <v>66.8</v>
      </c>
      <c r="E31" s="131">
        <v>41.2</v>
      </c>
      <c r="F31" s="97">
        <v>2.7</v>
      </c>
      <c r="G31" s="131">
        <v>9.8000000000000007</v>
      </c>
      <c r="H31" s="97">
        <v>0.30000000000006821</v>
      </c>
      <c r="I31" s="100">
        <f t="shared" si="0"/>
        <v>201.10000000000002</v>
      </c>
      <c r="J31" s="100">
        <f t="shared" si="1"/>
        <v>69.800000000000068</v>
      </c>
      <c r="K31" s="133">
        <f t="shared" si="2"/>
        <v>-65.290900049726474</v>
      </c>
      <c r="L31" s="100" t="s">
        <v>77</v>
      </c>
      <c r="M31" s="43">
        <v>69.8</v>
      </c>
    </row>
    <row r="32" spans="1:13">
      <c r="A32" s="94">
        <v>30</v>
      </c>
      <c r="B32" s="95" t="s">
        <v>29</v>
      </c>
      <c r="C32" s="42">
        <v>130.69999999999999</v>
      </c>
      <c r="D32" s="97">
        <v>194.79999999999998</v>
      </c>
      <c r="E32" s="131">
        <v>46.3</v>
      </c>
      <c r="F32" s="97">
        <v>13.7</v>
      </c>
      <c r="G32" s="131">
        <v>8.1</v>
      </c>
      <c r="H32" s="97">
        <v>0.39999999999997726</v>
      </c>
      <c r="I32" s="100">
        <f t="shared" si="0"/>
        <v>185.1</v>
      </c>
      <c r="J32" s="100">
        <f t="shared" si="1"/>
        <v>208.89999999999995</v>
      </c>
      <c r="K32" s="133">
        <f t="shared" si="2"/>
        <v>12.85791464073472</v>
      </c>
      <c r="L32" s="100" t="s">
        <v>57</v>
      </c>
      <c r="M32" s="43">
        <v>208.9</v>
      </c>
    </row>
    <row r="33" spans="1:13">
      <c r="A33" s="94">
        <v>31</v>
      </c>
      <c r="B33" s="95" t="s">
        <v>30</v>
      </c>
      <c r="C33" s="42">
        <v>246.6</v>
      </c>
      <c r="D33" s="97">
        <v>104.39999999999999</v>
      </c>
      <c r="E33" s="131">
        <v>155.1</v>
      </c>
      <c r="F33" s="97">
        <v>8.7999999999999989</v>
      </c>
      <c r="G33" s="131">
        <v>36</v>
      </c>
      <c r="H33" s="97">
        <v>34.800000000000068</v>
      </c>
      <c r="I33" s="100">
        <f t="shared" si="0"/>
        <v>437.7</v>
      </c>
      <c r="J33" s="100">
        <f t="shared" si="1"/>
        <v>148.00000000000006</v>
      </c>
      <c r="K33" s="133">
        <f t="shared" si="2"/>
        <v>-66.186885994973707</v>
      </c>
      <c r="L33" s="100" t="s">
        <v>77</v>
      </c>
      <c r="M33" s="43">
        <v>148</v>
      </c>
    </row>
    <row r="34" spans="1:13">
      <c r="A34" s="94">
        <v>32</v>
      </c>
      <c r="B34" s="95" t="s">
        <v>31</v>
      </c>
      <c r="C34" s="42">
        <v>137.4</v>
      </c>
      <c r="D34" s="97">
        <v>47.800000000000004</v>
      </c>
      <c r="E34" s="131">
        <v>39.1</v>
      </c>
      <c r="F34" s="97">
        <v>6.1999999999999993</v>
      </c>
      <c r="G34" s="131">
        <v>7.2</v>
      </c>
      <c r="H34" s="97">
        <v>1</v>
      </c>
      <c r="I34" s="100">
        <f t="shared" si="0"/>
        <v>183.7</v>
      </c>
      <c r="J34" s="100">
        <f t="shared" si="1"/>
        <v>55</v>
      </c>
      <c r="K34" s="133">
        <f t="shared" si="2"/>
        <v>-70.05988023952095</v>
      </c>
      <c r="L34" s="100" t="s">
        <v>77</v>
      </c>
      <c r="M34" s="43">
        <v>55</v>
      </c>
    </row>
    <row r="35" spans="1:13">
      <c r="A35" s="94">
        <v>33</v>
      </c>
      <c r="B35" s="95" t="s">
        <v>32</v>
      </c>
      <c r="C35" s="42">
        <v>172.3</v>
      </c>
      <c r="D35" s="97">
        <v>45.500000000000007</v>
      </c>
      <c r="E35" s="131">
        <v>91.4</v>
      </c>
      <c r="F35" s="97">
        <v>5.3000000000000007</v>
      </c>
      <c r="G35" s="131">
        <v>19.399999999999999</v>
      </c>
      <c r="H35" s="97">
        <v>6.4000000000000909</v>
      </c>
      <c r="I35" s="100">
        <f t="shared" si="0"/>
        <v>283.10000000000002</v>
      </c>
      <c r="J35" s="100">
        <f t="shared" si="1"/>
        <v>57.200000000000102</v>
      </c>
      <c r="K35" s="133">
        <f t="shared" si="2"/>
        <v>-79.795125397386045</v>
      </c>
      <c r="L35" s="100" t="s">
        <v>77</v>
      </c>
      <c r="M35" s="43">
        <v>57.2</v>
      </c>
    </row>
    <row r="36" spans="1:13">
      <c r="A36" s="94">
        <v>34</v>
      </c>
      <c r="B36" s="95" t="s">
        <v>33</v>
      </c>
      <c r="C36" s="42">
        <v>125.9</v>
      </c>
      <c r="D36" s="97">
        <v>84.399999999999991</v>
      </c>
      <c r="E36" s="131">
        <v>39.9</v>
      </c>
      <c r="F36" s="97">
        <v>0.2</v>
      </c>
      <c r="G36" s="131">
        <v>8</v>
      </c>
      <c r="H36" s="97">
        <v>0.60000000000002274</v>
      </c>
      <c r="I36" s="100">
        <f t="shared" si="0"/>
        <v>173.8</v>
      </c>
      <c r="J36" s="100">
        <f t="shared" si="1"/>
        <v>85.200000000000017</v>
      </c>
      <c r="K36" s="133">
        <f t="shared" si="2"/>
        <v>-50.978135788262364</v>
      </c>
      <c r="L36" s="100" t="s">
        <v>77</v>
      </c>
      <c r="M36" s="43">
        <v>85.2</v>
      </c>
    </row>
    <row r="37" spans="1:13">
      <c r="A37" s="94">
        <v>35</v>
      </c>
      <c r="B37" s="95" t="s">
        <v>34</v>
      </c>
      <c r="C37" s="42">
        <v>156.1</v>
      </c>
      <c r="D37" s="97">
        <v>50.8</v>
      </c>
      <c r="E37" s="131">
        <v>76.3</v>
      </c>
      <c r="F37" s="97">
        <v>0.5</v>
      </c>
      <c r="G37" s="131">
        <v>20.399999999999999</v>
      </c>
      <c r="H37" s="97">
        <v>5.2000000000000455</v>
      </c>
      <c r="I37" s="100">
        <f t="shared" si="0"/>
        <v>252.79999999999998</v>
      </c>
      <c r="J37" s="100">
        <f t="shared" si="1"/>
        <v>56.500000000000043</v>
      </c>
      <c r="K37" s="133">
        <f t="shared" si="2"/>
        <v>-77.650316455696185</v>
      </c>
      <c r="L37" s="100" t="s">
        <v>77</v>
      </c>
      <c r="M37" s="43">
        <v>56.5</v>
      </c>
    </row>
    <row r="38" spans="1:13">
      <c r="A38" s="94">
        <v>36</v>
      </c>
      <c r="B38" s="95" t="s">
        <v>35</v>
      </c>
      <c r="C38" s="42">
        <v>160.80000000000001</v>
      </c>
      <c r="D38" s="97">
        <v>123.7</v>
      </c>
      <c r="E38" s="131">
        <v>88.9</v>
      </c>
      <c r="F38" s="97">
        <v>0</v>
      </c>
      <c r="G38" s="131">
        <v>23.3</v>
      </c>
      <c r="H38" s="97">
        <v>2.1999999999999318</v>
      </c>
      <c r="I38" s="100">
        <f t="shared" si="0"/>
        <v>273</v>
      </c>
      <c r="J38" s="100">
        <f t="shared" si="1"/>
        <v>125.89999999999993</v>
      </c>
      <c r="K38" s="133">
        <f t="shared" si="2"/>
        <v>-53.882783882783905</v>
      </c>
      <c r="L38" s="100" t="s">
        <v>77</v>
      </c>
      <c r="M38" s="43">
        <v>125.9</v>
      </c>
    </row>
    <row r="39" spans="1:13">
      <c r="A39" s="94">
        <v>37</v>
      </c>
      <c r="B39" s="95" t="s">
        <v>36</v>
      </c>
      <c r="C39" s="42">
        <v>199</v>
      </c>
      <c r="D39" s="97">
        <v>63.2</v>
      </c>
      <c r="E39" s="131">
        <v>115.7</v>
      </c>
      <c r="F39" s="97">
        <v>1.1000000000000001</v>
      </c>
      <c r="G39" s="131">
        <v>30.6</v>
      </c>
      <c r="H39" s="97">
        <v>3.0999999999999091</v>
      </c>
      <c r="I39" s="100">
        <f t="shared" si="0"/>
        <v>345.3</v>
      </c>
      <c r="J39" s="100">
        <f t="shared" si="1"/>
        <v>67.399999999999906</v>
      </c>
      <c r="K39" s="133">
        <f t="shared" si="2"/>
        <v>-80.480741384303528</v>
      </c>
      <c r="L39" s="100" t="s">
        <v>77</v>
      </c>
      <c r="M39" s="43">
        <v>67.400000000000006</v>
      </c>
    </row>
    <row r="40" spans="1:13">
      <c r="A40" s="94">
        <v>38</v>
      </c>
      <c r="B40" s="95" t="s">
        <v>37</v>
      </c>
      <c r="C40" s="42">
        <v>151.69999999999999</v>
      </c>
      <c r="D40" s="97">
        <v>67.599999999999994</v>
      </c>
      <c r="E40" s="131">
        <v>90.5</v>
      </c>
      <c r="F40" s="97">
        <v>0.6</v>
      </c>
      <c r="G40" s="131">
        <v>19.100000000000001</v>
      </c>
      <c r="H40" s="97">
        <v>7.5</v>
      </c>
      <c r="I40" s="100">
        <f t="shared" si="0"/>
        <v>261.3</v>
      </c>
      <c r="J40" s="100">
        <f t="shared" si="1"/>
        <v>75.699999999999989</v>
      </c>
      <c r="K40" s="133">
        <f t="shared" si="2"/>
        <v>-71.029468044393425</v>
      </c>
      <c r="L40" s="100" t="s">
        <v>77</v>
      </c>
      <c r="M40" s="43">
        <v>75.7</v>
      </c>
    </row>
    <row r="41" spans="1:13">
      <c r="A41" s="94">
        <v>39</v>
      </c>
      <c r="B41" s="95" t="s">
        <v>38</v>
      </c>
      <c r="C41" s="42">
        <v>156.9</v>
      </c>
      <c r="D41" s="97">
        <v>110</v>
      </c>
      <c r="E41" s="131">
        <v>68.400000000000006</v>
      </c>
      <c r="F41" s="97">
        <v>0.8</v>
      </c>
      <c r="G41" s="131">
        <v>13.1</v>
      </c>
      <c r="H41" s="97">
        <v>10.200000000000045</v>
      </c>
      <c r="I41" s="100">
        <f t="shared" si="0"/>
        <v>238.4</v>
      </c>
      <c r="J41" s="100">
        <f t="shared" si="1"/>
        <v>121.00000000000004</v>
      </c>
      <c r="K41" s="133">
        <f t="shared" si="2"/>
        <v>-49.244966442953007</v>
      </c>
      <c r="L41" s="100" t="s">
        <v>97</v>
      </c>
      <c r="M41" s="43">
        <v>121</v>
      </c>
    </row>
    <row r="42" spans="1:13">
      <c r="A42" s="94">
        <v>40</v>
      </c>
      <c r="B42" s="120" t="s">
        <v>39</v>
      </c>
      <c r="C42" s="42">
        <v>146.5</v>
      </c>
      <c r="D42" s="97">
        <v>180.79999999999998</v>
      </c>
      <c r="E42" s="131">
        <v>30.8</v>
      </c>
      <c r="F42" s="97">
        <v>0</v>
      </c>
      <c r="G42" s="131">
        <v>6</v>
      </c>
      <c r="H42" s="97">
        <v>0</v>
      </c>
      <c r="I42" s="100">
        <f t="shared" si="0"/>
        <v>183.3</v>
      </c>
      <c r="J42" s="100">
        <f t="shared" si="1"/>
        <v>180.79999999999998</v>
      </c>
      <c r="K42" s="133">
        <f t="shared" si="2"/>
        <v>-1.3638843426077614</v>
      </c>
      <c r="L42" s="100" t="s">
        <v>97</v>
      </c>
      <c r="M42" s="43">
        <v>180.8</v>
      </c>
    </row>
    <row r="43" spans="1:13">
      <c r="A43" s="94">
        <v>41</v>
      </c>
      <c r="B43" s="95" t="s">
        <v>40</v>
      </c>
      <c r="C43" s="42">
        <v>124.5</v>
      </c>
      <c r="D43" s="97">
        <v>113.2</v>
      </c>
      <c r="E43" s="131">
        <v>32.700000000000003</v>
      </c>
      <c r="F43" s="97">
        <v>22.900000000000002</v>
      </c>
      <c r="G43" s="131">
        <v>5.8</v>
      </c>
      <c r="H43" s="97">
        <v>1</v>
      </c>
      <c r="I43" s="100">
        <f t="shared" si="0"/>
        <v>163</v>
      </c>
      <c r="J43" s="100">
        <f t="shared" si="1"/>
        <v>137.1</v>
      </c>
      <c r="K43" s="133">
        <f t="shared" si="2"/>
        <v>-15.889570552147248</v>
      </c>
      <c r="L43" s="100" t="s">
        <v>97</v>
      </c>
      <c r="M43" s="43">
        <v>137.1</v>
      </c>
    </row>
    <row r="44" spans="1:13">
      <c r="A44" s="94">
        <v>42</v>
      </c>
      <c r="B44" s="95" t="s">
        <v>41</v>
      </c>
      <c r="C44" s="42">
        <v>168.9</v>
      </c>
      <c r="D44" s="97">
        <v>118.39999999999999</v>
      </c>
      <c r="E44" s="131">
        <v>98.4</v>
      </c>
      <c r="F44" s="97">
        <v>0</v>
      </c>
      <c r="G44" s="131">
        <v>19.100000000000001</v>
      </c>
      <c r="H44" s="97">
        <v>6.5</v>
      </c>
      <c r="I44" s="100">
        <f t="shared" si="0"/>
        <v>286.40000000000003</v>
      </c>
      <c r="J44" s="100">
        <f t="shared" si="1"/>
        <v>124.89999999999999</v>
      </c>
      <c r="K44" s="133">
        <f t="shared" si="2"/>
        <v>-56.389664804469284</v>
      </c>
      <c r="L44" s="100" t="s">
        <v>97</v>
      </c>
      <c r="M44" s="43">
        <v>124.9</v>
      </c>
    </row>
    <row r="45" spans="1:13">
      <c r="A45" s="94">
        <v>43</v>
      </c>
      <c r="B45" s="95" t="s">
        <v>42</v>
      </c>
      <c r="C45" s="42">
        <v>149.80000000000001</v>
      </c>
      <c r="D45" s="97">
        <v>62.800000000000004</v>
      </c>
      <c r="E45" s="131">
        <v>32.200000000000003</v>
      </c>
      <c r="F45" s="97">
        <v>1</v>
      </c>
      <c r="G45" s="131">
        <v>2.9</v>
      </c>
      <c r="H45" s="97">
        <v>0</v>
      </c>
      <c r="I45" s="100">
        <f t="shared" si="0"/>
        <v>184.9</v>
      </c>
      <c r="J45" s="100">
        <f t="shared" si="1"/>
        <v>63.800000000000004</v>
      </c>
      <c r="K45" s="133">
        <f t="shared" si="2"/>
        <v>-65.494862087614933</v>
      </c>
      <c r="L45" s="100" t="s">
        <v>77</v>
      </c>
      <c r="M45" s="43">
        <v>63.8</v>
      </c>
    </row>
    <row r="46" spans="1:13">
      <c r="A46" s="94">
        <v>44</v>
      </c>
      <c r="B46" s="95" t="s">
        <v>43</v>
      </c>
      <c r="C46" s="42">
        <v>137.9</v>
      </c>
      <c r="D46" s="97">
        <v>28.300000000000015</v>
      </c>
      <c r="E46" s="131">
        <v>54.1</v>
      </c>
      <c r="F46" s="97">
        <v>7.7999999999999989</v>
      </c>
      <c r="G46" s="131">
        <v>14.8</v>
      </c>
      <c r="H46" s="97">
        <v>2.1000000000000227</v>
      </c>
      <c r="I46" s="100">
        <f t="shared" si="0"/>
        <v>206.8</v>
      </c>
      <c r="J46" s="100">
        <f t="shared" si="1"/>
        <v>38.200000000000038</v>
      </c>
      <c r="K46" s="133">
        <f t="shared" si="2"/>
        <v>-81.528046421663419</v>
      </c>
      <c r="L46" s="100" t="s">
        <v>77</v>
      </c>
      <c r="M46" s="43">
        <v>38.299999999999997</v>
      </c>
    </row>
    <row r="47" spans="1:13">
      <c r="A47" s="94">
        <v>45</v>
      </c>
      <c r="B47" s="95" t="s">
        <v>44</v>
      </c>
      <c r="C47" s="42">
        <v>140.4</v>
      </c>
      <c r="D47" s="97">
        <v>71.799999999999983</v>
      </c>
      <c r="E47" s="131">
        <v>28.4</v>
      </c>
      <c r="F47" s="97">
        <v>0.4</v>
      </c>
      <c r="G47" s="131">
        <v>5</v>
      </c>
      <c r="H47" s="97">
        <v>0.10000000000013642</v>
      </c>
      <c r="I47" s="100">
        <f t="shared" si="0"/>
        <v>173.8</v>
      </c>
      <c r="J47" s="100">
        <f t="shared" si="1"/>
        <v>72.300000000000125</v>
      </c>
      <c r="K47" s="133">
        <f t="shared" si="2"/>
        <v>-58.400460299194407</v>
      </c>
      <c r="L47" s="100" t="s">
        <v>77</v>
      </c>
      <c r="M47" s="43">
        <v>72.3</v>
      </c>
    </row>
    <row r="48" spans="1:13">
      <c r="A48" s="94">
        <v>46</v>
      </c>
      <c r="B48" s="95" t="s">
        <v>45</v>
      </c>
      <c r="C48" s="42">
        <v>164.1</v>
      </c>
      <c r="D48" s="97">
        <v>38.200000000000003</v>
      </c>
      <c r="E48" s="131">
        <v>50.7</v>
      </c>
      <c r="F48" s="97">
        <v>27.200000000000003</v>
      </c>
      <c r="G48" s="131">
        <v>6.8</v>
      </c>
      <c r="H48" s="97">
        <v>0.5</v>
      </c>
      <c r="I48" s="100">
        <f t="shared" si="0"/>
        <v>221.60000000000002</v>
      </c>
      <c r="J48" s="100">
        <f t="shared" si="1"/>
        <v>65.900000000000006</v>
      </c>
      <c r="K48" s="133">
        <f t="shared" si="2"/>
        <v>-70.261732851985556</v>
      </c>
      <c r="L48" s="100" t="s">
        <v>77</v>
      </c>
      <c r="M48" s="43">
        <v>65.900000000000006</v>
      </c>
    </row>
    <row r="49" spans="1:13">
      <c r="A49" s="94">
        <v>47</v>
      </c>
      <c r="B49" s="95" t="s">
        <v>76</v>
      </c>
      <c r="C49" s="42">
        <v>139.5</v>
      </c>
      <c r="D49" s="97">
        <v>50.1</v>
      </c>
      <c r="E49" s="131">
        <v>80.599999999999994</v>
      </c>
      <c r="F49" s="97">
        <v>3.6999999999999997</v>
      </c>
      <c r="G49" s="131">
        <v>15.2</v>
      </c>
      <c r="H49" s="97">
        <v>3.2999999999999545</v>
      </c>
      <c r="I49" s="100">
        <f t="shared" si="0"/>
        <v>235.29999999999998</v>
      </c>
      <c r="J49" s="100">
        <f t="shared" si="1"/>
        <v>57.099999999999959</v>
      </c>
      <c r="K49" s="133">
        <f t="shared" si="2"/>
        <v>-75.733106672333207</v>
      </c>
      <c r="L49" s="100" t="s">
        <v>77</v>
      </c>
      <c r="M49" s="43">
        <v>57.1</v>
      </c>
    </row>
    <row r="50" spans="1:13">
      <c r="A50" s="94">
        <v>48</v>
      </c>
      <c r="B50" s="95" t="s">
        <v>75</v>
      </c>
      <c r="C50" s="42">
        <v>135.69999999999999</v>
      </c>
      <c r="D50" s="97">
        <v>40.500000000000007</v>
      </c>
      <c r="E50" s="131">
        <v>69.099999999999994</v>
      </c>
      <c r="F50" s="97">
        <v>7.1</v>
      </c>
      <c r="G50" s="131">
        <v>13.2</v>
      </c>
      <c r="H50" s="97">
        <v>5.3999999999999773</v>
      </c>
      <c r="I50" s="100">
        <f t="shared" si="0"/>
        <v>217.99999999999997</v>
      </c>
      <c r="J50" s="100">
        <f t="shared" si="1"/>
        <v>52.999999999999986</v>
      </c>
      <c r="K50" s="133">
        <f t="shared" si="2"/>
        <v>-75.688073394495419</v>
      </c>
      <c r="L50" s="100" t="s">
        <v>77</v>
      </c>
      <c r="M50" s="43">
        <v>53</v>
      </c>
    </row>
    <row r="51" spans="1:13">
      <c r="A51" s="94">
        <v>49</v>
      </c>
      <c r="B51" s="95" t="s">
        <v>48</v>
      </c>
      <c r="C51" s="42">
        <v>141.6</v>
      </c>
      <c r="D51" s="97">
        <v>137.19999999999999</v>
      </c>
      <c r="E51" s="131">
        <v>34.799999999999997</v>
      </c>
      <c r="F51" s="97">
        <v>0.2</v>
      </c>
      <c r="G51" s="131">
        <v>4.8</v>
      </c>
      <c r="H51" s="97">
        <v>0.99999999999977263</v>
      </c>
      <c r="I51" s="100">
        <f t="shared" si="0"/>
        <v>181.2</v>
      </c>
      <c r="J51" s="100">
        <f t="shared" si="1"/>
        <v>138.39999999999975</v>
      </c>
      <c r="K51" s="133">
        <f t="shared" si="2"/>
        <v>-23.620309050772761</v>
      </c>
      <c r="L51" s="100" t="s">
        <v>97</v>
      </c>
      <c r="M51" s="43">
        <v>138.4</v>
      </c>
    </row>
    <row r="52" spans="1:13">
      <c r="A52" s="94">
        <v>50</v>
      </c>
      <c r="B52" s="95" t="s">
        <v>49</v>
      </c>
      <c r="C52" s="42">
        <v>154.9</v>
      </c>
      <c r="D52" s="97">
        <v>141.09999999999997</v>
      </c>
      <c r="E52" s="131">
        <v>90.5</v>
      </c>
      <c r="F52" s="97">
        <v>0.30000000000000004</v>
      </c>
      <c r="G52" s="131">
        <v>19.100000000000001</v>
      </c>
      <c r="H52" s="97">
        <v>8.5000000000001137</v>
      </c>
      <c r="I52" s="100">
        <f t="shared" si="0"/>
        <v>264.5</v>
      </c>
      <c r="J52" s="100">
        <f t="shared" si="1"/>
        <v>149.90000000000009</v>
      </c>
      <c r="K52" s="133">
        <f t="shared" si="2"/>
        <v>-43.327032136105828</v>
      </c>
      <c r="L52" s="100" t="s">
        <v>97</v>
      </c>
      <c r="M52" s="43">
        <v>149.9</v>
      </c>
    </row>
    <row r="53" spans="1:13">
      <c r="A53" s="94">
        <v>51</v>
      </c>
      <c r="B53" s="94" t="s">
        <v>53</v>
      </c>
      <c r="C53" s="94">
        <f t="shared" ref="C53:H53" si="3">SUM(C3:C52)</f>
        <v>8133.8999999999987</v>
      </c>
      <c r="D53" s="94">
        <f t="shared" si="3"/>
        <v>3869.5</v>
      </c>
      <c r="E53" s="94">
        <f t="shared" si="3"/>
        <v>3535.5</v>
      </c>
      <c r="F53" s="94">
        <f t="shared" si="3"/>
        <v>413.59999999999997</v>
      </c>
      <c r="G53" s="94">
        <f t="shared" si="3"/>
        <v>799.60000000000014</v>
      </c>
      <c r="H53" s="94">
        <f t="shared" si="3"/>
        <v>384.00000000000023</v>
      </c>
      <c r="I53" s="100">
        <f t="shared" si="0"/>
        <v>12468.999999999998</v>
      </c>
      <c r="J53" s="100">
        <f t="shared" si="1"/>
        <v>4667.1000000000004</v>
      </c>
      <c r="K53" s="133">
        <f t="shared" si="2"/>
        <v>-62.570374528831493</v>
      </c>
      <c r="L53" s="122" t="s">
        <v>77</v>
      </c>
    </row>
    <row r="54" spans="1:13">
      <c r="A54" s="94">
        <v>52</v>
      </c>
      <c r="B54" s="94" t="s">
        <v>54</v>
      </c>
      <c r="C54" s="110">
        <f t="shared" ref="C54:H54" si="4">C53/50</f>
        <v>162.67799999999997</v>
      </c>
      <c r="D54" s="110">
        <f t="shared" si="4"/>
        <v>77.39</v>
      </c>
      <c r="E54" s="110">
        <f t="shared" si="4"/>
        <v>70.709999999999994</v>
      </c>
      <c r="F54" s="110">
        <f t="shared" si="4"/>
        <v>8.2719999999999985</v>
      </c>
      <c r="G54" s="110">
        <f t="shared" si="4"/>
        <v>15.992000000000003</v>
      </c>
      <c r="H54" s="110">
        <f t="shared" si="4"/>
        <v>7.6800000000000042</v>
      </c>
      <c r="I54" s="100">
        <f t="shared" si="0"/>
        <v>249.37999999999997</v>
      </c>
      <c r="J54" s="100">
        <f t="shared" si="1"/>
        <v>93.342000000000013</v>
      </c>
      <c r="K54" s="133">
        <f t="shared" si="2"/>
        <v>-62.570374528831493</v>
      </c>
      <c r="L54" s="123" t="s">
        <v>77</v>
      </c>
    </row>
  </sheetData>
  <autoFilter ref="A2:L54">
    <filterColumn colId="1"/>
  </autoFilter>
  <mergeCells count="8">
    <mergeCell ref="I1:J1"/>
    <mergeCell ref="K1:K2"/>
    <mergeCell ref="L1:L2"/>
    <mergeCell ref="A1:A2"/>
    <mergeCell ref="B1:B2"/>
    <mergeCell ref="C1:D1"/>
    <mergeCell ref="E1:F1"/>
    <mergeCell ref="G1:H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view="pageBreakPreview" zoomScaleSheetLayoutView="100" workbookViewId="0">
      <pane xSplit="2" ySplit="2" topLeftCell="C43" activePane="bottomRight" state="frozen"/>
      <selection pane="topRight" activeCell="C1" sqref="C1"/>
      <selection pane="bottomLeft" activeCell="A3" sqref="A3"/>
      <selection pane="bottomRight" activeCell="P44" sqref="P44"/>
    </sheetView>
  </sheetViews>
  <sheetFormatPr defaultColWidth="9.140625" defaultRowHeight="15"/>
  <cols>
    <col min="1" max="1" width="4.28515625" style="99" customWidth="1"/>
    <col min="2" max="2" width="13.85546875" style="99" customWidth="1"/>
    <col min="3" max="3" width="7.28515625" style="99" customWidth="1"/>
    <col min="4" max="4" width="7" style="99" customWidth="1"/>
    <col min="5" max="6" width="6.85546875" style="99" customWidth="1"/>
    <col min="7" max="8" width="7" style="99" customWidth="1"/>
    <col min="9" max="9" width="6.7109375" style="99" customWidth="1"/>
    <col min="10" max="10" width="8.140625" style="124" customWidth="1"/>
    <col min="11" max="11" width="14.5703125" style="99" customWidth="1"/>
    <col min="12" max="16384" width="9.140625" style="99"/>
  </cols>
  <sheetData>
    <row r="1" spans="1:11" ht="15" customHeight="1">
      <c r="A1" s="195" t="s">
        <v>74</v>
      </c>
      <c r="B1" s="195" t="s">
        <v>51</v>
      </c>
      <c r="C1" s="195" t="s">
        <v>151</v>
      </c>
      <c r="D1" s="195"/>
      <c r="E1" s="195" t="s">
        <v>152</v>
      </c>
      <c r="F1" s="195"/>
      <c r="G1" s="195" t="s">
        <v>52</v>
      </c>
      <c r="H1" s="195"/>
      <c r="I1" s="195" t="s">
        <v>114</v>
      </c>
      <c r="J1" s="217" t="s">
        <v>55</v>
      </c>
    </row>
    <row r="2" spans="1:11" s="107" customFormat="1">
      <c r="A2" s="195"/>
      <c r="B2" s="195"/>
      <c r="C2" s="105" t="s">
        <v>57</v>
      </c>
      <c r="D2" s="105" t="s">
        <v>61</v>
      </c>
      <c r="E2" s="105" t="s">
        <v>57</v>
      </c>
      <c r="F2" s="105" t="s">
        <v>61</v>
      </c>
      <c r="G2" s="105" t="s">
        <v>57</v>
      </c>
      <c r="H2" s="105" t="s">
        <v>61</v>
      </c>
      <c r="I2" s="195"/>
      <c r="J2" s="217"/>
    </row>
    <row r="3" spans="1:11">
      <c r="A3" s="94">
        <v>1</v>
      </c>
      <c r="B3" s="95" t="s">
        <v>0</v>
      </c>
      <c r="C3" s="131">
        <v>5.3</v>
      </c>
      <c r="D3" s="43">
        <v>0</v>
      </c>
      <c r="E3" s="131">
        <v>6.7</v>
      </c>
      <c r="F3" s="43">
        <v>0.1</v>
      </c>
      <c r="G3" s="100">
        <f>C3+E3</f>
        <v>12</v>
      </c>
      <c r="H3" s="100">
        <f>D3+F3</f>
        <v>0.1</v>
      </c>
      <c r="I3" s="100">
        <f>H3/G3*100-100</f>
        <v>-99.166666666666671</v>
      </c>
      <c r="J3" s="100" t="s">
        <v>153</v>
      </c>
      <c r="K3" s="130"/>
    </row>
    <row r="4" spans="1:11">
      <c r="A4" s="94">
        <v>2</v>
      </c>
      <c r="B4" s="95" t="s">
        <v>1</v>
      </c>
      <c r="C4" s="131">
        <v>9.4</v>
      </c>
      <c r="D4" s="43">
        <v>0</v>
      </c>
      <c r="E4" s="131">
        <v>4.9000000000000004</v>
      </c>
      <c r="F4" s="43">
        <v>0.1</v>
      </c>
      <c r="G4" s="100">
        <f t="shared" ref="G4:G52" si="0">C4+E4</f>
        <v>14.3</v>
      </c>
      <c r="H4" s="100">
        <f t="shared" ref="H4:H52" si="1">D4+F4</f>
        <v>0.1</v>
      </c>
      <c r="I4" s="100">
        <f t="shared" ref="I4:I54" si="2">H4/G4*100-100</f>
        <v>-99.300699300699307</v>
      </c>
      <c r="J4" s="100" t="s">
        <v>153</v>
      </c>
      <c r="K4" s="130"/>
    </row>
    <row r="5" spans="1:11">
      <c r="A5" s="94">
        <v>3</v>
      </c>
      <c r="B5" s="95" t="s">
        <v>2</v>
      </c>
      <c r="C5" s="131">
        <v>9.8000000000000007</v>
      </c>
      <c r="D5" s="43">
        <v>0</v>
      </c>
      <c r="E5" s="131">
        <v>5.9</v>
      </c>
      <c r="F5" s="43">
        <v>0</v>
      </c>
      <c r="G5" s="100">
        <f t="shared" si="0"/>
        <v>15.700000000000001</v>
      </c>
      <c r="H5" s="100">
        <f t="shared" si="1"/>
        <v>0</v>
      </c>
      <c r="I5" s="100">
        <f t="shared" si="2"/>
        <v>-100</v>
      </c>
      <c r="J5" s="100" t="s">
        <v>153</v>
      </c>
      <c r="K5" s="130"/>
    </row>
    <row r="6" spans="1:11" ht="15" customHeight="1">
      <c r="A6" s="94">
        <v>4</v>
      </c>
      <c r="B6" s="95" t="s">
        <v>3</v>
      </c>
      <c r="C6" s="131">
        <v>6.8</v>
      </c>
      <c r="D6" s="43">
        <v>0</v>
      </c>
      <c r="E6" s="131">
        <v>12.1</v>
      </c>
      <c r="F6" s="43">
        <v>0.1</v>
      </c>
      <c r="G6" s="100">
        <f t="shared" si="0"/>
        <v>18.899999999999999</v>
      </c>
      <c r="H6" s="100">
        <f t="shared" si="1"/>
        <v>0.1</v>
      </c>
      <c r="I6" s="100">
        <f t="shared" si="2"/>
        <v>-99.470899470899468</v>
      </c>
      <c r="J6" s="100" t="s">
        <v>153</v>
      </c>
      <c r="K6" s="130"/>
    </row>
    <row r="7" spans="1:11" ht="15" customHeight="1">
      <c r="A7" s="94">
        <v>5</v>
      </c>
      <c r="B7" s="95" t="s">
        <v>4</v>
      </c>
      <c r="C7" s="131">
        <v>10.7</v>
      </c>
      <c r="D7" s="43">
        <v>0</v>
      </c>
      <c r="E7" s="131">
        <v>7</v>
      </c>
      <c r="F7" s="43">
        <v>0</v>
      </c>
      <c r="G7" s="100">
        <f t="shared" si="0"/>
        <v>17.7</v>
      </c>
      <c r="H7" s="100">
        <f t="shared" si="1"/>
        <v>0</v>
      </c>
      <c r="I7" s="100">
        <f t="shared" si="2"/>
        <v>-100</v>
      </c>
      <c r="J7" s="100" t="s">
        <v>153</v>
      </c>
      <c r="K7" s="130"/>
    </row>
    <row r="8" spans="1:11" ht="15" customHeight="1">
      <c r="A8" s="94">
        <v>6</v>
      </c>
      <c r="B8" s="95" t="s">
        <v>5</v>
      </c>
      <c r="C8" s="131">
        <v>6.2</v>
      </c>
      <c r="D8" s="43">
        <v>0</v>
      </c>
      <c r="E8" s="131">
        <v>29.5</v>
      </c>
      <c r="F8" s="43">
        <v>0</v>
      </c>
      <c r="G8" s="100">
        <f t="shared" si="0"/>
        <v>35.700000000000003</v>
      </c>
      <c r="H8" s="100">
        <f t="shared" si="1"/>
        <v>0</v>
      </c>
      <c r="I8" s="100">
        <f t="shared" si="2"/>
        <v>-100</v>
      </c>
      <c r="J8" s="100" t="s">
        <v>153</v>
      </c>
      <c r="K8" s="130"/>
    </row>
    <row r="9" spans="1:11" ht="15" customHeight="1">
      <c r="A9" s="94">
        <v>7</v>
      </c>
      <c r="B9" s="95" t="s">
        <v>6</v>
      </c>
      <c r="C9" s="131">
        <v>15.8</v>
      </c>
      <c r="D9" s="43">
        <v>0.2</v>
      </c>
      <c r="E9" s="131">
        <v>4.4000000000000004</v>
      </c>
      <c r="F9" s="43">
        <v>0</v>
      </c>
      <c r="G9" s="100">
        <f t="shared" si="0"/>
        <v>20.200000000000003</v>
      </c>
      <c r="H9" s="100">
        <f t="shared" si="1"/>
        <v>0.2</v>
      </c>
      <c r="I9" s="100">
        <f t="shared" si="2"/>
        <v>-99.009900990099013</v>
      </c>
      <c r="J9" s="100" t="s">
        <v>153</v>
      </c>
      <c r="K9" s="130"/>
    </row>
    <row r="10" spans="1:11" ht="15" customHeight="1">
      <c r="A10" s="94">
        <v>8</v>
      </c>
      <c r="B10" s="95" t="s">
        <v>7</v>
      </c>
      <c r="C10" s="131">
        <v>6.7</v>
      </c>
      <c r="D10" s="43">
        <v>0</v>
      </c>
      <c r="E10" s="131">
        <v>8.1</v>
      </c>
      <c r="F10" s="43">
        <v>0</v>
      </c>
      <c r="G10" s="100">
        <f t="shared" si="0"/>
        <v>14.8</v>
      </c>
      <c r="H10" s="100">
        <f t="shared" si="1"/>
        <v>0</v>
      </c>
      <c r="I10" s="100">
        <f t="shared" si="2"/>
        <v>-100</v>
      </c>
      <c r="J10" s="100" t="s">
        <v>153</v>
      </c>
      <c r="K10" s="130"/>
    </row>
    <row r="11" spans="1:11" ht="15" customHeight="1">
      <c r="A11" s="94">
        <v>9</v>
      </c>
      <c r="B11" s="95" t="s">
        <v>8</v>
      </c>
      <c r="C11" s="131">
        <v>9.5</v>
      </c>
      <c r="D11" s="43">
        <v>0.1</v>
      </c>
      <c r="E11" s="131">
        <v>2.7</v>
      </c>
      <c r="F11" s="43">
        <v>0</v>
      </c>
      <c r="G11" s="100">
        <f t="shared" si="0"/>
        <v>12.2</v>
      </c>
      <c r="H11" s="100">
        <f t="shared" si="1"/>
        <v>0.1</v>
      </c>
      <c r="I11" s="100">
        <f t="shared" si="2"/>
        <v>-99.180327868852459</v>
      </c>
      <c r="J11" s="100" t="s">
        <v>153</v>
      </c>
      <c r="K11" s="130"/>
    </row>
    <row r="12" spans="1:11" ht="15" customHeight="1">
      <c r="A12" s="94">
        <v>10</v>
      </c>
      <c r="B12" s="95" t="s">
        <v>9</v>
      </c>
      <c r="C12" s="131">
        <v>3.4</v>
      </c>
      <c r="D12" s="43">
        <v>0</v>
      </c>
      <c r="E12" s="131">
        <v>6.3</v>
      </c>
      <c r="F12" s="43">
        <v>0</v>
      </c>
      <c r="G12" s="100">
        <f t="shared" si="0"/>
        <v>9.6999999999999993</v>
      </c>
      <c r="H12" s="100">
        <f t="shared" si="1"/>
        <v>0</v>
      </c>
      <c r="I12" s="100">
        <f t="shared" si="2"/>
        <v>-100</v>
      </c>
      <c r="J12" s="100" t="s">
        <v>153</v>
      </c>
      <c r="K12" s="130"/>
    </row>
    <row r="13" spans="1:11" ht="15" customHeight="1">
      <c r="A13" s="94">
        <v>11</v>
      </c>
      <c r="B13" s="95" t="s">
        <v>10</v>
      </c>
      <c r="C13" s="131">
        <v>8.1999999999999993</v>
      </c>
      <c r="D13" s="43">
        <v>0.1</v>
      </c>
      <c r="E13" s="131">
        <v>7.8</v>
      </c>
      <c r="F13" s="43">
        <v>0</v>
      </c>
      <c r="G13" s="100">
        <f t="shared" si="0"/>
        <v>16</v>
      </c>
      <c r="H13" s="100">
        <f t="shared" si="1"/>
        <v>0.1</v>
      </c>
      <c r="I13" s="100">
        <f t="shared" si="2"/>
        <v>-99.375</v>
      </c>
      <c r="J13" s="100" t="s">
        <v>153</v>
      </c>
      <c r="K13" s="130"/>
    </row>
    <row r="14" spans="1:11" ht="15" customHeight="1">
      <c r="A14" s="94">
        <v>12</v>
      </c>
      <c r="B14" s="95" t="s">
        <v>11</v>
      </c>
      <c r="C14" s="131">
        <v>2.6</v>
      </c>
      <c r="D14" s="43">
        <v>0.1</v>
      </c>
      <c r="E14" s="131">
        <v>21.1</v>
      </c>
      <c r="F14" s="43">
        <v>0</v>
      </c>
      <c r="G14" s="100">
        <f t="shared" si="0"/>
        <v>23.700000000000003</v>
      </c>
      <c r="H14" s="100">
        <f t="shared" si="1"/>
        <v>0.1</v>
      </c>
      <c r="I14" s="100">
        <f t="shared" si="2"/>
        <v>-99.578059071729953</v>
      </c>
      <c r="J14" s="100" t="s">
        <v>153</v>
      </c>
      <c r="K14" s="130"/>
    </row>
    <row r="15" spans="1:11" ht="15" customHeight="1">
      <c r="A15" s="94">
        <v>13</v>
      </c>
      <c r="B15" s="95" t="s">
        <v>12</v>
      </c>
      <c r="C15" s="131">
        <v>5.7</v>
      </c>
      <c r="D15" s="43">
        <v>0</v>
      </c>
      <c r="E15" s="131">
        <v>8</v>
      </c>
      <c r="F15" s="43">
        <v>0</v>
      </c>
      <c r="G15" s="100">
        <f t="shared" si="0"/>
        <v>13.7</v>
      </c>
      <c r="H15" s="100">
        <f t="shared" si="1"/>
        <v>0</v>
      </c>
      <c r="I15" s="100">
        <f t="shared" si="2"/>
        <v>-100</v>
      </c>
      <c r="J15" s="100" t="s">
        <v>153</v>
      </c>
      <c r="K15" s="130"/>
    </row>
    <row r="16" spans="1:11">
      <c r="A16" s="94">
        <v>14</v>
      </c>
      <c r="B16" s="95" t="s">
        <v>13</v>
      </c>
      <c r="C16" s="131">
        <v>5.5</v>
      </c>
      <c r="D16" s="43">
        <v>0</v>
      </c>
      <c r="E16" s="131">
        <v>8</v>
      </c>
      <c r="F16" s="43">
        <v>0</v>
      </c>
      <c r="G16" s="100">
        <f t="shared" si="0"/>
        <v>13.5</v>
      </c>
      <c r="H16" s="100">
        <f t="shared" si="1"/>
        <v>0</v>
      </c>
      <c r="I16" s="100">
        <f t="shared" si="2"/>
        <v>-100</v>
      </c>
      <c r="J16" s="100" t="s">
        <v>153</v>
      </c>
      <c r="K16" s="130"/>
    </row>
    <row r="17" spans="1:11" ht="15" customHeight="1">
      <c r="A17" s="94">
        <v>15</v>
      </c>
      <c r="B17" s="95" t="s">
        <v>14</v>
      </c>
      <c r="C17" s="131">
        <v>7.9</v>
      </c>
      <c r="D17" s="43">
        <v>0.1</v>
      </c>
      <c r="E17" s="131">
        <v>12.5</v>
      </c>
      <c r="F17" s="43">
        <v>0.1</v>
      </c>
      <c r="G17" s="100">
        <f t="shared" si="0"/>
        <v>20.399999999999999</v>
      </c>
      <c r="H17" s="100">
        <f t="shared" si="1"/>
        <v>0.2</v>
      </c>
      <c r="I17" s="100">
        <f t="shared" si="2"/>
        <v>-99.019607843137251</v>
      </c>
      <c r="J17" s="100" t="s">
        <v>153</v>
      </c>
      <c r="K17" s="130"/>
    </row>
    <row r="18" spans="1:11" ht="12.75" customHeight="1">
      <c r="A18" s="94">
        <v>16</v>
      </c>
      <c r="B18" s="95" t="s">
        <v>15</v>
      </c>
      <c r="C18" s="131">
        <v>10.8</v>
      </c>
      <c r="D18" s="43">
        <v>0</v>
      </c>
      <c r="E18" s="131">
        <v>3.5</v>
      </c>
      <c r="F18" s="43">
        <v>0</v>
      </c>
      <c r="G18" s="100">
        <f t="shared" si="0"/>
        <v>14.3</v>
      </c>
      <c r="H18" s="100">
        <f t="shared" si="1"/>
        <v>0</v>
      </c>
      <c r="I18" s="100">
        <f t="shared" si="2"/>
        <v>-100</v>
      </c>
      <c r="J18" s="100" t="s">
        <v>153</v>
      </c>
      <c r="K18" s="130"/>
    </row>
    <row r="19" spans="1:11" ht="15" customHeight="1">
      <c r="A19" s="94">
        <v>17</v>
      </c>
      <c r="B19" s="95" t="s">
        <v>16</v>
      </c>
      <c r="C19" s="131">
        <v>7.9</v>
      </c>
      <c r="D19" s="43">
        <v>0</v>
      </c>
      <c r="E19" s="131">
        <v>4</v>
      </c>
      <c r="F19" s="43">
        <v>0</v>
      </c>
      <c r="G19" s="100">
        <f t="shared" si="0"/>
        <v>11.9</v>
      </c>
      <c r="H19" s="100">
        <f t="shared" si="1"/>
        <v>0</v>
      </c>
      <c r="I19" s="100">
        <f t="shared" si="2"/>
        <v>-100</v>
      </c>
      <c r="J19" s="100" t="s">
        <v>153</v>
      </c>
      <c r="K19" s="130"/>
    </row>
    <row r="20" spans="1:11" ht="15" customHeight="1">
      <c r="A20" s="94">
        <v>18</v>
      </c>
      <c r="B20" s="95" t="s">
        <v>17</v>
      </c>
      <c r="C20" s="131">
        <v>11.6</v>
      </c>
      <c r="D20" s="43">
        <v>0</v>
      </c>
      <c r="E20" s="131">
        <v>3.9</v>
      </c>
      <c r="F20" s="43">
        <v>0</v>
      </c>
      <c r="G20" s="100">
        <f t="shared" si="0"/>
        <v>15.5</v>
      </c>
      <c r="H20" s="100">
        <f t="shared" si="1"/>
        <v>0</v>
      </c>
      <c r="I20" s="100">
        <f t="shared" si="2"/>
        <v>-100</v>
      </c>
      <c r="J20" s="100" t="s">
        <v>153</v>
      </c>
      <c r="K20" s="130"/>
    </row>
    <row r="21" spans="1:11">
      <c r="A21" s="94">
        <v>19</v>
      </c>
      <c r="B21" s="95" t="s">
        <v>18</v>
      </c>
      <c r="C21" s="131">
        <v>7.6</v>
      </c>
      <c r="D21" s="43">
        <v>0</v>
      </c>
      <c r="E21" s="131">
        <v>10.4</v>
      </c>
      <c r="F21" s="43">
        <v>0</v>
      </c>
      <c r="G21" s="100">
        <f t="shared" si="0"/>
        <v>18</v>
      </c>
      <c r="H21" s="100">
        <f t="shared" si="1"/>
        <v>0</v>
      </c>
      <c r="I21" s="100">
        <f t="shared" si="2"/>
        <v>-100</v>
      </c>
      <c r="J21" s="100" t="s">
        <v>153</v>
      </c>
      <c r="K21" s="130"/>
    </row>
    <row r="22" spans="1:11" ht="15" customHeight="1">
      <c r="A22" s="94">
        <v>20</v>
      </c>
      <c r="B22" s="95" t="s">
        <v>19</v>
      </c>
      <c r="C22" s="131">
        <v>17.3</v>
      </c>
      <c r="D22" s="43">
        <v>0</v>
      </c>
      <c r="E22" s="131">
        <v>3.6</v>
      </c>
      <c r="F22" s="43">
        <v>0</v>
      </c>
      <c r="G22" s="100">
        <f t="shared" si="0"/>
        <v>20.900000000000002</v>
      </c>
      <c r="H22" s="100">
        <f t="shared" si="1"/>
        <v>0</v>
      </c>
      <c r="I22" s="100">
        <f t="shared" si="2"/>
        <v>-100</v>
      </c>
      <c r="J22" s="100" t="s">
        <v>153</v>
      </c>
      <c r="K22" s="130"/>
    </row>
    <row r="23" spans="1:11">
      <c r="A23" s="94">
        <v>21</v>
      </c>
      <c r="B23" s="95" t="s">
        <v>20</v>
      </c>
      <c r="C23" s="131">
        <v>7</v>
      </c>
      <c r="D23" s="43">
        <v>0.1</v>
      </c>
      <c r="E23" s="131">
        <v>7.6</v>
      </c>
      <c r="F23" s="43">
        <v>0</v>
      </c>
      <c r="G23" s="100">
        <f t="shared" si="0"/>
        <v>14.6</v>
      </c>
      <c r="H23" s="100">
        <f t="shared" si="1"/>
        <v>0.1</v>
      </c>
      <c r="I23" s="100">
        <f t="shared" si="2"/>
        <v>-99.31506849315069</v>
      </c>
      <c r="J23" s="100" t="s">
        <v>153</v>
      </c>
      <c r="K23" s="130"/>
    </row>
    <row r="24" spans="1:11">
      <c r="A24" s="94">
        <v>22</v>
      </c>
      <c r="B24" s="95" t="s">
        <v>21</v>
      </c>
      <c r="C24" s="131">
        <v>7.1</v>
      </c>
      <c r="D24" s="43">
        <v>0</v>
      </c>
      <c r="E24" s="131">
        <v>7.2</v>
      </c>
      <c r="F24" s="43">
        <v>0</v>
      </c>
      <c r="G24" s="100">
        <f t="shared" si="0"/>
        <v>14.3</v>
      </c>
      <c r="H24" s="100">
        <f t="shared" si="1"/>
        <v>0</v>
      </c>
      <c r="I24" s="100">
        <f t="shared" si="2"/>
        <v>-100</v>
      </c>
      <c r="J24" s="100" t="s">
        <v>153</v>
      </c>
      <c r="K24" s="130"/>
    </row>
    <row r="25" spans="1:11">
      <c r="A25" s="94">
        <v>23</v>
      </c>
      <c r="B25" s="95" t="s">
        <v>22</v>
      </c>
      <c r="C25" s="131">
        <v>5.4</v>
      </c>
      <c r="D25" s="43">
        <v>0</v>
      </c>
      <c r="E25" s="131">
        <v>11.6</v>
      </c>
      <c r="F25" s="43">
        <v>0</v>
      </c>
      <c r="G25" s="100">
        <f t="shared" si="0"/>
        <v>17</v>
      </c>
      <c r="H25" s="100">
        <f t="shared" si="1"/>
        <v>0</v>
      </c>
      <c r="I25" s="100">
        <f t="shared" si="2"/>
        <v>-100</v>
      </c>
      <c r="J25" s="100" t="s">
        <v>153</v>
      </c>
      <c r="K25" s="130"/>
    </row>
    <row r="26" spans="1:11">
      <c r="A26" s="94">
        <v>24</v>
      </c>
      <c r="B26" s="95" t="s">
        <v>23</v>
      </c>
      <c r="C26" s="131">
        <v>9.6</v>
      </c>
      <c r="D26" s="43">
        <v>0.3</v>
      </c>
      <c r="E26" s="131">
        <v>12.4</v>
      </c>
      <c r="F26" s="43">
        <v>0</v>
      </c>
      <c r="G26" s="100">
        <f t="shared" si="0"/>
        <v>22</v>
      </c>
      <c r="H26" s="100">
        <f t="shared" si="1"/>
        <v>0.3</v>
      </c>
      <c r="I26" s="100">
        <f t="shared" si="2"/>
        <v>-98.63636363636364</v>
      </c>
      <c r="J26" s="100" t="s">
        <v>153</v>
      </c>
      <c r="K26" s="130"/>
    </row>
    <row r="27" spans="1:11">
      <c r="A27" s="94">
        <v>25</v>
      </c>
      <c r="B27" s="95" t="s">
        <v>24</v>
      </c>
      <c r="C27" s="131">
        <v>4.4000000000000004</v>
      </c>
      <c r="D27" s="43">
        <v>0</v>
      </c>
      <c r="E27" s="131">
        <v>6.2</v>
      </c>
      <c r="F27" s="43">
        <v>0</v>
      </c>
      <c r="G27" s="100">
        <f t="shared" si="0"/>
        <v>10.600000000000001</v>
      </c>
      <c r="H27" s="100">
        <f t="shared" si="1"/>
        <v>0</v>
      </c>
      <c r="I27" s="100">
        <f t="shared" si="2"/>
        <v>-100</v>
      </c>
      <c r="J27" s="100" t="s">
        <v>153</v>
      </c>
      <c r="K27" s="130"/>
    </row>
    <row r="28" spans="1:11">
      <c r="A28" s="94">
        <v>26</v>
      </c>
      <c r="B28" s="95" t="s">
        <v>25</v>
      </c>
      <c r="C28" s="131">
        <v>7.9</v>
      </c>
      <c r="D28" s="43">
        <v>0.1</v>
      </c>
      <c r="E28" s="131">
        <v>5.9</v>
      </c>
      <c r="F28" s="43">
        <v>0</v>
      </c>
      <c r="G28" s="100">
        <f t="shared" si="0"/>
        <v>13.8</v>
      </c>
      <c r="H28" s="100">
        <f t="shared" si="1"/>
        <v>0.1</v>
      </c>
      <c r="I28" s="100">
        <f t="shared" si="2"/>
        <v>-99.275362318840578</v>
      </c>
      <c r="J28" s="100" t="s">
        <v>153</v>
      </c>
      <c r="K28" s="130"/>
    </row>
    <row r="29" spans="1:11">
      <c r="A29" s="94">
        <v>27</v>
      </c>
      <c r="B29" s="95" t="s">
        <v>26</v>
      </c>
      <c r="C29" s="131">
        <v>2.1</v>
      </c>
      <c r="D29" s="43">
        <v>0.1</v>
      </c>
      <c r="E29" s="131">
        <v>18.5</v>
      </c>
      <c r="F29" s="43">
        <v>0.2</v>
      </c>
      <c r="G29" s="100">
        <f t="shared" si="0"/>
        <v>20.6</v>
      </c>
      <c r="H29" s="100">
        <f t="shared" si="1"/>
        <v>0.30000000000000004</v>
      </c>
      <c r="I29" s="100">
        <f t="shared" si="2"/>
        <v>-98.543689320388353</v>
      </c>
      <c r="J29" s="100" t="s">
        <v>153</v>
      </c>
      <c r="K29" s="130"/>
    </row>
    <row r="30" spans="1:11">
      <c r="A30" s="94">
        <v>28</v>
      </c>
      <c r="B30" s="95" t="s">
        <v>27</v>
      </c>
      <c r="C30" s="131">
        <v>11.6</v>
      </c>
      <c r="D30" s="43">
        <v>0</v>
      </c>
      <c r="E30" s="131">
        <v>3.9</v>
      </c>
      <c r="F30" s="43">
        <v>0</v>
      </c>
      <c r="G30" s="100">
        <f t="shared" si="0"/>
        <v>15.5</v>
      </c>
      <c r="H30" s="100">
        <f t="shared" si="1"/>
        <v>0</v>
      </c>
      <c r="I30" s="100">
        <f t="shared" si="2"/>
        <v>-100</v>
      </c>
      <c r="J30" s="100" t="s">
        <v>153</v>
      </c>
      <c r="K30" s="130"/>
    </row>
    <row r="31" spans="1:11">
      <c r="A31" s="94">
        <v>29</v>
      </c>
      <c r="B31" s="95" t="s">
        <v>28</v>
      </c>
      <c r="C31" s="131">
        <v>10.8</v>
      </c>
      <c r="D31" s="43">
        <v>0</v>
      </c>
      <c r="E31" s="131">
        <v>2.2999999999999998</v>
      </c>
      <c r="F31" s="43">
        <v>0</v>
      </c>
      <c r="G31" s="100">
        <f t="shared" si="0"/>
        <v>13.100000000000001</v>
      </c>
      <c r="H31" s="100">
        <f t="shared" si="1"/>
        <v>0</v>
      </c>
      <c r="I31" s="100">
        <f t="shared" si="2"/>
        <v>-100</v>
      </c>
      <c r="J31" s="100" t="s">
        <v>153</v>
      </c>
      <c r="K31" s="130"/>
    </row>
    <row r="32" spans="1:11">
      <c r="A32" s="94">
        <v>30</v>
      </c>
      <c r="B32" s="95" t="s">
        <v>29</v>
      </c>
      <c r="C32" s="131">
        <v>14.9</v>
      </c>
      <c r="D32" s="43">
        <v>0</v>
      </c>
      <c r="E32" s="131">
        <v>7.1</v>
      </c>
      <c r="F32" s="43">
        <v>0</v>
      </c>
      <c r="G32" s="100">
        <f t="shared" si="0"/>
        <v>22</v>
      </c>
      <c r="H32" s="100">
        <f t="shared" si="1"/>
        <v>0</v>
      </c>
      <c r="I32" s="100">
        <f t="shared" si="2"/>
        <v>-100</v>
      </c>
      <c r="J32" s="100" t="s">
        <v>153</v>
      </c>
      <c r="K32" s="130"/>
    </row>
    <row r="33" spans="1:11">
      <c r="A33" s="94">
        <v>31</v>
      </c>
      <c r="B33" s="95" t="s">
        <v>30</v>
      </c>
      <c r="C33" s="131">
        <v>7</v>
      </c>
      <c r="D33" s="43">
        <v>0.1</v>
      </c>
      <c r="E33" s="131">
        <v>10</v>
      </c>
      <c r="F33" s="43">
        <v>0</v>
      </c>
      <c r="G33" s="100">
        <f t="shared" si="0"/>
        <v>17</v>
      </c>
      <c r="H33" s="100">
        <f t="shared" si="1"/>
        <v>0.1</v>
      </c>
      <c r="I33" s="100">
        <f t="shared" si="2"/>
        <v>-99.411764705882348</v>
      </c>
      <c r="J33" s="100" t="s">
        <v>153</v>
      </c>
      <c r="K33" s="130"/>
    </row>
    <row r="34" spans="1:11">
      <c r="A34" s="94">
        <v>32</v>
      </c>
      <c r="B34" s="95" t="s">
        <v>31</v>
      </c>
      <c r="C34" s="131">
        <v>17.7</v>
      </c>
      <c r="D34" s="43">
        <v>0</v>
      </c>
      <c r="E34" s="131">
        <v>5.3</v>
      </c>
      <c r="F34" s="43">
        <v>0</v>
      </c>
      <c r="G34" s="100">
        <f t="shared" si="0"/>
        <v>23</v>
      </c>
      <c r="H34" s="100">
        <f t="shared" si="1"/>
        <v>0</v>
      </c>
      <c r="I34" s="100">
        <f t="shared" si="2"/>
        <v>-100</v>
      </c>
      <c r="J34" s="100" t="s">
        <v>153</v>
      </c>
      <c r="K34" s="130"/>
    </row>
    <row r="35" spans="1:11">
      <c r="A35" s="94">
        <v>33</v>
      </c>
      <c r="B35" s="95" t="s">
        <v>32</v>
      </c>
      <c r="C35" s="131">
        <v>6.2</v>
      </c>
      <c r="D35" s="43">
        <v>0</v>
      </c>
      <c r="E35" s="131">
        <v>7.5</v>
      </c>
      <c r="F35" s="43">
        <v>0</v>
      </c>
      <c r="G35" s="100">
        <f t="shared" si="0"/>
        <v>13.7</v>
      </c>
      <c r="H35" s="100">
        <f t="shared" si="1"/>
        <v>0</v>
      </c>
      <c r="I35" s="100">
        <f t="shared" si="2"/>
        <v>-100</v>
      </c>
      <c r="J35" s="100" t="s">
        <v>153</v>
      </c>
      <c r="K35" s="130"/>
    </row>
    <row r="36" spans="1:11">
      <c r="A36" s="94">
        <v>34</v>
      </c>
      <c r="B36" s="95" t="s">
        <v>33</v>
      </c>
      <c r="C36" s="131">
        <v>9</v>
      </c>
      <c r="D36" s="43">
        <v>0.1</v>
      </c>
      <c r="E36" s="131">
        <v>5</v>
      </c>
      <c r="F36" s="43">
        <v>0</v>
      </c>
      <c r="G36" s="100">
        <f t="shared" si="0"/>
        <v>14</v>
      </c>
      <c r="H36" s="100">
        <f t="shared" si="1"/>
        <v>0.1</v>
      </c>
      <c r="I36" s="100">
        <f t="shared" si="2"/>
        <v>-99.285714285714292</v>
      </c>
      <c r="J36" s="100" t="s">
        <v>153</v>
      </c>
      <c r="K36" s="130"/>
    </row>
    <row r="37" spans="1:11">
      <c r="A37" s="94">
        <v>35</v>
      </c>
      <c r="B37" s="95" t="s">
        <v>34</v>
      </c>
      <c r="C37" s="131">
        <v>7.3</v>
      </c>
      <c r="D37" s="43">
        <v>0.1</v>
      </c>
      <c r="E37" s="131">
        <v>6.9</v>
      </c>
      <c r="F37" s="43">
        <v>0</v>
      </c>
      <c r="G37" s="100">
        <f t="shared" si="0"/>
        <v>14.2</v>
      </c>
      <c r="H37" s="100">
        <f t="shared" si="1"/>
        <v>0.1</v>
      </c>
      <c r="I37" s="100">
        <f t="shared" si="2"/>
        <v>-99.295774647887328</v>
      </c>
      <c r="J37" s="100" t="s">
        <v>153</v>
      </c>
      <c r="K37" s="130"/>
    </row>
    <row r="38" spans="1:11">
      <c r="A38" s="94">
        <v>36</v>
      </c>
      <c r="B38" s="95" t="s">
        <v>35</v>
      </c>
      <c r="C38" s="131">
        <v>5.7</v>
      </c>
      <c r="D38" s="43">
        <v>0</v>
      </c>
      <c r="E38" s="131">
        <v>6.8</v>
      </c>
      <c r="F38" s="43">
        <v>0</v>
      </c>
      <c r="G38" s="100">
        <f t="shared" si="0"/>
        <v>12.5</v>
      </c>
      <c r="H38" s="100">
        <f t="shared" si="1"/>
        <v>0</v>
      </c>
      <c r="I38" s="100">
        <f t="shared" si="2"/>
        <v>-100</v>
      </c>
      <c r="J38" s="100" t="s">
        <v>153</v>
      </c>
      <c r="K38" s="130"/>
    </row>
    <row r="39" spans="1:11">
      <c r="A39" s="94">
        <v>37</v>
      </c>
      <c r="B39" s="95" t="s">
        <v>36</v>
      </c>
      <c r="C39" s="131">
        <v>9.5</v>
      </c>
      <c r="D39" s="43">
        <v>0.1</v>
      </c>
      <c r="E39" s="131">
        <v>12.8</v>
      </c>
      <c r="F39" s="43">
        <v>0</v>
      </c>
      <c r="G39" s="100">
        <f t="shared" si="0"/>
        <v>22.3</v>
      </c>
      <c r="H39" s="100">
        <f t="shared" si="1"/>
        <v>0.1</v>
      </c>
      <c r="I39" s="100">
        <f t="shared" si="2"/>
        <v>-99.551569506726452</v>
      </c>
      <c r="J39" s="100" t="s">
        <v>153</v>
      </c>
      <c r="K39" s="130"/>
    </row>
    <row r="40" spans="1:11">
      <c r="A40" s="94">
        <v>38</v>
      </c>
      <c r="B40" s="95" t="s">
        <v>37</v>
      </c>
      <c r="C40" s="131">
        <v>8</v>
      </c>
      <c r="D40" s="43">
        <v>0</v>
      </c>
      <c r="E40" s="131">
        <v>7.6</v>
      </c>
      <c r="F40" s="43">
        <v>0</v>
      </c>
      <c r="G40" s="100">
        <f t="shared" si="0"/>
        <v>15.6</v>
      </c>
      <c r="H40" s="100">
        <f t="shared" si="1"/>
        <v>0</v>
      </c>
      <c r="I40" s="100">
        <f t="shared" si="2"/>
        <v>-100</v>
      </c>
      <c r="J40" s="100" t="s">
        <v>153</v>
      </c>
      <c r="K40" s="130"/>
    </row>
    <row r="41" spans="1:11">
      <c r="A41" s="94">
        <v>39</v>
      </c>
      <c r="B41" s="95" t="s">
        <v>38</v>
      </c>
      <c r="C41" s="131">
        <v>7</v>
      </c>
      <c r="D41" s="43">
        <v>0</v>
      </c>
      <c r="E41" s="131">
        <v>3.7</v>
      </c>
      <c r="F41" s="43">
        <v>0</v>
      </c>
      <c r="G41" s="100">
        <f t="shared" si="0"/>
        <v>10.7</v>
      </c>
      <c r="H41" s="100">
        <f t="shared" si="1"/>
        <v>0</v>
      </c>
      <c r="I41" s="100">
        <f t="shared" si="2"/>
        <v>-100</v>
      </c>
      <c r="J41" s="100" t="s">
        <v>153</v>
      </c>
      <c r="K41" s="130"/>
    </row>
    <row r="42" spans="1:11">
      <c r="A42" s="94">
        <v>40</v>
      </c>
      <c r="B42" s="120" t="s">
        <v>39</v>
      </c>
      <c r="C42" s="131">
        <v>6.4</v>
      </c>
      <c r="D42" s="43">
        <v>0</v>
      </c>
      <c r="E42" s="131">
        <v>2.1</v>
      </c>
      <c r="F42" s="43">
        <v>0</v>
      </c>
      <c r="G42" s="100">
        <f t="shared" si="0"/>
        <v>8.5</v>
      </c>
      <c r="H42" s="100">
        <f t="shared" si="1"/>
        <v>0</v>
      </c>
      <c r="I42" s="100">
        <f t="shared" si="2"/>
        <v>-100</v>
      </c>
      <c r="J42" s="100" t="s">
        <v>153</v>
      </c>
      <c r="K42" s="130"/>
    </row>
    <row r="43" spans="1:11">
      <c r="A43" s="94">
        <v>41</v>
      </c>
      <c r="B43" s="95" t="s">
        <v>40</v>
      </c>
      <c r="C43" s="131">
        <v>12.1</v>
      </c>
      <c r="D43" s="43">
        <v>0</v>
      </c>
      <c r="E43" s="131">
        <v>4.8</v>
      </c>
      <c r="F43" s="43">
        <v>0</v>
      </c>
      <c r="G43" s="100">
        <f t="shared" si="0"/>
        <v>16.899999999999999</v>
      </c>
      <c r="H43" s="100">
        <f t="shared" si="1"/>
        <v>0</v>
      </c>
      <c r="I43" s="100">
        <f t="shared" si="2"/>
        <v>-100</v>
      </c>
      <c r="J43" s="100" t="s">
        <v>153</v>
      </c>
      <c r="K43" s="130"/>
    </row>
    <row r="44" spans="1:11">
      <c r="A44" s="94">
        <v>42</v>
      </c>
      <c r="B44" s="95" t="s">
        <v>41</v>
      </c>
      <c r="C44" s="131">
        <v>8</v>
      </c>
      <c r="D44" s="43">
        <v>0</v>
      </c>
      <c r="E44" s="131">
        <v>6.9</v>
      </c>
      <c r="F44" s="43">
        <v>0</v>
      </c>
      <c r="G44" s="100">
        <f t="shared" si="0"/>
        <v>14.9</v>
      </c>
      <c r="H44" s="100">
        <f t="shared" si="1"/>
        <v>0</v>
      </c>
      <c r="I44" s="100">
        <f t="shared" si="2"/>
        <v>-100</v>
      </c>
      <c r="J44" s="100" t="s">
        <v>153</v>
      </c>
      <c r="K44" s="130"/>
    </row>
    <row r="45" spans="1:11">
      <c r="A45" s="94">
        <v>43</v>
      </c>
      <c r="B45" s="95" t="s">
        <v>42</v>
      </c>
      <c r="C45" s="131">
        <v>7.2</v>
      </c>
      <c r="D45" s="43">
        <v>0.1</v>
      </c>
      <c r="E45" s="131">
        <v>9</v>
      </c>
      <c r="F45" s="43">
        <v>0</v>
      </c>
      <c r="G45" s="100">
        <f t="shared" si="0"/>
        <v>16.2</v>
      </c>
      <c r="H45" s="100">
        <f t="shared" si="1"/>
        <v>0.1</v>
      </c>
      <c r="I45" s="100">
        <f t="shared" si="2"/>
        <v>-99.382716049382722</v>
      </c>
      <c r="J45" s="100" t="s">
        <v>153</v>
      </c>
      <c r="K45" s="130"/>
    </row>
    <row r="46" spans="1:11">
      <c r="A46" s="94">
        <v>44</v>
      </c>
      <c r="B46" s="95" t="s">
        <v>43</v>
      </c>
      <c r="C46" s="131">
        <v>8</v>
      </c>
      <c r="D46" s="43">
        <v>0.1</v>
      </c>
      <c r="E46" s="131">
        <v>7</v>
      </c>
      <c r="F46" s="43">
        <v>0</v>
      </c>
      <c r="G46" s="100">
        <f t="shared" si="0"/>
        <v>15</v>
      </c>
      <c r="H46" s="100">
        <f t="shared" si="1"/>
        <v>0.1</v>
      </c>
      <c r="I46" s="100">
        <f t="shared" si="2"/>
        <v>-99.333333333333329</v>
      </c>
      <c r="J46" s="100" t="s">
        <v>153</v>
      </c>
      <c r="K46" s="130"/>
    </row>
    <row r="47" spans="1:11">
      <c r="A47" s="94">
        <v>45</v>
      </c>
      <c r="B47" s="95" t="s">
        <v>44</v>
      </c>
      <c r="C47" s="131">
        <v>5.7</v>
      </c>
      <c r="D47" s="43">
        <v>0.1</v>
      </c>
      <c r="E47" s="131">
        <v>2.9</v>
      </c>
      <c r="F47" s="43">
        <v>0</v>
      </c>
      <c r="G47" s="100">
        <f t="shared" si="0"/>
        <v>8.6</v>
      </c>
      <c r="H47" s="100">
        <f t="shared" si="1"/>
        <v>0.1</v>
      </c>
      <c r="I47" s="100">
        <f t="shared" si="2"/>
        <v>-98.837209302325576</v>
      </c>
      <c r="J47" s="100" t="s">
        <v>153</v>
      </c>
      <c r="K47" s="130"/>
    </row>
    <row r="48" spans="1:11">
      <c r="A48" s="94">
        <v>46</v>
      </c>
      <c r="B48" s="95" t="s">
        <v>45</v>
      </c>
      <c r="C48" s="131">
        <v>8.1999999999999993</v>
      </c>
      <c r="D48" s="43">
        <v>0.1</v>
      </c>
      <c r="E48" s="131">
        <v>2.2000000000000002</v>
      </c>
      <c r="F48" s="43">
        <v>0</v>
      </c>
      <c r="G48" s="100">
        <f t="shared" si="0"/>
        <v>10.399999999999999</v>
      </c>
      <c r="H48" s="100">
        <f t="shared" si="1"/>
        <v>0.1</v>
      </c>
      <c r="I48" s="100">
        <f t="shared" si="2"/>
        <v>-99.038461538461533</v>
      </c>
      <c r="J48" s="100" t="s">
        <v>153</v>
      </c>
      <c r="K48" s="130"/>
    </row>
    <row r="49" spans="1:11">
      <c r="A49" s="94">
        <v>47</v>
      </c>
      <c r="B49" s="95" t="s">
        <v>76</v>
      </c>
      <c r="C49" s="131">
        <v>9.4</v>
      </c>
      <c r="D49" s="43">
        <v>0.2</v>
      </c>
      <c r="E49" s="131">
        <v>0.9</v>
      </c>
      <c r="F49" s="43">
        <v>0</v>
      </c>
      <c r="G49" s="100">
        <f t="shared" si="0"/>
        <v>10.3</v>
      </c>
      <c r="H49" s="100">
        <f t="shared" si="1"/>
        <v>0.2</v>
      </c>
      <c r="I49" s="100">
        <f t="shared" si="2"/>
        <v>-98.05825242718447</v>
      </c>
      <c r="J49" s="100" t="s">
        <v>153</v>
      </c>
      <c r="K49" s="130"/>
    </row>
    <row r="50" spans="1:11">
      <c r="A50" s="94">
        <v>48</v>
      </c>
      <c r="B50" s="95" t="s">
        <v>75</v>
      </c>
      <c r="C50" s="131">
        <v>11.8</v>
      </c>
      <c r="D50" s="43">
        <v>0</v>
      </c>
      <c r="E50" s="131">
        <v>1.1000000000000001</v>
      </c>
      <c r="F50" s="43">
        <v>0</v>
      </c>
      <c r="G50" s="100">
        <f t="shared" si="0"/>
        <v>12.9</v>
      </c>
      <c r="H50" s="100">
        <f t="shared" si="1"/>
        <v>0</v>
      </c>
      <c r="I50" s="100">
        <f t="shared" si="2"/>
        <v>-100</v>
      </c>
      <c r="J50" s="100" t="s">
        <v>153</v>
      </c>
      <c r="K50" s="130"/>
    </row>
    <row r="51" spans="1:11">
      <c r="A51" s="94">
        <v>49</v>
      </c>
      <c r="B51" s="95" t="s">
        <v>48</v>
      </c>
      <c r="C51" s="131">
        <v>8.1999999999999993</v>
      </c>
      <c r="D51" s="43">
        <v>0</v>
      </c>
      <c r="E51" s="131">
        <v>4.4000000000000004</v>
      </c>
      <c r="F51" s="43">
        <v>0</v>
      </c>
      <c r="G51" s="100">
        <f t="shared" si="0"/>
        <v>12.6</v>
      </c>
      <c r="H51" s="100">
        <f t="shared" si="1"/>
        <v>0</v>
      </c>
      <c r="I51" s="100">
        <f t="shared" si="2"/>
        <v>-100</v>
      </c>
      <c r="J51" s="100" t="s">
        <v>153</v>
      </c>
      <c r="K51" s="130"/>
    </row>
    <row r="52" spans="1:11">
      <c r="A52" s="94">
        <v>50</v>
      </c>
      <c r="B52" s="95" t="s">
        <v>49</v>
      </c>
      <c r="C52" s="131">
        <v>8</v>
      </c>
      <c r="D52" s="43">
        <v>0.1</v>
      </c>
      <c r="E52" s="131">
        <v>7.6</v>
      </c>
      <c r="F52" s="43">
        <v>0</v>
      </c>
      <c r="G52" s="100">
        <f t="shared" si="0"/>
        <v>15.6</v>
      </c>
      <c r="H52" s="100">
        <f t="shared" si="1"/>
        <v>0.1</v>
      </c>
      <c r="I52" s="100">
        <f t="shared" si="2"/>
        <v>-99.358974358974365</v>
      </c>
      <c r="J52" s="100" t="s">
        <v>153</v>
      </c>
      <c r="K52" s="130"/>
    </row>
    <row r="53" spans="1:11">
      <c r="A53" s="94">
        <v>51</v>
      </c>
      <c r="B53" s="94" t="s">
        <v>53</v>
      </c>
      <c r="C53" s="94">
        <f t="shared" ref="C53:H53" si="3">SUM(C3:C52)</f>
        <v>419.89999999999992</v>
      </c>
      <c r="D53" s="94">
        <f t="shared" si="3"/>
        <v>2.3000000000000012</v>
      </c>
      <c r="E53" s="94">
        <f t="shared" si="3"/>
        <v>367.6</v>
      </c>
      <c r="F53" s="94">
        <f t="shared" si="3"/>
        <v>0.60000000000000009</v>
      </c>
      <c r="G53" s="94">
        <f t="shared" si="3"/>
        <v>787.50000000000011</v>
      </c>
      <c r="H53" s="94">
        <f t="shared" si="3"/>
        <v>2.9000000000000012</v>
      </c>
      <c r="I53" s="100">
        <f t="shared" si="2"/>
        <v>-99.631746031746033</v>
      </c>
      <c r="J53" s="100" t="s">
        <v>153</v>
      </c>
      <c r="K53" s="130"/>
    </row>
    <row r="54" spans="1:11">
      <c r="A54" s="94">
        <v>52</v>
      </c>
      <c r="B54" s="94" t="s">
        <v>54</v>
      </c>
      <c r="C54" s="110">
        <f t="shared" ref="C54:H54" si="4">C53/50</f>
        <v>8.3979999999999979</v>
      </c>
      <c r="D54" s="110">
        <f t="shared" si="4"/>
        <v>4.600000000000002E-2</v>
      </c>
      <c r="E54" s="110">
        <f t="shared" si="4"/>
        <v>7.3520000000000003</v>
      </c>
      <c r="F54" s="110">
        <f t="shared" si="4"/>
        <v>1.2000000000000002E-2</v>
      </c>
      <c r="G54" s="110">
        <f t="shared" si="4"/>
        <v>15.750000000000002</v>
      </c>
      <c r="H54" s="110">
        <f t="shared" si="4"/>
        <v>5.8000000000000024E-2</v>
      </c>
      <c r="I54" s="100">
        <f t="shared" si="2"/>
        <v>-99.631746031746033</v>
      </c>
      <c r="J54" s="100" t="s">
        <v>153</v>
      </c>
    </row>
  </sheetData>
  <autoFilter ref="A2:K54">
    <filterColumn colId="1"/>
  </autoFilter>
  <mergeCells count="7">
    <mergeCell ref="G1:H1"/>
    <mergeCell ref="I1:I2"/>
    <mergeCell ref="J1:J2"/>
    <mergeCell ref="A1:A2"/>
    <mergeCell ref="B1:B2"/>
    <mergeCell ref="C1:D1"/>
    <mergeCell ref="E1:F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59"/>
  <sheetViews>
    <sheetView view="pageBreakPreview" zoomScaleSheetLayoutView="100" workbookViewId="0">
      <pane xSplit="2" ySplit="2" topLeftCell="C35" activePane="bottomRight" state="frozen"/>
      <selection pane="topRight" activeCell="C1" sqref="C1"/>
      <selection pane="bottomLeft" activeCell="A3" sqref="A3"/>
      <selection pane="bottomRight" activeCell="I3" sqref="I3:J52"/>
    </sheetView>
  </sheetViews>
  <sheetFormatPr defaultColWidth="9.140625" defaultRowHeight="15"/>
  <cols>
    <col min="1" max="1" width="3.85546875" style="107" customWidth="1"/>
    <col min="2" max="2" width="13.140625" style="99" customWidth="1"/>
    <col min="3" max="3" width="5.7109375" style="99" customWidth="1"/>
    <col min="4" max="4" width="5.85546875" style="99" customWidth="1"/>
    <col min="5" max="5" width="6.28515625" style="99" customWidth="1"/>
    <col min="6" max="6" width="5.7109375" style="99" customWidth="1"/>
    <col min="7" max="7" width="6.140625" style="99" customWidth="1"/>
    <col min="8" max="8" width="5.7109375" style="99" customWidth="1"/>
    <col min="9" max="9" width="7" style="99" customWidth="1"/>
    <col min="10" max="10" width="6.42578125" style="99" customWidth="1"/>
    <col min="11" max="11" width="6.140625" style="99" customWidth="1"/>
    <col min="12" max="12" width="8" style="124" customWidth="1"/>
    <col min="13" max="13" width="6" style="124" customWidth="1"/>
    <col min="14" max="14" width="12.5703125" style="99" customWidth="1"/>
    <col min="15" max="15" width="10.85546875" style="99" customWidth="1"/>
    <col min="16" max="16" width="8.7109375" style="99" customWidth="1"/>
    <col min="17" max="17" width="12.85546875" style="99" customWidth="1"/>
    <col min="18" max="19" width="8.5703125" style="99" customWidth="1"/>
    <col min="20" max="20" width="10.42578125" style="99" customWidth="1"/>
    <col min="21" max="21" width="9.140625" style="99" customWidth="1"/>
    <col min="22" max="22" width="14.5703125" style="99" customWidth="1"/>
    <col min="23" max="16384" width="9.140625" style="99"/>
  </cols>
  <sheetData>
    <row r="1" spans="1:22" ht="24.75" customHeight="1">
      <c r="A1" s="195" t="s">
        <v>74</v>
      </c>
      <c r="B1" s="195" t="s">
        <v>51</v>
      </c>
      <c r="C1" s="195" t="s">
        <v>155</v>
      </c>
      <c r="D1" s="195"/>
      <c r="E1" s="195" t="s">
        <v>159</v>
      </c>
      <c r="F1" s="195"/>
      <c r="G1" s="195" t="s">
        <v>161</v>
      </c>
      <c r="H1" s="195"/>
      <c r="I1" s="195" t="s">
        <v>52</v>
      </c>
      <c r="J1" s="195"/>
      <c r="K1" s="195" t="s">
        <v>114</v>
      </c>
      <c r="L1" s="197" t="s">
        <v>77</v>
      </c>
      <c r="M1" s="140"/>
      <c r="N1" s="198" t="s">
        <v>93</v>
      </c>
      <c r="O1" s="198"/>
      <c r="P1" s="111"/>
      <c r="Q1" s="111"/>
      <c r="R1" s="111"/>
      <c r="S1" s="111"/>
      <c r="T1" s="111"/>
      <c r="U1" s="111"/>
    </row>
    <row r="2" spans="1:22" s="107" customFormat="1" ht="35.450000000000003" customHeight="1">
      <c r="A2" s="195"/>
      <c r="B2" s="195"/>
      <c r="C2" s="155" t="s">
        <v>57</v>
      </c>
      <c r="D2" s="155" t="s">
        <v>61</v>
      </c>
      <c r="E2" s="155" t="s">
        <v>57</v>
      </c>
      <c r="F2" s="155" t="s">
        <v>61</v>
      </c>
      <c r="G2" s="155" t="s">
        <v>57</v>
      </c>
      <c r="H2" s="155" t="s">
        <v>61</v>
      </c>
      <c r="I2" s="155" t="s">
        <v>57</v>
      </c>
      <c r="J2" s="155" t="s">
        <v>61</v>
      </c>
      <c r="K2" s="195"/>
      <c r="L2" s="197"/>
      <c r="M2" s="140"/>
      <c r="N2" s="199" t="s">
        <v>59</v>
      </c>
      <c r="O2" s="199"/>
      <c r="P2" s="106" t="s">
        <v>60</v>
      </c>
      <c r="Q2" s="106" t="s">
        <v>88</v>
      </c>
      <c r="R2" s="174" t="s">
        <v>162</v>
      </c>
      <c r="S2" s="174" t="s">
        <v>158</v>
      </c>
      <c r="T2" s="144" t="s">
        <v>66</v>
      </c>
      <c r="U2" s="144" t="s">
        <v>55</v>
      </c>
    </row>
    <row r="3" spans="1:22">
      <c r="A3" s="154">
        <v>1</v>
      </c>
      <c r="B3" s="95" t="s">
        <v>0</v>
      </c>
      <c r="C3" s="42">
        <v>6.9000000000000909</v>
      </c>
      <c r="D3" s="97">
        <v>13.200000000000045</v>
      </c>
      <c r="E3" s="4">
        <v>18.600000000000001</v>
      </c>
      <c r="F3" s="42">
        <v>0.5</v>
      </c>
      <c r="G3" s="42">
        <v>45.8</v>
      </c>
      <c r="H3" s="172">
        <v>12.299999999999999</v>
      </c>
      <c r="I3" s="94">
        <f>C3+E3+G3</f>
        <v>71.300000000000097</v>
      </c>
      <c r="J3" s="110">
        <f>D3+F3+H3</f>
        <v>26.000000000000043</v>
      </c>
      <c r="K3" s="100">
        <f>J3/I3*100-100</f>
        <v>-63.534361851332392</v>
      </c>
      <c r="L3" s="175" t="s">
        <v>77</v>
      </c>
      <c r="M3" s="141"/>
      <c r="N3" s="196" t="s">
        <v>65</v>
      </c>
      <c r="O3" s="196"/>
      <c r="P3" s="108">
        <v>97.8</v>
      </c>
      <c r="Q3" s="108">
        <v>97.8</v>
      </c>
      <c r="R3" s="109">
        <v>240.2</v>
      </c>
      <c r="S3" s="109">
        <v>270.7</v>
      </c>
      <c r="T3" s="110">
        <f t="shared" ref="T3:T17" si="0">S3/Q3*100-100</f>
        <v>176.78936605316972</v>
      </c>
      <c r="U3" s="94" t="s">
        <v>56</v>
      </c>
      <c r="V3" s="130"/>
    </row>
    <row r="4" spans="1:22">
      <c r="A4" s="154">
        <v>2</v>
      </c>
      <c r="B4" s="95" t="s">
        <v>1</v>
      </c>
      <c r="C4" s="42">
        <v>13.399999999999977</v>
      </c>
      <c r="D4" s="97">
        <v>13.199999999999932</v>
      </c>
      <c r="E4" s="4">
        <v>20.9</v>
      </c>
      <c r="F4" s="42">
        <v>0.6</v>
      </c>
      <c r="G4" s="42">
        <v>44.6</v>
      </c>
      <c r="H4" s="172">
        <v>10.199999999999999</v>
      </c>
      <c r="I4" s="94">
        <f t="shared" ref="I4:I22" si="1">C4+E4+G4</f>
        <v>78.899999999999977</v>
      </c>
      <c r="J4" s="110">
        <f t="shared" ref="J4:J22" si="2">D4+F4+H4</f>
        <v>23.999999999999929</v>
      </c>
      <c r="K4" s="100">
        <f t="shared" ref="K4:K54" si="3">J4/I4*100-100</f>
        <v>-69.581749049429732</v>
      </c>
      <c r="L4" s="175" t="s">
        <v>77</v>
      </c>
      <c r="M4" s="141"/>
      <c r="N4" s="196" t="s">
        <v>89</v>
      </c>
      <c r="O4" s="196"/>
      <c r="P4" s="94">
        <v>210.6</v>
      </c>
      <c r="Q4" s="94">
        <v>210.6</v>
      </c>
      <c r="R4" s="94">
        <v>96.3</v>
      </c>
      <c r="S4" s="110">
        <v>96.3</v>
      </c>
      <c r="T4" s="110">
        <f t="shared" si="0"/>
        <v>-54.273504273504273</v>
      </c>
      <c r="U4" s="94" t="s">
        <v>73</v>
      </c>
      <c r="V4" s="130"/>
    </row>
    <row r="5" spans="1:22">
      <c r="A5" s="154">
        <v>3</v>
      </c>
      <c r="B5" s="95" t="s">
        <v>2</v>
      </c>
      <c r="C5" s="42">
        <v>6.8999999999998636</v>
      </c>
      <c r="D5" s="97">
        <v>0</v>
      </c>
      <c r="E5" s="4">
        <v>14.2</v>
      </c>
      <c r="F5" s="42">
        <v>0</v>
      </c>
      <c r="G5" s="42">
        <v>59.1</v>
      </c>
      <c r="H5" s="172">
        <v>21.4</v>
      </c>
      <c r="I5" s="94">
        <f t="shared" si="1"/>
        <v>80.199999999999861</v>
      </c>
      <c r="J5" s="110">
        <f t="shared" si="2"/>
        <v>21.4</v>
      </c>
      <c r="K5" s="100">
        <f t="shared" si="3"/>
        <v>-73.316708229426396</v>
      </c>
      <c r="L5" s="175" t="s">
        <v>77</v>
      </c>
      <c r="M5" s="141"/>
      <c r="N5" s="200" t="s">
        <v>100</v>
      </c>
      <c r="O5" s="200"/>
      <c r="P5" s="94">
        <v>212.8</v>
      </c>
      <c r="Q5" s="94">
        <v>212.8</v>
      </c>
      <c r="R5" s="94">
        <v>176</v>
      </c>
      <c r="S5" s="94">
        <v>143</v>
      </c>
      <c r="T5" s="110">
        <f t="shared" si="0"/>
        <v>-32.800751879699249</v>
      </c>
      <c r="U5" s="94" t="s">
        <v>73</v>
      </c>
      <c r="V5" s="130"/>
    </row>
    <row r="6" spans="1:22">
      <c r="A6" s="154">
        <v>4</v>
      </c>
      <c r="B6" s="95" t="s">
        <v>3</v>
      </c>
      <c r="C6" s="42">
        <v>12.300000000000068</v>
      </c>
      <c r="D6" s="97">
        <v>9.9999999999795364E-2</v>
      </c>
      <c r="E6" s="4">
        <v>7.6</v>
      </c>
      <c r="F6" s="42">
        <v>0</v>
      </c>
      <c r="G6" s="42">
        <v>49.8</v>
      </c>
      <c r="H6" s="172">
        <v>4</v>
      </c>
      <c r="I6" s="94">
        <f t="shared" si="1"/>
        <v>69.700000000000074</v>
      </c>
      <c r="J6" s="110">
        <f t="shared" si="2"/>
        <v>4.0999999999997954</v>
      </c>
      <c r="K6" s="100">
        <f t="shared" si="3"/>
        <v>-94.117647058823835</v>
      </c>
      <c r="L6" s="175" t="s">
        <v>77</v>
      </c>
      <c r="M6" s="141"/>
      <c r="N6" s="200" t="s">
        <v>115</v>
      </c>
      <c r="O6" s="200"/>
      <c r="P6" s="94">
        <v>163.9</v>
      </c>
      <c r="Q6" s="108">
        <v>163.9</v>
      </c>
      <c r="R6" s="109">
        <v>130.6</v>
      </c>
      <c r="S6" s="109">
        <v>158.9</v>
      </c>
      <c r="T6" s="110">
        <f t="shared" si="0"/>
        <v>-3.0506406345332522</v>
      </c>
      <c r="U6" s="94" t="s">
        <v>57</v>
      </c>
      <c r="V6" s="130"/>
    </row>
    <row r="7" spans="1:22">
      <c r="A7" s="154">
        <v>5</v>
      </c>
      <c r="B7" s="95" t="s">
        <v>4</v>
      </c>
      <c r="C7" s="42">
        <v>19.499999999999886</v>
      </c>
      <c r="D7" s="97">
        <v>12.000000000000114</v>
      </c>
      <c r="E7" s="4">
        <v>19.399999999999999</v>
      </c>
      <c r="F7" s="42">
        <v>0</v>
      </c>
      <c r="G7" s="42">
        <v>54.1</v>
      </c>
      <c r="H7" s="172">
        <v>12.3</v>
      </c>
      <c r="I7" s="94">
        <f t="shared" si="1"/>
        <v>92.999999999999886</v>
      </c>
      <c r="J7" s="110">
        <f t="shared" si="2"/>
        <v>24.300000000000114</v>
      </c>
      <c r="K7" s="100">
        <f t="shared" si="3"/>
        <v>-73.870967741935331</v>
      </c>
      <c r="L7" s="175" t="s">
        <v>77</v>
      </c>
      <c r="M7" s="141"/>
      <c r="N7" s="201" t="s">
        <v>136</v>
      </c>
      <c r="O7" s="201"/>
      <c r="P7" s="136">
        <f>SUM(P3:P6)</f>
        <v>685.1</v>
      </c>
      <c r="Q7" s="136">
        <f t="shared" ref="Q7" si="4">SUM(Q3:Q6)</f>
        <v>685.1</v>
      </c>
      <c r="R7" s="136">
        <f t="shared" ref="R7" si="5">SUM(R3:R6)</f>
        <v>643.1</v>
      </c>
      <c r="S7" s="136">
        <f t="shared" ref="S7" si="6">SUM(S3:S6)</f>
        <v>668.9</v>
      </c>
      <c r="T7" s="110">
        <f t="shared" si="0"/>
        <v>-2.3646183038972453</v>
      </c>
      <c r="U7" s="136" t="s">
        <v>57</v>
      </c>
      <c r="V7" s="130"/>
    </row>
    <row r="8" spans="1:22" ht="15" customHeight="1">
      <c r="A8" s="154">
        <v>6</v>
      </c>
      <c r="B8" s="95" t="s">
        <v>5</v>
      </c>
      <c r="C8" s="42">
        <v>11.799999999999955</v>
      </c>
      <c r="D8" s="97">
        <v>0</v>
      </c>
      <c r="E8" s="4">
        <v>16.8</v>
      </c>
      <c r="F8" s="42">
        <v>0</v>
      </c>
      <c r="G8" s="42">
        <v>65.8</v>
      </c>
      <c r="H8" s="172">
        <v>16.5</v>
      </c>
      <c r="I8" s="94">
        <f t="shared" si="1"/>
        <v>94.399999999999949</v>
      </c>
      <c r="J8" s="110">
        <f t="shared" si="2"/>
        <v>16.5</v>
      </c>
      <c r="K8" s="100">
        <f t="shared" si="3"/>
        <v>-82.521186440677951</v>
      </c>
      <c r="L8" s="175" t="s">
        <v>77</v>
      </c>
      <c r="M8" s="141"/>
      <c r="N8" s="196" t="s">
        <v>132</v>
      </c>
      <c r="O8" s="196"/>
      <c r="P8" s="94">
        <v>162.69999999999999</v>
      </c>
      <c r="Q8" s="94">
        <v>162.69999999999999</v>
      </c>
      <c r="R8" s="94">
        <v>80.400000000000006</v>
      </c>
      <c r="S8" s="110">
        <v>77.400000000000006</v>
      </c>
      <c r="T8" s="110">
        <f t="shared" si="0"/>
        <v>-52.427781192378603</v>
      </c>
      <c r="U8" s="94" t="s">
        <v>73</v>
      </c>
      <c r="V8" s="130"/>
    </row>
    <row r="9" spans="1:22" ht="15" customHeight="1">
      <c r="A9" s="154">
        <v>7</v>
      </c>
      <c r="B9" s="95" t="s">
        <v>6</v>
      </c>
      <c r="C9" s="42">
        <v>7.4999999999998863</v>
      </c>
      <c r="D9" s="97">
        <v>9.1999999999999318</v>
      </c>
      <c r="E9" s="4">
        <v>17.3</v>
      </c>
      <c r="F9" s="42">
        <v>0</v>
      </c>
      <c r="G9" s="42">
        <v>42.6</v>
      </c>
      <c r="H9" s="172">
        <v>23.4</v>
      </c>
      <c r="I9" s="94">
        <f t="shared" si="1"/>
        <v>67.399999999999892</v>
      </c>
      <c r="J9" s="110">
        <f t="shared" si="2"/>
        <v>32.59999999999993</v>
      </c>
      <c r="K9" s="100">
        <f t="shared" si="3"/>
        <v>-51.632047477744827</v>
      </c>
      <c r="L9" s="175" t="s">
        <v>97</v>
      </c>
      <c r="M9" s="141"/>
      <c r="N9" s="200" t="s">
        <v>139</v>
      </c>
      <c r="O9" s="200"/>
      <c r="P9" s="94">
        <v>70.7</v>
      </c>
      <c r="Q9" s="94">
        <v>70.7</v>
      </c>
      <c r="R9" s="94">
        <v>82.6</v>
      </c>
      <c r="S9" s="94">
        <v>8.3000000000000007</v>
      </c>
      <c r="T9" s="110">
        <f t="shared" si="0"/>
        <v>-88.260254596888259</v>
      </c>
      <c r="U9" s="94" t="s">
        <v>77</v>
      </c>
      <c r="V9" s="130"/>
    </row>
    <row r="10" spans="1:22">
      <c r="A10" s="154">
        <v>8</v>
      </c>
      <c r="B10" s="95" t="s">
        <v>7</v>
      </c>
      <c r="C10" s="42">
        <v>8.1000000000001364</v>
      </c>
      <c r="D10" s="97">
        <v>2.1000000000001364</v>
      </c>
      <c r="E10" s="4">
        <v>32</v>
      </c>
      <c r="F10" s="42">
        <v>0.6</v>
      </c>
      <c r="G10" s="42">
        <v>71.2</v>
      </c>
      <c r="H10" s="172">
        <v>41.1</v>
      </c>
      <c r="I10" s="94">
        <f t="shared" si="1"/>
        <v>111.30000000000014</v>
      </c>
      <c r="J10" s="110">
        <f t="shared" si="2"/>
        <v>43.800000000000139</v>
      </c>
      <c r="K10" s="100">
        <f t="shared" si="3"/>
        <v>-60.646900269541703</v>
      </c>
      <c r="L10" s="175" t="s">
        <v>77</v>
      </c>
      <c r="M10" s="141"/>
      <c r="N10" s="200" t="s">
        <v>138</v>
      </c>
      <c r="O10" s="200"/>
      <c r="P10" s="110">
        <v>16</v>
      </c>
      <c r="Q10" s="110">
        <v>16</v>
      </c>
      <c r="R10" s="94">
        <v>0.5</v>
      </c>
      <c r="S10" s="94">
        <v>7.7</v>
      </c>
      <c r="T10" s="110">
        <f t="shared" si="0"/>
        <v>-51.875</v>
      </c>
      <c r="U10" s="94" t="s">
        <v>73</v>
      </c>
      <c r="V10" s="130"/>
    </row>
    <row r="11" spans="1:22">
      <c r="A11" s="154">
        <v>9</v>
      </c>
      <c r="B11" s="95" t="s">
        <v>8</v>
      </c>
      <c r="C11" s="42">
        <v>9.1000000000000227</v>
      </c>
      <c r="D11" s="97">
        <v>1.3999999999999773</v>
      </c>
      <c r="E11" s="4">
        <v>13.3</v>
      </c>
      <c r="F11" s="42">
        <v>8.5</v>
      </c>
      <c r="G11" s="42">
        <v>75.7</v>
      </c>
      <c r="H11" s="172">
        <v>52.9</v>
      </c>
      <c r="I11" s="94">
        <f t="shared" si="1"/>
        <v>98.100000000000023</v>
      </c>
      <c r="J11" s="110">
        <f t="shared" si="2"/>
        <v>62.799999999999976</v>
      </c>
      <c r="K11" s="100">
        <f t="shared" si="3"/>
        <v>-35.983690112130517</v>
      </c>
      <c r="L11" s="175" t="s">
        <v>97</v>
      </c>
      <c r="M11" s="141"/>
      <c r="N11" s="202" t="s">
        <v>145</v>
      </c>
      <c r="O11" s="202"/>
      <c r="P11" s="136">
        <f>SUM(P8:P10)</f>
        <v>249.39999999999998</v>
      </c>
      <c r="Q11" s="136">
        <f t="shared" ref="Q11:S11" si="7">SUM(Q8:Q10)</f>
        <v>249.39999999999998</v>
      </c>
      <c r="R11" s="136">
        <f t="shared" si="7"/>
        <v>163.5</v>
      </c>
      <c r="S11" s="136">
        <f t="shared" si="7"/>
        <v>93.4</v>
      </c>
      <c r="T11" s="110">
        <f t="shared" si="0"/>
        <v>-62.55012028869286</v>
      </c>
      <c r="U11" s="136" t="s">
        <v>77</v>
      </c>
      <c r="V11" s="130"/>
    </row>
    <row r="12" spans="1:22" ht="15" customHeight="1">
      <c r="A12" s="154">
        <v>10</v>
      </c>
      <c r="B12" s="95" t="s">
        <v>9</v>
      </c>
      <c r="C12" s="42">
        <v>11.300000000000182</v>
      </c>
      <c r="D12" s="97">
        <v>1.2999999999999545</v>
      </c>
      <c r="E12" s="4">
        <v>14.4</v>
      </c>
      <c r="F12" s="42">
        <v>0</v>
      </c>
      <c r="G12" s="42">
        <v>66.599999999999994</v>
      </c>
      <c r="H12" s="172">
        <v>44.800000000000004</v>
      </c>
      <c r="I12" s="94">
        <f t="shared" si="1"/>
        <v>92.300000000000182</v>
      </c>
      <c r="J12" s="110">
        <f t="shared" si="2"/>
        <v>46.099999999999959</v>
      </c>
      <c r="K12" s="100">
        <f t="shared" si="3"/>
        <v>-50.054171180931888</v>
      </c>
      <c r="L12" s="175" t="s">
        <v>97</v>
      </c>
      <c r="M12" s="141"/>
      <c r="N12" s="196" t="s">
        <v>146</v>
      </c>
      <c r="O12" s="196"/>
      <c r="P12" s="94">
        <v>8.4</v>
      </c>
      <c r="Q12" s="94">
        <v>8.4</v>
      </c>
      <c r="R12" s="94">
        <v>1.3</v>
      </c>
      <c r="S12" s="94">
        <v>0</v>
      </c>
      <c r="T12" s="110">
        <f t="shared" si="0"/>
        <v>-100</v>
      </c>
      <c r="U12" s="94" t="s">
        <v>149</v>
      </c>
      <c r="V12" s="130"/>
    </row>
    <row r="13" spans="1:22">
      <c r="A13" s="154">
        <v>11</v>
      </c>
      <c r="B13" s="95" t="s">
        <v>10</v>
      </c>
      <c r="C13" s="42">
        <v>15.600000000000023</v>
      </c>
      <c r="D13" s="97">
        <v>1.8999999999998636</v>
      </c>
      <c r="E13" s="4">
        <v>18.899999999999999</v>
      </c>
      <c r="F13" s="42">
        <v>0.7</v>
      </c>
      <c r="G13" s="42">
        <v>47.6</v>
      </c>
      <c r="H13" s="172">
        <v>7.5</v>
      </c>
      <c r="I13" s="94">
        <f t="shared" si="1"/>
        <v>82.100000000000023</v>
      </c>
      <c r="J13" s="110">
        <f t="shared" si="2"/>
        <v>10.099999999999863</v>
      </c>
      <c r="K13" s="100">
        <f t="shared" si="3"/>
        <v>-87.697929354445961</v>
      </c>
      <c r="L13" s="175" t="s">
        <v>77</v>
      </c>
      <c r="M13" s="141"/>
      <c r="N13" s="200" t="s">
        <v>147</v>
      </c>
      <c r="O13" s="200"/>
      <c r="P13" s="94">
        <v>7.4</v>
      </c>
      <c r="Q13" s="94">
        <v>7.4</v>
      </c>
      <c r="R13" s="94">
        <v>0.1</v>
      </c>
      <c r="S13" s="94">
        <v>0</v>
      </c>
      <c r="T13" s="110">
        <f t="shared" si="0"/>
        <v>-100</v>
      </c>
      <c r="U13" s="94" t="s">
        <v>149</v>
      </c>
      <c r="V13" s="130"/>
    </row>
    <row r="14" spans="1:22">
      <c r="A14" s="154">
        <v>12</v>
      </c>
      <c r="B14" s="95" t="s">
        <v>11</v>
      </c>
      <c r="C14" s="42">
        <v>10.299999999999955</v>
      </c>
      <c r="D14" s="97">
        <v>4.0999999999999091</v>
      </c>
      <c r="E14" s="4">
        <v>12.6</v>
      </c>
      <c r="F14" s="42">
        <v>0</v>
      </c>
      <c r="G14" s="42">
        <v>63</v>
      </c>
      <c r="H14" s="172">
        <v>14.6</v>
      </c>
      <c r="I14" s="94">
        <f t="shared" si="1"/>
        <v>85.899999999999949</v>
      </c>
      <c r="J14" s="110">
        <f t="shared" si="2"/>
        <v>18.69999999999991</v>
      </c>
      <c r="K14" s="100">
        <f t="shared" si="3"/>
        <v>-78.230500582072267</v>
      </c>
      <c r="L14" s="175" t="s">
        <v>77</v>
      </c>
      <c r="M14" s="141"/>
      <c r="N14" s="202" t="s">
        <v>148</v>
      </c>
      <c r="O14" s="202"/>
      <c r="P14" s="136">
        <f>SUM(P12:P13)</f>
        <v>15.8</v>
      </c>
      <c r="Q14" s="136">
        <f t="shared" ref="Q14:S14" si="8">SUM(Q12:Q13)</f>
        <v>15.8</v>
      </c>
      <c r="R14" s="136">
        <f t="shared" si="8"/>
        <v>1.4000000000000001</v>
      </c>
      <c r="S14" s="136">
        <f t="shared" si="8"/>
        <v>0</v>
      </c>
      <c r="T14" s="110">
        <f t="shared" si="0"/>
        <v>-100</v>
      </c>
      <c r="U14" s="136" t="s">
        <v>149</v>
      </c>
      <c r="V14" s="130"/>
    </row>
    <row r="15" spans="1:22" ht="15" customHeight="1">
      <c r="A15" s="154">
        <v>13</v>
      </c>
      <c r="B15" s="95" t="s">
        <v>12</v>
      </c>
      <c r="C15" s="42">
        <v>8.7000000000000455</v>
      </c>
      <c r="D15" s="97">
        <v>49.399999999999977</v>
      </c>
      <c r="E15" s="4">
        <v>9.8000000000000007</v>
      </c>
      <c r="F15" s="42">
        <v>0</v>
      </c>
      <c r="G15" s="42">
        <v>62.6</v>
      </c>
      <c r="H15" s="172">
        <v>30.400000000000002</v>
      </c>
      <c r="I15" s="94">
        <f t="shared" si="1"/>
        <v>81.100000000000051</v>
      </c>
      <c r="J15" s="110">
        <f t="shared" si="2"/>
        <v>79.799999999999983</v>
      </c>
      <c r="K15" s="100">
        <f t="shared" si="3"/>
        <v>-1.6029593094945369</v>
      </c>
      <c r="L15" s="175" t="s">
        <v>57</v>
      </c>
      <c r="M15" s="141"/>
      <c r="N15" s="204" t="s">
        <v>155</v>
      </c>
      <c r="O15" s="204"/>
      <c r="P15" s="94">
        <v>10.7</v>
      </c>
      <c r="Q15" s="94">
        <v>10.7</v>
      </c>
      <c r="R15" s="94">
        <v>0.4</v>
      </c>
      <c r="S15" s="94">
        <v>6.9</v>
      </c>
      <c r="T15" s="110">
        <f t="shared" si="0"/>
        <v>-35.514018691588774</v>
      </c>
      <c r="U15" s="94" t="s">
        <v>73</v>
      </c>
      <c r="V15" s="130"/>
    </row>
    <row r="16" spans="1:22">
      <c r="A16" s="154">
        <v>14</v>
      </c>
      <c r="B16" s="95" t="s">
        <v>13</v>
      </c>
      <c r="C16" s="42">
        <v>8.6999999999999318</v>
      </c>
      <c r="D16" s="97">
        <v>0</v>
      </c>
      <c r="E16" s="4">
        <v>7.6</v>
      </c>
      <c r="F16" s="42">
        <v>0</v>
      </c>
      <c r="G16" s="42">
        <v>59.6</v>
      </c>
      <c r="H16" s="172">
        <v>6.3</v>
      </c>
      <c r="I16" s="94">
        <f t="shared" si="1"/>
        <v>75.899999999999935</v>
      </c>
      <c r="J16" s="110">
        <f t="shared" si="2"/>
        <v>6.3</v>
      </c>
      <c r="K16" s="100">
        <f t="shared" si="3"/>
        <v>-91.699604743083</v>
      </c>
      <c r="L16" s="175" t="s">
        <v>77</v>
      </c>
      <c r="M16" s="141"/>
      <c r="N16" s="204" t="s">
        <v>159</v>
      </c>
      <c r="O16" s="204"/>
      <c r="P16" s="94">
        <v>14.5</v>
      </c>
      <c r="Q16" s="94">
        <v>14.5</v>
      </c>
      <c r="R16" s="94">
        <v>0.1</v>
      </c>
      <c r="S16" s="94">
        <v>1.1000000000000001</v>
      </c>
      <c r="T16" s="110">
        <f t="shared" si="0"/>
        <v>-92.41379310344827</v>
      </c>
      <c r="U16" s="94" t="s">
        <v>77</v>
      </c>
      <c r="V16" s="130"/>
    </row>
    <row r="17" spans="1:22" ht="15" customHeight="1">
      <c r="A17" s="154">
        <v>15</v>
      </c>
      <c r="B17" s="95" t="s">
        <v>14</v>
      </c>
      <c r="C17" s="42">
        <v>6.6999999999998181</v>
      </c>
      <c r="D17" s="97">
        <v>0.39999999999997726</v>
      </c>
      <c r="E17" s="4">
        <v>10.6</v>
      </c>
      <c r="F17" s="42">
        <v>0</v>
      </c>
      <c r="G17" s="42">
        <v>57</v>
      </c>
      <c r="H17" s="172">
        <v>27.5</v>
      </c>
      <c r="I17" s="94">
        <f t="shared" si="1"/>
        <v>74.299999999999812</v>
      </c>
      <c r="J17" s="110">
        <f t="shared" si="2"/>
        <v>27.899999999999977</v>
      </c>
      <c r="K17" s="100">
        <f t="shared" si="3"/>
        <v>-62.449528936742873</v>
      </c>
      <c r="L17" s="175" t="s">
        <v>77</v>
      </c>
      <c r="M17" s="141"/>
      <c r="N17" s="205" t="s">
        <v>161</v>
      </c>
      <c r="O17" s="206"/>
      <c r="P17" s="94">
        <v>58</v>
      </c>
      <c r="Q17" s="94">
        <v>55.9</v>
      </c>
      <c r="R17" s="94">
        <v>96.9</v>
      </c>
      <c r="S17" s="94">
        <v>24.4</v>
      </c>
      <c r="T17" s="110">
        <f t="shared" si="0"/>
        <v>-56.350626118067979</v>
      </c>
      <c r="U17" s="94" t="s">
        <v>73</v>
      </c>
      <c r="V17" s="130"/>
    </row>
    <row r="18" spans="1:22" ht="12.75" customHeight="1">
      <c r="A18" s="154">
        <v>16</v>
      </c>
      <c r="B18" s="95" t="s">
        <v>15</v>
      </c>
      <c r="C18" s="42">
        <v>9.1000000000000227</v>
      </c>
      <c r="D18" s="97">
        <v>3.8999999999999773</v>
      </c>
      <c r="E18" s="4">
        <v>19.2</v>
      </c>
      <c r="F18" s="42">
        <v>6.6</v>
      </c>
      <c r="G18" s="42">
        <v>70.2</v>
      </c>
      <c r="H18" s="172">
        <v>38</v>
      </c>
      <c r="I18" s="94">
        <f t="shared" si="1"/>
        <v>98.500000000000028</v>
      </c>
      <c r="J18" s="110">
        <f t="shared" si="2"/>
        <v>48.499999999999979</v>
      </c>
      <c r="K18" s="100">
        <f t="shared" si="3"/>
        <v>-50.761421319796987</v>
      </c>
      <c r="L18" s="175" t="s">
        <v>97</v>
      </c>
      <c r="M18" s="141"/>
      <c r="N18" s="202" t="s">
        <v>92</v>
      </c>
      <c r="O18" s="202"/>
      <c r="P18" s="136">
        <f>P7+P11+P14+P15+P16+P17</f>
        <v>1033.5</v>
      </c>
      <c r="Q18" s="136">
        <f t="shared" ref="Q18:S18" si="9">Q7+Q11+Q14+Q15+Q16+Q17</f>
        <v>1031.4000000000001</v>
      </c>
      <c r="R18" s="136">
        <f t="shared" si="9"/>
        <v>905.4</v>
      </c>
      <c r="S18" s="136">
        <f t="shared" si="9"/>
        <v>794.69999999999993</v>
      </c>
      <c r="T18" s="110">
        <f>S18/Q18*100-100</f>
        <v>-22.949389179755684</v>
      </c>
      <c r="U18" s="94" t="s">
        <v>73</v>
      </c>
      <c r="V18" s="130"/>
    </row>
    <row r="19" spans="1:22" ht="15" customHeight="1">
      <c r="A19" s="154">
        <v>17</v>
      </c>
      <c r="B19" s="95" t="s">
        <v>16</v>
      </c>
      <c r="C19" s="42">
        <v>5.4000000000000909</v>
      </c>
      <c r="D19" s="97">
        <v>8.1000000000000227</v>
      </c>
      <c r="E19" s="4">
        <v>6.9</v>
      </c>
      <c r="F19" s="42">
        <v>0</v>
      </c>
      <c r="G19" s="42">
        <v>42.5</v>
      </c>
      <c r="H19" s="172">
        <v>11.5</v>
      </c>
      <c r="I19" s="94">
        <f t="shared" si="1"/>
        <v>54.80000000000009</v>
      </c>
      <c r="J19" s="110">
        <f t="shared" si="2"/>
        <v>19.600000000000023</v>
      </c>
      <c r="K19" s="100">
        <f t="shared" si="3"/>
        <v>-64.233576642335777</v>
      </c>
      <c r="L19" s="175" t="s">
        <v>77</v>
      </c>
      <c r="M19" s="141"/>
      <c r="N19" s="111"/>
      <c r="O19" s="111"/>
      <c r="P19" s="111"/>
      <c r="Q19" s="111"/>
      <c r="R19" s="111"/>
      <c r="S19" s="111"/>
      <c r="T19" s="111"/>
      <c r="U19" s="111"/>
      <c r="V19" s="130"/>
    </row>
    <row r="20" spans="1:22" ht="15" customHeight="1">
      <c r="A20" s="154">
        <v>18</v>
      </c>
      <c r="B20" s="95" t="s">
        <v>17</v>
      </c>
      <c r="C20" s="42">
        <v>7.5</v>
      </c>
      <c r="D20" s="97">
        <v>1.4000000000000909</v>
      </c>
      <c r="E20" s="4">
        <v>12.2</v>
      </c>
      <c r="F20" s="42">
        <v>0</v>
      </c>
      <c r="G20" s="42">
        <v>44.7</v>
      </c>
      <c r="H20" s="172">
        <v>26.2</v>
      </c>
      <c r="I20" s="94">
        <f t="shared" si="1"/>
        <v>64.400000000000006</v>
      </c>
      <c r="J20" s="110">
        <f t="shared" si="2"/>
        <v>27.60000000000009</v>
      </c>
      <c r="K20" s="100">
        <f t="shared" si="3"/>
        <v>-57.142857142857004</v>
      </c>
      <c r="L20" s="175" t="s">
        <v>97</v>
      </c>
      <c r="M20" s="141"/>
      <c r="N20" s="112" t="s">
        <v>55</v>
      </c>
      <c r="O20" s="112" t="s">
        <v>62</v>
      </c>
      <c r="P20" s="111"/>
      <c r="Q20" s="109" t="s">
        <v>78</v>
      </c>
      <c r="R20" s="94">
        <v>1016</v>
      </c>
      <c r="S20" s="195" t="s">
        <v>135</v>
      </c>
      <c r="T20" s="195"/>
      <c r="U20" s="111"/>
      <c r="V20" s="130"/>
    </row>
    <row r="21" spans="1:22">
      <c r="A21" s="154">
        <v>19</v>
      </c>
      <c r="B21" s="95" t="s">
        <v>18</v>
      </c>
      <c r="C21" s="42">
        <v>16.400000000000091</v>
      </c>
      <c r="D21" s="97">
        <v>0</v>
      </c>
      <c r="E21" s="4">
        <v>10</v>
      </c>
      <c r="F21" s="42">
        <v>0</v>
      </c>
      <c r="G21" s="42">
        <v>61</v>
      </c>
      <c r="H21" s="172">
        <v>8.8000000000000007</v>
      </c>
      <c r="I21" s="94">
        <f t="shared" si="1"/>
        <v>87.400000000000091</v>
      </c>
      <c r="J21" s="110">
        <f t="shared" si="2"/>
        <v>8.8000000000000007</v>
      </c>
      <c r="K21" s="100">
        <f t="shared" si="3"/>
        <v>-89.931350114416489</v>
      </c>
      <c r="L21" s="175" t="s">
        <v>77</v>
      </c>
      <c r="M21" s="141"/>
      <c r="N21" s="112" t="s">
        <v>56</v>
      </c>
      <c r="O21" s="112">
        <v>0</v>
      </c>
      <c r="P21" s="111"/>
      <c r="Q21" s="94" t="s">
        <v>79</v>
      </c>
      <c r="R21" s="109">
        <v>505.7</v>
      </c>
      <c r="S21" s="195" t="s">
        <v>15</v>
      </c>
      <c r="T21" s="195"/>
      <c r="U21" s="111"/>
      <c r="V21" s="130"/>
    </row>
    <row r="22" spans="1:22" ht="15" customHeight="1">
      <c r="A22" s="154">
        <v>20</v>
      </c>
      <c r="B22" s="95" t="s">
        <v>19</v>
      </c>
      <c r="C22" s="42">
        <v>6</v>
      </c>
      <c r="D22" s="97">
        <v>3.3999999999999773</v>
      </c>
      <c r="E22" s="4">
        <v>9</v>
      </c>
      <c r="F22" s="42">
        <v>0</v>
      </c>
      <c r="G22" s="42">
        <v>47.2</v>
      </c>
      <c r="H22" s="172">
        <v>37.5</v>
      </c>
      <c r="I22" s="94">
        <f t="shared" si="1"/>
        <v>62.2</v>
      </c>
      <c r="J22" s="110">
        <f t="shared" si="2"/>
        <v>40.899999999999977</v>
      </c>
      <c r="K22" s="100">
        <f t="shared" si="3"/>
        <v>-34.244372990353739</v>
      </c>
      <c r="L22" s="175" t="s">
        <v>97</v>
      </c>
      <c r="M22" s="141"/>
      <c r="N22" s="112" t="s">
        <v>57</v>
      </c>
      <c r="O22" s="112">
        <v>25</v>
      </c>
      <c r="P22" s="111"/>
      <c r="Q22" s="111"/>
      <c r="R22" s="111"/>
      <c r="S22" s="111"/>
      <c r="T22" s="111"/>
      <c r="U22" s="111"/>
      <c r="V22" s="130"/>
    </row>
    <row r="23" spans="1:22">
      <c r="A23" s="154">
        <v>21</v>
      </c>
      <c r="B23" s="95" t="s">
        <v>20</v>
      </c>
      <c r="C23" s="42">
        <v>21.399999999999977</v>
      </c>
      <c r="D23" s="97">
        <v>2.9000000000000909</v>
      </c>
      <c r="E23" s="4">
        <v>8.6</v>
      </c>
      <c r="F23" s="42">
        <v>2.1</v>
      </c>
      <c r="G23" s="42">
        <v>65.599999999999994</v>
      </c>
      <c r="H23" s="172">
        <v>10.5</v>
      </c>
      <c r="I23" s="94">
        <f t="shared" ref="I23:I52" si="10">C23+E23+G23</f>
        <v>95.599999999999966</v>
      </c>
      <c r="J23" s="110">
        <f t="shared" ref="J23:J52" si="11">D23+F23+H23</f>
        <v>15.500000000000091</v>
      </c>
      <c r="K23" s="100">
        <f t="shared" si="3"/>
        <v>-83.78661087866098</v>
      </c>
      <c r="L23" s="175" t="s">
        <v>77</v>
      </c>
      <c r="M23" s="141"/>
      <c r="N23" s="144" t="s">
        <v>73</v>
      </c>
      <c r="O23" s="144">
        <v>25</v>
      </c>
      <c r="P23" s="113"/>
      <c r="Q23" s="111"/>
      <c r="R23" s="111"/>
      <c r="S23" s="111"/>
      <c r="T23" s="111"/>
      <c r="U23" s="111"/>
      <c r="V23" s="130"/>
    </row>
    <row r="24" spans="1:22">
      <c r="A24" s="154">
        <v>22</v>
      </c>
      <c r="B24" s="95" t="s">
        <v>21</v>
      </c>
      <c r="C24" s="42">
        <v>8</v>
      </c>
      <c r="D24" s="97">
        <v>0</v>
      </c>
      <c r="E24" s="4">
        <v>15.8</v>
      </c>
      <c r="F24" s="42">
        <v>0</v>
      </c>
      <c r="G24" s="42">
        <v>40.5</v>
      </c>
      <c r="H24" s="172">
        <v>66.5</v>
      </c>
      <c r="I24" s="94">
        <f t="shared" si="10"/>
        <v>64.3</v>
      </c>
      <c r="J24" s="110">
        <f t="shared" si="11"/>
        <v>66.5</v>
      </c>
      <c r="K24" s="100">
        <f t="shared" si="3"/>
        <v>3.4214618973561528</v>
      </c>
      <c r="L24" s="175" t="s">
        <v>57</v>
      </c>
      <c r="M24" s="141"/>
      <c r="N24" s="144" t="s">
        <v>77</v>
      </c>
      <c r="O24" s="144">
        <v>0</v>
      </c>
      <c r="P24" s="111"/>
      <c r="Q24" s="111"/>
      <c r="R24" s="111"/>
      <c r="S24" s="111"/>
      <c r="T24" s="111"/>
      <c r="U24" s="111"/>
      <c r="V24" s="130"/>
    </row>
    <row r="25" spans="1:22">
      <c r="A25" s="154">
        <v>23</v>
      </c>
      <c r="B25" s="95" t="s">
        <v>22</v>
      </c>
      <c r="C25" s="42">
        <v>12.699999999999932</v>
      </c>
      <c r="D25" s="97">
        <v>0</v>
      </c>
      <c r="E25" s="4">
        <v>8</v>
      </c>
      <c r="F25" s="42">
        <v>0</v>
      </c>
      <c r="G25" s="42">
        <v>55.1</v>
      </c>
      <c r="H25" s="172">
        <v>3.6</v>
      </c>
      <c r="I25" s="94">
        <f t="shared" si="10"/>
        <v>75.799999999999926</v>
      </c>
      <c r="J25" s="110">
        <f t="shared" si="11"/>
        <v>3.6</v>
      </c>
      <c r="K25" s="100">
        <f t="shared" si="3"/>
        <v>-95.250659630606862</v>
      </c>
      <c r="L25" s="175" t="s">
        <v>77</v>
      </c>
      <c r="M25" s="141"/>
      <c r="N25" s="112" t="s">
        <v>52</v>
      </c>
      <c r="O25" s="112">
        <f>SUM(O21:O24)</f>
        <v>50</v>
      </c>
      <c r="P25" s="111"/>
      <c r="Q25" s="111"/>
      <c r="R25" s="111"/>
      <c r="S25" s="111"/>
      <c r="T25" s="111"/>
      <c r="U25" s="111"/>
      <c r="V25" s="130"/>
    </row>
    <row r="26" spans="1:22">
      <c r="A26" s="154">
        <v>24</v>
      </c>
      <c r="B26" s="95" t="s">
        <v>23</v>
      </c>
      <c r="C26" s="42">
        <v>7</v>
      </c>
      <c r="D26" s="97">
        <v>0.80000000000006821</v>
      </c>
      <c r="E26" s="4">
        <v>6.9</v>
      </c>
      <c r="F26" s="42">
        <v>0</v>
      </c>
      <c r="G26" s="42">
        <v>54.7</v>
      </c>
      <c r="H26" s="172">
        <v>36.299999999999997</v>
      </c>
      <c r="I26" s="94">
        <f t="shared" si="10"/>
        <v>68.600000000000009</v>
      </c>
      <c r="J26" s="110">
        <f t="shared" si="11"/>
        <v>37.100000000000065</v>
      </c>
      <c r="K26" s="100">
        <f t="shared" si="3"/>
        <v>-45.91836734693868</v>
      </c>
      <c r="L26" s="175" t="s">
        <v>97</v>
      </c>
      <c r="M26" s="141"/>
      <c r="N26" s="111"/>
      <c r="O26" s="111"/>
      <c r="P26" s="111"/>
      <c r="Q26" s="111" t="s">
        <v>72</v>
      </c>
      <c r="R26" s="111"/>
      <c r="S26" s="111"/>
      <c r="T26" s="111"/>
      <c r="U26" s="111"/>
      <c r="V26" s="130"/>
    </row>
    <row r="27" spans="1:22">
      <c r="A27" s="154">
        <v>25</v>
      </c>
      <c r="B27" s="95" t="s">
        <v>24</v>
      </c>
      <c r="C27" s="42">
        <v>13.799999999999955</v>
      </c>
      <c r="D27" s="97">
        <v>0</v>
      </c>
      <c r="E27" s="4">
        <v>10.6</v>
      </c>
      <c r="F27" s="42">
        <v>0</v>
      </c>
      <c r="G27" s="42">
        <v>73.3</v>
      </c>
      <c r="H27" s="172">
        <v>75.199999999999989</v>
      </c>
      <c r="I27" s="94">
        <f t="shared" si="10"/>
        <v>97.69999999999996</v>
      </c>
      <c r="J27" s="110">
        <f t="shared" si="11"/>
        <v>75.199999999999989</v>
      </c>
      <c r="K27" s="100">
        <f t="shared" si="3"/>
        <v>-23.029682702149415</v>
      </c>
      <c r="L27" s="175" t="s">
        <v>97</v>
      </c>
      <c r="M27" s="141"/>
      <c r="N27" s="203" t="s">
        <v>63</v>
      </c>
      <c r="O27" s="203"/>
      <c r="P27" s="111"/>
      <c r="Q27" s="108" t="s">
        <v>101</v>
      </c>
      <c r="R27" s="106" t="s">
        <v>57</v>
      </c>
      <c r="S27" s="106" t="s">
        <v>61</v>
      </c>
      <c r="T27" s="106" t="s">
        <v>66</v>
      </c>
      <c r="U27" s="106" t="s">
        <v>55</v>
      </c>
      <c r="V27" s="130"/>
    </row>
    <row r="28" spans="1:22">
      <c r="A28" s="154">
        <v>26</v>
      </c>
      <c r="B28" s="95" t="s">
        <v>25</v>
      </c>
      <c r="C28" s="42">
        <v>6.8999999999998636</v>
      </c>
      <c r="D28" s="97">
        <v>0.19999999999993179</v>
      </c>
      <c r="E28" s="4">
        <v>14.5</v>
      </c>
      <c r="F28" s="42">
        <v>0</v>
      </c>
      <c r="G28" s="42">
        <v>50.5</v>
      </c>
      <c r="H28" s="172">
        <v>8.1</v>
      </c>
      <c r="I28" s="94">
        <f t="shared" si="10"/>
        <v>71.899999999999864</v>
      </c>
      <c r="J28" s="110">
        <f t="shared" si="11"/>
        <v>8.2999999999999314</v>
      </c>
      <c r="K28" s="100">
        <f t="shared" si="3"/>
        <v>-88.456189151599517</v>
      </c>
      <c r="L28" s="175" t="s">
        <v>77</v>
      </c>
      <c r="M28" s="141"/>
      <c r="N28" s="114" t="s">
        <v>64</v>
      </c>
      <c r="O28" s="144" t="s">
        <v>67</v>
      </c>
      <c r="P28" s="111"/>
      <c r="Q28" s="177" t="s">
        <v>102</v>
      </c>
      <c r="R28" s="108">
        <v>685.1</v>
      </c>
      <c r="S28" s="109">
        <v>643.29999999999995</v>
      </c>
      <c r="T28" s="109">
        <f>S28/R28*100-100</f>
        <v>-6.1012990804262301</v>
      </c>
      <c r="U28" s="115" t="s">
        <v>57</v>
      </c>
      <c r="V28" s="130"/>
    </row>
    <row r="29" spans="1:22">
      <c r="A29" s="154">
        <v>27</v>
      </c>
      <c r="B29" s="95" t="s">
        <v>26</v>
      </c>
      <c r="C29" s="42">
        <v>13.299999999999841</v>
      </c>
      <c r="D29" s="97">
        <v>71</v>
      </c>
      <c r="E29" s="4">
        <v>17.7</v>
      </c>
      <c r="F29" s="42">
        <v>0</v>
      </c>
      <c r="G29" s="42">
        <v>67.3</v>
      </c>
      <c r="H29" s="172">
        <v>31.200000000000003</v>
      </c>
      <c r="I29" s="94">
        <f t="shared" si="10"/>
        <v>98.299999999999841</v>
      </c>
      <c r="J29" s="110">
        <f t="shared" si="11"/>
        <v>102.2</v>
      </c>
      <c r="K29" s="100">
        <f t="shared" si="3"/>
        <v>3.9674465920652722</v>
      </c>
      <c r="L29" s="175" t="s">
        <v>57</v>
      </c>
      <c r="M29" s="141"/>
      <c r="N29" s="116" t="s">
        <v>167</v>
      </c>
      <c r="O29" s="117">
        <v>0</v>
      </c>
      <c r="P29" s="111"/>
      <c r="Q29" s="108" t="s">
        <v>112</v>
      </c>
      <c r="R29" s="108">
        <v>249.4</v>
      </c>
      <c r="S29" s="109">
        <v>163.9</v>
      </c>
      <c r="T29" s="109">
        <f t="shared" ref="T29:T32" si="12">S29/R29*100-100</f>
        <v>-34.282277465918199</v>
      </c>
      <c r="U29" s="115" t="s">
        <v>73</v>
      </c>
      <c r="V29" s="130"/>
    </row>
    <row r="30" spans="1:22">
      <c r="A30" s="154">
        <v>28</v>
      </c>
      <c r="B30" s="95" t="s">
        <v>27</v>
      </c>
      <c r="C30" s="42">
        <v>7.5</v>
      </c>
      <c r="D30" s="97">
        <v>3.3999999999999773</v>
      </c>
      <c r="E30" s="4">
        <v>11.2</v>
      </c>
      <c r="F30" s="42">
        <v>0</v>
      </c>
      <c r="G30" s="42">
        <v>43.9</v>
      </c>
      <c r="H30" s="172">
        <v>9.6</v>
      </c>
      <c r="I30" s="94">
        <f t="shared" si="10"/>
        <v>62.599999999999994</v>
      </c>
      <c r="J30" s="110">
        <f t="shared" si="11"/>
        <v>12.999999999999977</v>
      </c>
      <c r="K30" s="100">
        <f t="shared" si="3"/>
        <v>-79.233226837060741</v>
      </c>
      <c r="L30" s="175" t="s">
        <v>77</v>
      </c>
      <c r="M30" s="141"/>
      <c r="N30" s="116" t="s">
        <v>166</v>
      </c>
      <c r="O30" s="117">
        <v>0.3</v>
      </c>
      <c r="P30" s="111"/>
      <c r="Q30" s="108" t="s">
        <v>103</v>
      </c>
      <c r="R30" s="108">
        <v>15.8</v>
      </c>
      <c r="S30" s="108">
        <v>1.4</v>
      </c>
      <c r="T30" s="109">
        <f t="shared" si="12"/>
        <v>-91.139240506329116</v>
      </c>
      <c r="U30" s="115" t="s">
        <v>73</v>
      </c>
      <c r="V30" s="130"/>
    </row>
    <row r="31" spans="1:22">
      <c r="A31" s="154">
        <v>29</v>
      </c>
      <c r="B31" s="95" t="s">
        <v>28</v>
      </c>
      <c r="C31" s="42">
        <v>16.799999999999955</v>
      </c>
      <c r="D31" s="97">
        <v>3.7999999999999545</v>
      </c>
      <c r="E31" s="4">
        <v>32.6</v>
      </c>
      <c r="F31" s="42">
        <v>1.2</v>
      </c>
      <c r="G31" s="42">
        <v>59.8</v>
      </c>
      <c r="H31" s="172">
        <v>36.700000000000003</v>
      </c>
      <c r="I31" s="94">
        <f t="shared" si="10"/>
        <v>109.19999999999996</v>
      </c>
      <c r="J31" s="110">
        <f t="shared" si="11"/>
        <v>41.69999999999996</v>
      </c>
      <c r="K31" s="100">
        <f t="shared" si="3"/>
        <v>-61.813186813186839</v>
      </c>
      <c r="L31" s="175" t="s">
        <v>77</v>
      </c>
      <c r="M31" s="141"/>
      <c r="N31" s="187" t="s">
        <v>165</v>
      </c>
      <c r="O31" s="117">
        <v>0</v>
      </c>
      <c r="P31" s="111"/>
      <c r="Q31" s="108" t="s">
        <v>113</v>
      </c>
      <c r="R31" s="94">
        <v>83.2</v>
      </c>
      <c r="S31" s="94">
        <v>97.4</v>
      </c>
      <c r="T31" s="109">
        <f t="shared" si="12"/>
        <v>17.067307692307693</v>
      </c>
      <c r="U31" s="115" t="s">
        <v>57</v>
      </c>
      <c r="V31" s="130"/>
    </row>
    <row r="32" spans="1:22">
      <c r="A32" s="154">
        <v>30</v>
      </c>
      <c r="B32" s="95" t="s">
        <v>29</v>
      </c>
      <c r="C32" s="42">
        <v>10.100000000000023</v>
      </c>
      <c r="D32" s="97">
        <v>4.3000000000000682</v>
      </c>
      <c r="E32" s="4">
        <v>15.1</v>
      </c>
      <c r="F32" s="42">
        <v>3.5</v>
      </c>
      <c r="G32" s="42">
        <v>79</v>
      </c>
      <c r="H32" s="172">
        <v>5.0999999999999996</v>
      </c>
      <c r="I32" s="94">
        <f t="shared" si="10"/>
        <v>104.20000000000002</v>
      </c>
      <c r="J32" s="110">
        <f t="shared" si="11"/>
        <v>12.900000000000068</v>
      </c>
      <c r="K32" s="100">
        <f t="shared" si="3"/>
        <v>-87.619961612284001</v>
      </c>
      <c r="L32" s="175" t="s">
        <v>77</v>
      </c>
      <c r="M32" s="141"/>
      <c r="N32" s="116" t="s">
        <v>164</v>
      </c>
      <c r="O32" s="117">
        <v>0</v>
      </c>
      <c r="P32" s="176"/>
      <c r="Q32" s="108" t="s">
        <v>52</v>
      </c>
      <c r="R32" s="108">
        <f>SUM(R28:R31)</f>
        <v>1033.5</v>
      </c>
      <c r="S32" s="109">
        <f>SUM(S28:S31)</f>
        <v>905.99999999999989</v>
      </c>
      <c r="T32" s="109">
        <f t="shared" si="12"/>
        <v>-12.3367198838897</v>
      </c>
      <c r="U32" s="115" t="s">
        <v>57</v>
      </c>
      <c r="V32" s="130"/>
    </row>
    <row r="33" spans="1:22">
      <c r="A33" s="154">
        <v>31</v>
      </c>
      <c r="B33" s="95" t="s">
        <v>30</v>
      </c>
      <c r="C33" s="42">
        <v>8.7000000000000455</v>
      </c>
      <c r="D33" s="97">
        <v>1.7000000000000455</v>
      </c>
      <c r="E33" s="4">
        <v>14.1</v>
      </c>
      <c r="F33" s="42">
        <v>0</v>
      </c>
      <c r="G33" s="42">
        <v>60.4</v>
      </c>
      <c r="H33" s="172">
        <v>20.5</v>
      </c>
      <c r="I33" s="94">
        <f t="shared" si="10"/>
        <v>83.200000000000045</v>
      </c>
      <c r="J33" s="110">
        <f t="shared" si="11"/>
        <v>22.200000000000045</v>
      </c>
      <c r="K33" s="100">
        <f t="shared" si="3"/>
        <v>-73.317307692307651</v>
      </c>
      <c r="L33" s="175" t="s">
        <v>77</v>
      </c>
      <c r="M33" s="141"/>
      <c r="N33" s="187" t="s">
        <v>163</v>
      </c>
      <c r="O33" s="117">
        <v>13</v>
      </c>
      <c r="P33" s="111"/>
      <c r="Q33" s="111"/>
      <c r="R33" s="111"/>
      <c r="S33" s="111"/>
      <c r="T33" s="111"/>
      <c r="U33" s="111"/>
      <c r="V33" s="130"/>
    </row>
    <row r="34" spans="1:22">
      <c r="A34" s="154">
        <v>32</v>
      </c>
      <c r="B34" s="95" t="s">
        <v>31</v>
      </c>
      <c r="C34" s="42">
        <v>4.7999999999999545</v>
      </c>
      <c r="D34" s="97">
        <v>5.5</v>
      </c>
      <c r="E34" s="4">
        <v>14.2</v>
      </c>
      <c r="F34" s="42">
        <v>0</v>
      </c>
      <c r="G34" s="42">
        <v>36.9</v>
      </c>
      <c r="H34" s="172">
        <v>23.2</v>
      </c>
      <c r="I34" s="94">
        <f t="shared" si="10"/>
        <v>55.899999999999949</v>
      </c>
      <c r="J34" s="110">
        <f t="shared" si="11"/>
        <v>28.7</v>
      </c>
      <c r="K34" s="100">
        <f t="shared" si="3"/>
        <v>-48.658318425760235</v>
      </c>
      <c r="L34" s="175" t="s">
        <v>97</v>
      </c>
      <c r="M34" s="141"/>
      <c r="N34" s="191" t="s">
        <v>168</v>
      </c>
      <c r="O34" s="192">
        <v>0.3</v>
      </c>
      <c r="P34" s="111"/>
      <c r="Q34" s="132"/>
      <c r="R34" s="132"/>
      <c r="S34" s="111"/>
      <c r="T34" s="132"/>
      <c r="U34" s="132"/>
      <c r="V34" s="130"/>
    </row>
    <row r="35" spans="1:22">
      <c r="A35" s="154">
        <v>33</v>
      </c>
      <c r="B35" s="95" t="s">
        <v>32</v>
      </c>
      <c r="C35" s="42">
        <v>7.8999999999996362</v>
      </c>
      <c r="D35" s="97">
        <v>5.5</v>
      </c>
      <c r="E35" s="4">
        <v>10.4</v>
      </c>
      <c r="F35" s="42">
        <v>0</v>
      </c>
      <c r="G35" s="42">
        <v>61.5</v>
      </c>
      <c r="H35" s="172">
        <v>42.5</v>
      </c>
      <c r="I35" s="94">
        <f t="shared" si="10"/>
        <v>79.799999999999642</v>
      </c>
      <c r="J35" s="110">
        <f t="shared" si="11"/>
        <v>48</v>
      </c>
      <c r="K35" s="100">
        <f t="shared" si="3"/>
        <v>-39.849624060150099</v>
      </c>
      <c r="L35" s="175" t="s">
        <v>97</v>
      </c>
      <c r="M35" s="141"/>
      <c r="N35" s="187" t="s">
        <v>169</v>
      </c>
      <c r="O35" s="117">
        <v>0</v>
      </c>
      <c r="P35" s="111"/>
      <c r="Q35" s="118"/>
      <c r="R35" s="119"/>
      <c r="S35" s="111"/>
      <c r="T35" s="118"/>
      <c r="U35" s="111"/>
      <c r="V35" s="130"/>
    </row>
    <row r="36" spans="1:22">
      <c r="A36" s="154">
        <v>34</v>
      </c>
      <c r="B36" s="95" t="s">
        <v>33</v>
      </c>
      <c r="C36" s="42">
        <v>13.599999999999909</v>
      </c>
      <c r="D36" s="97">
        <v>0.29999999999995453</v>
      </c>
      <c r="E36" s="4">
        <v>22.6</v>
      </c>
      <c r="F36" s="42">
        <v>0.9</v>
      </c>
      <c r="G36" s="42">
        <v>50.6</v>
      </c>
      <c r="H36" s="172">
        <v>33</v>
      </c>
      <c r="I36" s="94">
        <f t="shared" si="10"/>
        <v>86.799999999999912</v>
      </c>
      <c r="J36" s="110">
        <f t="shared" si="11"/>
        <v>34.199999999999953</v>
      </c>
      <c r="K36" s="100">
        <f t="shared" si="3"/>
        <v>-60.599078341013843</v>
      </c>
      <c r="L36" s="175" t="s">
        <v>77</v>
      </c>
      <c r="M36" s="141"/>
      <c r="N36" s="118"/>
      <c r="O36" s="119"/>
      <c r="P36" s="111"/>
      <c r="Q36" s="118"/>
      <c r="R36" s="119"/>
      <c r="S36" s="111"/>
      <c r="T36" s="118"/>
      <c r="U36" s="111"/>
      <c r="V36" s="130"/>
    </row>
    <row r="37" spans="1:22">
      <c r="A37" s="154">
        <v>35</v>
      </c>
      <c r="B37" s="95" t="s">
        <v>34</v>
      </c>
      <c r="C37" s="42">
        <v>10.199999999999932</v>
      </c>
      <c r="D37" s="97">
        <v>15.899999999999977</v>
      </c>
      <c r="E37" s="4">
        <v>16.100000000000001</v>
      </c>
      <c r="F37" s="42">
        <v>0</v>
      </c>
      <c r="G37" s="42">
        <v>60.8</v>
      </c>
      <c r="H37" s="172">
        <v>41.4</v>
      </c>
      <c r="I37" s="94">
        <f t="shared" si="10"/>
        <v>87.099999999999937</v>
      </c>
      <c r="J37" s="110">
        <f t="shared" si="11"/>
        <v>57.299999999999976</v>
      </c>
      <c r="K37" s="100">
        <f t="shared" si="3"/>
        <v>-34.213547646383446</v>
      </c>
      <c r="L37" s="139" t="s">
        <v>97</v>
      </c>
      <c r="M37" s="141"/>
      <c r="N37" s="119"/>
      <c r="O37" s="119"/>
      <c r="Q37" s="118"/>
      <c r="R37" s="119"/>
      <c r="U37" s="111"/>
      <c r="V37" s="130"/>
    </row>
    <row r="38" spans="1:22">
      <c r="A38" s="154">
        <v>36</v>
      </c>
      <c r="B38" s="120" t="s">
        <v>35</v>
      </c>
      <c r="C38" s="42">
        <v>17.300000000000068</v>
      </c>
      <c r="D38" s="97">
        <v>8</v>
      </c>
      <c r="E38" s="4">
        <v>17.5</v>
      </c>
      <c r="F38" s="42">
        <v>0</v>
      </c>
      <c r="G38" s="42">
        <v>55.9</v>
      </c>
      <c r="H38" s="172">
        <v>7.6</v>
      </c>
      <c r="I38" s="94">
        <f t="shared" si="10"/>
        <v>90.700000000000074</v>
      </c>
      <c r="J38" s="110">
        <f t="shared" si="11"/>
        <v>15.6</v>
      </c>
      <c r="K38" s="100">
        <f t="shared" si="3"/>
        <v>-82.800441014332975</v>
      </c>
      <c r="L38" s="139" t="s">
        <v>77</v>
      </c>
      <c r="M38" s="141"/>
      <c r="N38" s="119"/>
      <c r="O38" s="119"/>
      <c r="Q38" s="118"/>
      <c r="R38" s="119"/>
      <c r="U38" s="111"/>
      <c r="V38" s="130"/>
    </row>
    <row r="39" spans="1:22">
      <c r="A39" s="154">
        <v>37</v>
      </c>
      <c r="B39" s="95" t="s">
        <v>36</v>
      </c>
      <c r="C39" s="42">
        <v>9.8999999999998636</v>
      </c>
      <c r="D39" s="97">
        <v>1.7000000000000455</v>
      </c>
      <c r="E39" s="4">
        <v>10.1</v>
      </c>
      <c r="F39" s="42">
        <v>0</v>
      </c>
      <c r="G39" s="42">
        <v>45.1</v>
      </c>
      <c r="H39" s="172">
        <v>8.8000000000000007</v>
      </c>
      <c r="I39" s="94">
        <f t="shared" si="10"/>
        <v>65.099999999999866</v>
      </c>
      <c r="J39" s="110">
        <f t="shared" si="11"/>
        <v>10.500000000000046</v>
      </c>
      <c r="K39" s="100">
        <f t="shared" si="3"/>
        <v>-83.870967741935374</v>
      </c>
      <c r="L39" s="139" t="s">
        <v>77</v>
      </c>
      <c r="M39" s="141"/>
      <c r="N39" s="119"/>
      <c r="O39" s="119"/>
      <c r="Q39" s="118"/>
      <c r="R39" s="119"/>
      <c r="U39" s="111"/>
      <c r="V39" s="130"/>
    </row>
    <row r="40" spans="1:22">
      <c r="A40" s="154">
        <v>38</v>
      </c>
      <c r="B40" s="95" t="s">
        <v>37</v>
      </c>
      <c r="C40" s="42">
        <v>10.600000000000023</v>
      </c>
      <c r="D40" s="97">
        <v>26</v>
      </c>
      <c r="E40" s="4">
        <v>11.4</v>
      </c>
      <c r="F40" s="42">
        <v>0</v>
      </c>
      <c r="G40" s="42">
        <v>63.1</v>
      </c>
      <c r="H40" s="172">
        <v>13.299999999999999</v>
      </c>
      <c r="I40" s="94">
        <f t="shared" si="10"/>
        <v>85.100000000000023</v>
      </c>
      <c r="J40" s="110">
        <f t="shared" si="11"/>
        <v>39.299999999999997</v>
      </c>
      <c r="K40" s="100">
        <f t="shared" si="3"/>
        <v>-53.819036427732101</v>
      </c>
      <c r="L40" s="139" t="s">
        <v>97</v>
      </c>
      <c r="M40" s="141"/>
      <c r="N40" s="119"/>
      <c r="O40" s="119"/>
      <c r="Q40" s="118"/>
      <c r="R40" s="119"/>
      <c r="U40" s="111"/>
      <c r="V40" s="130"/>
    </row>
    <row r="41" spans="1:22">
      <c r="A41" s="154">
        <v>39</v>
      </c>
      <c r="B41" s="95" t="s">
        <v>38</v>
      </c>
      <c r="C41" s="42">
        <v>13.700000000000045</v>
      </c>
      <c r="D41" s="97">
        <v>0.69999999999993179</v>
      </c>
      <c r="E41" s="4">
        <v>15.6</v>
      </c>
      <c r="F41" s="42">
        <v>17.399999999999999</v>
      </c>
      <c r="G41" s="42">
        <v>58.8</v>
      </c>
      <c r="H41" s="172">
        <v>27.300000000000004</v>
      </c>
      <c r="I41" s="94">
        <f t="shared" si="10"/>
        <v>88.100000000000051</v>
      </c>
      <c r="J41" s="110">
        <f t="shared" si="11"/>
        <v>45.399999999999935</v>
      </c>
      <c r="K41" s="100">
        <f t="shared" si="3"/>
        <v>-48.467650397275932</v>
      </c>
      <c r="L41" s="139" t="s">
        <v>97</v>
      </c>
      <c r="M41" s="141"/>
      <c r="N41" s="119"/>
      <c r="O41" s="119"/>
      <c r="P41" s="111"/>
      <c r="Q41" s="118"/>
      <c r="R41" s="119"/>
      <c r="S41" s="111"/>
      <c r="T41" s="111"/>
      <c r="U41" s="111"/>
      <c r="V41" s="130"/>
    </row>
    <row r="42" spans="1:22">
      <c r="A42" s="154">
        <v>40</v>
      </c>
      <c r="B42" s="120" t="s">
        <v>39</v>
      </c>
      <c r="C42" s="42">
        <v>9</v>
      </c>
      <c r="D42" s="97">
        <v>20</v>
      </c>
      <c r="E42" s="4">
        <v>16.399999999999999</v>
      </c>
      <c r="F42" s="42">
        <v>0</v>
      </c>
      <c r="G42" s="42">
        <v>57.1</v>
      </c>
      <c r="H42" s="172">
        <v>27.9</v>
      </c>
      <c r="I42" s="94">
        <f t="shared" si="10"/>
        <v>82.5</v>
      </c>
      <c r="J42" s="110">
        <f t="shared" si="11"/>
        <v>47.9</v>
      </c>
      <c r="K42" s="100">
        <f t="shared" si="3"/>
        <v>-41.939393939393945</v>
      </c>
      <c r="L42" s="139" t="s">
        <v>97</v>
      </c>
      <c r="M42" s="141"/>
      <c r="N42" s="119"/>
      <c r="O42" s="119"/>
      <c r="P42" s="111"/>
      <c r="Q42" s="118"/>
      <c r="R42" s="119"/>
      <c r="S42" s="111"/>
      <c r="T42" s="111"/>
      <c r="U42" s="111"/>
      <c r="V42" s="130"/>
    </row>
    <row r="43" spans="1:22">
      <c r="A43" s="154">
        <v>41</v>
      </c>
      <c r="B43" s="95" t="s">
        <v>40</v>
      </c>
      <c r="C43" s="42">
        <v>9.3000000000000682</v>
      </c>
      <c r="D43" s="97">
        <v>1.2000000000000455</v>
      </c>
      <c r="E43" s="4">
        <v>25.3</v>
      </c>
      <c r="F43" s="42">
        <v>1.7</v>
      </c>
      <c r="G43" s="42">
        <v>93.6</v>
      </c>
      <c r="H43" s="172">
        <v>14.3</v>
      </c>
      <c r="I43" s="94">
        <f t="shared" si="10"/>
        <v>128.20000000000005</v>
      </c>
      <c r="J43" s="110">
        <f t="shared" si="11"/>
        <v>17.200000000000045</v>
      </c>
      <c r="K43" s="100">
        <f t="shared" si="3"/>
        <v>-86.583463338533505</v>
      </c>
      <c r="L43" s="139" t="s">
        <v>77</v>
      </c>
      <c r="M43" s="141"/>
      <c r="N43" s="119"/>
      <c r="O43" s="119"/>
      <c r="P43" s="111"/>
      <c r="Q43" s="118"/>
      <c r="R43" s="119"/>
      <c r="S43" s="111"/>
      <c r="T43" s="111"/>
      <c r="U43" s="111"/>
      <c r="V43" s="130"/>
    </row>
    <row r="44" spans="1:22">
      <c r="A44" s="154">
        <v>42</v>
      </c>
      <c r="B44" s="95" t="s">
        <v>41</v>
      </c>
      <c r="C44" s="42">
        <v>8.1999999999999318</v>
      </c>
      <c r="D44" s="97">
        <v>1.3999999999999773</v>
      </c>
      <c r="E44" s="4">
        <v>13.7</v>
      </c>
      <c r="F44" s="42">
        <v>0</v>
      </c>
      <c r="G44" s="42">
        <v>67.900000000000006</v>
      </c>
      <c r="H44" s="172">
        <v>9.1</v>
      </c>
      <c r="I44" s="94">
        <f t="shared" si="10"/>
        <v>89.79999999999994</v>
      </c>
      <c r="J44" s="110">
        <f t="shared" si="11"/>
        <v>10.499999999999977</v>
      </c>
      <c r="K44" s="100">
        <f t="shared" si="3"/>
        <v>-88.307349665924292</v>
      </c>
      <c r="L44" s="139" t="s">
        <v>77</v>
      </c>
      <c r="M44" s="141"/>
      <c r="N44" s="119"/>
      <c r="O44" s="119"/>
      <c r="P44" s="111"/>
      <c r="Q44" s="118"/>
      <c r="R44" s="119"/>
      <c r="S44" s="111"/>
      <c r="T44" s="111"/>
      <c r="U44" s="111"/>
      <c r="V44" s="130"/>
    </row>
    <row r="45" spans="1:22">
      <c r="A45" s="154">
        <v>43</v>
      </c>
      <c r="B45" s="95" t="s">
        <v>42</v>
      </c>
      <c r="C45" s="42">
        <v>3.8999999999998636</v>
      </c>
      <c r="D45" s="97">
        <v>0</v>
      </c>
      <c r="E45" s="4">
        <v>13.1</v>
      </c>
      <c r="F45" s="42">
        <v>0</v>
      </c>
      <c r="G45" s="42">
        <v>59.4</v>
      </c>
      <c r="H45" s="172">
        <v>8.1</v>
      </c>
      <c r="I45" s="94">
        <f t="shared" si="10"/>
        <v>76.399999999999864</v>
      </c>
      <c r="J45" s="110">
        <f t="shared" si="11"/>
        <v>8.1</v>
      </c>
      <c r="K45" s="100">
        <f t="shared" si="3"/>
        <v>-89.397905759162285</v>
      </c>
      <c r="L45" s="139" t="s">
        <v>77</v>
      </c>
      <c r="M45" s="141"/>
      <c r="N45" s="119"/>
      <c r="O45" s="119"/>
      <c r="Q45" s="118"/>
      <c r="R45" s="119"/>
      <c r="U45" s="111"/>
      <c r="V45" s="130"/>
    </row>
    <row r="46" spans="1:22">
      <c r="A46" s="154">
        <v>44</v>
      </c>
      <c r="B46" s="95" t="s">
        <v>43</v>
      </c>
      <c r="C46" s="42">
        <v>12.300000000000068</v>
      </c>
      <c r="D46" s="97">
        <v>0.70000000000004547</v>
      </c>
      <c r="E46" s="4">
        <v>17.399999999999999</v>
      </c>
      <c r="F46" s="42">
        <v>0</v>
      </c>
      <c r="G46" s="42">
        <v>39.1</v>
      </c>
      <c r="H46" s="172">
        <v>6.8</v>
      </c>
      <c r="I46" s="94">
        <f t="shared" si="10"/>
        <v>68.800000000000068</v>
      </c>
      <c r="J46" s="110">
        <f t="shared" si="11"/>
        <v>7.5000000000000453</v>
      </c>
      <c r="K46" s="100">
        <f t="shared" si="3"/>
        <v>-89.098837209302275</v>
      </c>
      <c r="L46" s="139" t="s">
        <v>77</v>
      </c>
      <c r="M46" s="141"/>
      <c r="N46" s="119"/>
      <c r="O46" s="119"/>
      <c r="Q46" s="118"/>
      <c r="R46" s="119"/>
      <c r="U46" s="111"/>
      <c r="V46" s="130"/>
    </row>
    <row r="47" spans="1:22">
      <c r="A47" s="154">
        <v>45</v>
      </c>
      <c r="B47" s="95" t="s">
        <v>44</v>
      </c>
      <c r="C47" s="42">
        <v>5.1000000000000227</v>
      </c>
      <c r="D47" s="97">
        <v>0.1999999999998181</v>
      </c>
      <c r="E47" s="4">
        <v>7.9</v>
      </c>
      <c r="F47" s="42">
        <v>0</v>
      </c>
      <c r="G47" s="42">
        <v>60.2</v>
      </c>
      <c r="H47" s="172">
        <v>55.900000000000006</v>
      </c>
      <c r="I47" s="94">
        <f t="shared" si="10"/>
        <v>73.200000000000031</v>
      </c>
      <c r="J47" s="110">
        <f t="shared" si="11"/>
        <v>56.099999999999824</v>
      </c>
      <c r="K47" s="100">
        <f t="shared" si="3"/>
        <v>-23.360655737705187</v>
      </c>
      <c r="L47" s="139" t="s">
        <v>97</v>
      </c>
      <c r="M47" s="141"/>
      <c r="N47" s="119"/>
      <c r="O47" s="119"/>
      <c r="Q47" s="119"/>
      <c r="R47" s="119"/>
      <c r="U47" s="111"/>
      <c r="V47" s="130"/>
    </row>
    <row r="48" spans="1:22">
      <c r="A48" s="154">
        <v>46</v>
      </c>
      <c r="B48" s="95" t="s">
        <v>45</v>
      </c>
      <c r="C48" s="42">
        <v>6.3999999999998636</v>
      </c>
      <c r="D48" s="97">
        <v>16.000000000000114</v>
      </c>
      <c r="E48" s="4">
        <v>14.6</v>
      </c>
      <c r="F48" s="42">
        <v>0</v>
      </c>
      <c r="G48" s="42">
        <v>57.1</v>
      </c>
      <c r="H48" s="172">
        <v>50.900000000000006</v>
      </c>
      <c r="I48" s="94">
        <f t="shared" si="10"/>
        <v>78.099999999999866</v>
      </c>
      <c r="J48" s="110">
        <f t="shared" si="11"/>
        <v>66.900000000000119</v>
      </c>
      <c r="K48" s="100">
        <f t="shared" si="3"/>
        <v>-14.340588988476014</v>
      </c>
      <c r="L48" s="139" t="s">
        <v>57</v>
      </c>
      <c r="M48" s="141"/>
      <c r="N48" s="119"/>
      <c r="O48" s="119"/>
      <c r="Q48" s="119"/>
      <c r="R48" s="119"/>
      <c r="U48" s="111"/>
      <c r="V48" s="130"/>
    </row>
    <row r="49" spans="1:22">
      <c r="A49" s="154">
        <v>47</v>
      </c>
      <c r="B49" s="95" t="s">
        <v>76</v>
      </c>
      <c r="C49" s="42">
        <v>10.400000000000091</v>
      </c>
      <c r="D49" s="97">
        <v>4.2000000000000455</v>
      </c>
      <c r="E49" s="4">
        <v>5.2</v>
      </c>
      <c r="F49" s="42">
        <v>3.5</v>
      </c>
      <c r="G49" s="42">
        <v>47.6</v>
      </c>
      <c r="H49" s="172">
        <v>20.8</v>
      </c>
      <c r="I49" s="94">
        <f t="shared" si="10"/>
        <v>63.200000000000088</v>
      </c>
      <c r="J49" s="110">
        <f t="shared" si="11"/>
        <v>28.500000000000046</v>
      </c>
      <c r="K49" s="100">
        <f t="shared" si="3"/>
        <v>-54.905063291139228</v>
      </c>
      <c r="L49" s="139" t="s">
        <v>97</v>
      </c>
      <c r="M49" s="141"/>
      <c r="Q49" s="119"/>
      <c r="R49" s="119"/>
      <c r="U49" s="111"/>
      <c r="V49" s="130"/>
    </row>
    <row r="50" spans="1:22">
      <c r="A50" s="154">
        <v>48</v>
      </c>
      <c r="B50" s="95" t="s">
        <v>75</v>
      </c>
      <c r="C50" s="42">
        <v>16.700000000000045</v>
      </c>
      <c r="D50" s="97">
        <v>7.6000000000000227</v>
      </c>
      <c r="E50" s="4">
        <v>8.4</v>
      </c>
      <c r="F50" s="42">
        <v>5.8</v>
      </c>
      <c r="G50" s="42">
        <v>73.8</v>
      </c>
      <c r="H50" s="172">
        <v>36.100000000000009</v>
      </c>
      <c r="I50" s="94">
        <f t="shared" si="10"/>
        <v>98.900000000000034</v>
      </c>
      <c r="J50" s="110">
        <f t="shared" si="11"/>
        <v>49.500000000000028</v>
      </c>
      <c r="K50" s="100">
        <f t="shared" si="3"/>
        <v>-49.949443882709801</v>
      </c>
      <c r="L50" s="139" t="s">
        <v>97</v>
      </c>
      <c r="M50" s="141"/>
      <c r="U50" s="111"/>
      <c r="V50" s="130"/>
    </row>
    <row r="51" spans="1:22">
      <c r="A51" s="154">
        <v>49</v>
      </c>
      <c r="B51" s="95" t="s">
        <v>48</v>
      </c>
      <c r="C51" s="42">
        <v>11.599999999999909</v>
      </c>
      <c r="D51" s="97">
        <v>1.2000000000001592</v>
      </c>
      <c r="E51" s="4">
        <v>26.7</v>
      </c>
      <c r="F51" s="42">
        <v>0</v>
      </c>
      <c r="G51" s="42">
        <v>69.2</v>
      </c>
      <c r="H51" s="172">
        <v>22.900000000000002</v>
      </c>
      <c r="I51" s="94">
        <f t="shared" si="10"/>
        <v>107.49999999999991</v>
      </c>
      <c r="J51" s="110">
        <f t="shared" si="11"/>
        <v>24.100000000000161</v>
      </c>
      <c r="K51" s="100">
        <f t="shared" si="3"/>
        <v>-77.581395348837049</v>
      </c>
      <c r="L51" s="139" t="s">
        <v>77</v>
      </c>
      <c r="M51" s="141"/>
      <c r="U51" s="111"/>
      <c r="V51" s="130"/>
    </row>
    <row r="52" spans="1:22">
      <c r="A52" s="154">
        <v>50</v>
      </c>
      <c r="B52" s="95" t="s">
        <v>49</v>
      </c>
      <c r="C52" s="42">
        <v>10.599999999999909</v>
      </c>
      <c r="D52" s="97">
        <v>16.699999999999932</v>
      </c>
      <c r="E52" s="4">
        <v>11.4</v>
      </c>
      <c r="F52" s="42">
        <v>0</v>
      </c>
      <c r="G52" s="42">
        <v>61.2</v>
      </c>
      <c r="H52" s="172">
        <v>21.700000000000003</v>
      </c>
      <c r="I52" s="94">
        <f t="shared" si="10"/>
        <v>83.199999999999903</v>
      </c>
      <c r="J52" s="110">
        <f t="shared" si="11"/>
        <v>38.399999999999935</v>
      </c>
      <c r="K52" s="100">
        <f t="shared" si="3"/>
        <v>-53.846153846153868</v>
      </c>
      <c r="L52" s="139" t="s">
        <v>97</v>
      </c>
      <c r="M52" s="141"/>
      <c r="N52" s="121"/>
      <c r="O52" s="121"/>
      <c r="P52" s="111"/>
      <c r="S52" s="111"/>
      <c r="T52" s="111"/>
      <c r="U52" s="111"/>
      <c r="V52" s="130"/>
    </row>
    <row r="53" spans="1:22">
      <c r="A53" s="154"/>
      <c r="B53" s="94" t="s">
        <v>53</v>
      </c>
      <c r="C53" s="178">
        <f t="shared" ref="C53:J53" si="13">SUM(C3:C52)</f>
        <v>518.89999999999884</v>
      </c>
      <c r="D53" s="178">
        <f t="shared" si="13"/>
        <v>345.99999999999989</v>
      </c>
      <c r="E53" s="178">
        <f t="shared" si="13"/>
        <v>724.40000000000009</v>
      </c>
      <c r="F53" s="178">
        <f t="shared" si="13"/>
        <v>53.599999999999994</v>
      </c>
      <c r="G53" s="178">
        <f t="shared" si="13"/>
        <v>2899.6999999999994</v>
      </c>
      <c r="H53" s="178">
        <f t="shared" si="13"/>
        <v>1222.1000000000001</v>
      </c>
      <c r="I53" s="178">
        <f t="shared" si="13"/>
        <v>4142.9999999999991</v>
      </c>
      <c r="J53" s="178">
        <f t="shared" si="13"/>
        <v>1621.6999999999996</v>
      </c>
      <c r="K53" s="100">
        <f t="shared" si="3"/>
        <v>-60.85686700458605</v>
      </c>
      <c r="L53" s="122" t="s">
        <v>77</v>
      </c>
      <c r="M53" s="179"/>
      <c r="N53" s="121"/>
      <c r="O53" s="121"/>
      <c r="P53" s="111"/>
      <c r="Q53" s="132"/>
      <c r="R53" s="111"/>
      <c r="S53" s="111"/>
      <c r="T53" s="111"/>
      <c r="U53" s="111"/>
      <c r="V53" s="180"/>
    </row>
    <row r="54" spans="1:22">
      <c r="A54" s="154"/>
      <c r="B54" s="94" t="s">
        <v>54</v>
      </c>
      <c r="C54" s="110">
        <f t="shared" ref="C54:J54" si="14">C53/50</f>
        <v>10.377999999999977</v>
      </c>
      <c r="D54" s="110">
        <f t="shared" si="14"/>
        <v>6.9199999999999982</v>
      </c>
      <c r="E54" s="110">
        <f t="shared" si="14"/>
        <v>14.488000000000001</v>
      </c>
      <c r="F54" s="110">
        <f t="shared" si="14"/>
        <v>1.0719999999999998</v>
      </c>
      <c r="G54" s="110">
        <f t="shared" si="14"/>
        <v>57.993999999999986</v>
      </c>
      <c r="H54" s="110">
        <f t="shared" si="14"/>
        <v>24.442000000000004</v>
      </c>
      <c r="I54" s="110">
        <f t="shared" si="14"/>
        <v>82.859999999999985</v>
      </c>
      <c r="J54" s="110">
        <f t="shared" si="14"/>
        <v>32.43399999999999</v>
      </c>
      <c r="K54" s="100">
        <f t="shared" si="3"/>
        <v>-60.85686700458605</v>
      </c>
      <c r="L54" s="123" t="s">
        <v>77</v>
      </c>
      <c r="M54" s="181"/>
      <c r="N54" s="121"/>
      <c r="O54" s="121"/>
      <c r="P54" s="111"/>
      <c r="Q54" s="132"/>
      <c r="R54" s="111"/>
      <c r="S54" s="111"/>
      <c r="T54" s="111"/>
      <c r="U54" s="111"/>
    </row>
    <row r="55" spans="1:22">
      <c r="N55" s="125"/>
      <c r="O55" s="125"/>
      <c r="P55" s="126"/>
      <c r="Q55" s="127"/>
      <c r="R55" s="126"/>
      <c r="S55" s="111"/>
    </row>
    <row r="59" spans="1:22">
      <c r="A59" s="173"/>
      <c r="B59" s="48"/>
    </row>
  </sheetData>
  <autoFilter ref="A2:V54">
    <filterColumn colId="1"/>
    <filterColumn colId="4"/>
    <filterColumn colId="5"/>
    <filterColumn colId="6"/>
    <filterColumn colId="7"/>
    <filterColumn colId="12"/>
    <filterColumn colId="13" showButton="0"/>
  </autoFilter>
  <mergeCells count="29">
    <mergeCell ref="N27:O27"/>
    <mergeCell ref="N15:O15"/>
    <mergeCell ref="N18:O18"/>
    <mergeCell ref="N5:O5"/>
    <mergeCell ref="L1:L2"/>
    <mergeCell ref="N1:O1"/>
    <mergeCell ref="N12:O12"/>
    <mergeCell ref="N13:O13"/>
    <mergeCell ref="N14:O14"/>
    <mergeCell ref="N16:O16"/>
    <mergeCell ref="N17:O17"/>
    <mergeCell ref="N7:O7"/>
    <mergeCell ref="N8:O8"/>
    <mergeCell ref="N9:O9"/>
    <mergeCell ref="N10:O10"/>
    <mergeCell ref="N11:O11"/>
    <mergeCell ref="S21:T21"/>
    <mergeCell ref="A1:A2"/>
    <mergeCell ref="B1:B2"/>
    <mergeCell ref="I1:J1"/>
    <mergeCell ref="C1:D1"/>
    <mergeCell ref="E1:F1"/>
    <mergeCell ref="G1:H1"/>
    <mergeCell ref="K1:K2"/>
    <mergeCell ref="N2:O2"/>
    <mergeCell ref="N3:O3"/>
    <mergeCell ref="N4:O4"/>
    <mergeCell ref="N6:O6"/>
    <mergeCell ref="S20:T20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2" manualBreakCount="2">
    <brk id="12" max="53" man="1"/>
    <brk id="21" max="53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AH53" sqref="AB53:AH53"/>
    </sheetView>
  </sheetViews>
  <sheetFormatPr defaultColWidth="9.140625" defaultRowHeight="15"/>
  <cols>
    <col min="1" max="1" width="4.42578125" style="162" customWidth="1"/>
    <col min="2" max="2" width="15.140625" style="162" customWidth="1"/>
    <col min="3" max="3" width="8" style="162" customWidth="1"/>
    <col min="4" max="4" width="6.140625" style="162" bestFit="1" customWidth="1"/>
    <col min="5" max="5" width="4.5703125" style="162" bestFit="1" customWidth="1"/>
    <col min="6" max="9" width="3.5703125" style="162" bestFit="1" customWidth="1"/>
    <col min="10" max="10" width="4" style="162" bestFit="1" customWidth="1"/>
    <col min="11" max="11" width="5.5703125" style="162" customWidth="1"/>
    <col min="12" max="12" width="3.5703125" style="162" bestFit="1" customWidth="1"/>
    <col min="13" max="13" width="5.5703125" style="162" bestFit="1" customWidth="1"/>
    <col min="14" max="20" width="3.5703125" style="162" bestFit="1" customWidth="1"/>
    <col min="21" max="21" width="4" style="162" bestFit="1" customWidth="1"/>
    <col min="22" max="22" width="5.140625" style="162" customWidth="1"/>
    <col min="23" max="24" width="3.5703125" style="162" bestFit="1" customWidth="1"/>
    <col min="25" max="25" width="4.5703125" style="162" bestFit="1" customWidth="1"/>
    <col min="26" max="26" width="5.28515625" style="162" customWidth="1"/>
    <col min="27" max="27" width="4.5703125" style="162" bestFit="1" customWidth="1"/>
    <col min="28" max="29" width="3.5703125" style="162" bestFit="1" customWidth="1"/>
    <col min="30" max="30" width="5.5703125" style="162" bestFit="1" customWidth="1"/>
    <col min="31" max="32" width="5.85546875" style="162" bestFit="1" customWidth="1"/>
    <col min="33" max="33" width="4.42578125" style="162" customWidth="1"/>
    <col min="34" max="34" width="4.7109375" style="162" customWidth="1"/>
    <col min="35" max="35" width="5.5703125" style="162" bestFit="1" customWidth="1"/>
    <col min="36" max="36" width="6.85546875" style="162" customWidth="1"/>
    <col min="37" max="37" width="7.5703125" style="162" bestFit="1" customWidth="1"/>
    <col min="38" max="38" width="9.140625" style="162"/>
    <col min="39" max="39" width="10.140625" style="162" customWidth="1"/>
    <col min="40" max="16384" width="9.140625" style="162"/>
  </cols>
  <sheetData>
    <row r="1" spans="1:39" s="160" customFormat="1" ht="26.45" customHeight="1">
      <c r="A1" s="17" t="s">
        <v>74</v>
      </c>
      <c r="B1" s="17" t="s">
        <v>51</v>
      </c>
      <c r="C1" s="64" t="s">
        <v>50</v>
      </c>
      <c r="D1" s="17" t="s">
        <v>160</v>
      </c>
      <c r="E1" s="17">
        <v>2</v>
      </c>
      <c r="F1" s="17">
        <v>3</v>
      </c>
      <c r="G1" s="17">
        <v>4</v>
      </c>
      <c r="H1" s="17">
        <v>5</v>
      </c>
      <c r="I1" s="17">
        <v>6</v>
      </c>
      <c r="J1" s="17">
        <v>7</v>
      </c>
      <c r="K1" s="17">
        <v>8</v>
      </c>
      <c r="L1" s="17">
        <v>9</v>
      </c>
      <c r="M1" s="17">
        <v>10</v>
      </c>
      <c r="N1" s="17">
        <v>11</v>
      </c>
      <c r="O1" s="17">
        <v>12</v>
      </c>
      <c r="P1" s="17">
        <v>13</v>
      </c>
      <c r="Q1" s="17">
        <v>14</v>
      </c>
      <c r="R1" s="17">
        <v>15</v>
      </c>
      <c r="S1" s="17">
        <v>16</v>
      </c>
      <c r="T1" s="17">
        <v>17</v>
      </c>
      <c r="U1" s="17">
        <v>18</v>
      </c>
      <c r="V1" s="17">
        <v>19</v>
      </c>
      <c r="W1" s="17">
        <v>20</v>
      </c>
      <c r="X1" s="17">
        <v>21</v>
      </c>
      <c r="Y1" s="17">
        <v>22</v>
      </c>
      <c r="Z1" s="17">
        <v>23</v>
      </c>
      <c r="AA1" s="17">
        <v>24</v>
      </c>
      <c r="AB1" s="17">
        <v>25</v>
      </c>
      <c r="AC1" s="17">
        <v>26</v>
      </c>
      <c r="AD1" s="17">
        <v>27</v>
      </c>
      <c r="AE1" s="17">
        <v>28</v>
      </c>
      <c r="AF1" s="17">
        <v>29</v>
      </c>
      <c r="AG1" s="17">
        <v>30</v>
      </c>
      <c r="AH1" s="17">
        <v>31</v>
      </c>
      <c r="AI1" s="17" t="s">
        <v>52</v>
      </c>
      <c r="AJ1" s="17" t="s">
        <v>58</v>
      </c>
      <c r="AK1" s="17" t="s">
        <v>55</v>
      </c>
    </row>
    <row r="2" spans="1:39" ht="15" customHeight="1">
      <c r="A2" s="161">
        <v>1</v>
      </c>
      <c r="B2" s="170" t="s">
        <v>0</v>
      </c>
      <c r="C2" s="183">
        <v>45.8</v>
      </c>
      <c r="D2" s="184">
        <v>0</v>
      </c>
      <c r="E2" s="43">
        <v>7.2</v>
      </c>
      <c r="F2" s="183">
        <v>0</v>
      </c>
      <c r="G2" s="183">
        <v>0</v>
      </c>
      <c r="H2" s="183">
        <v>0</v>
      </c>
      <c r="I2" s="183">
        <v>0</v>
      </c>
      <c r="J2" s="183">
        <v>0</v>
      </c>
      <c r="K2" s="43">
        <v>0.1</v>
      </c>
      <c r="L2" s="183">
        <v>0</v>
      </c>
      <c r="M2" s="43">
        <v>0.3</v>
      </c>
      <c r="N2" s="43">
        <v>0</v>
      </c>
      <c r="O2" s="183">
        <v>0</v>
      </c>
      <c r="P2" s="183">
        <v>0</v>
      </c>
      <c r="Q2" s="183">
        <v>0</v>
      </c>
      <c r="R2" s="43">
        <v>0</v>
      </c>
      <c r="S2" s="183">
        <v>0</v>
      </c>
      <c r="T2" s="43">
        <v>0.1</v>
      </c>
      <c r="U2" s="43">
        <v>0</v>
      </c>
      <c r="V2" s="43">
        <v>0</v>
      </c>
      <c r="W2" s="183">
        <v>0</v>
      </c>
      <c r="X2" s="43">
        <v>0</v>
      </c>
      <c r="Y2" s="43">
        <v>2.1</v>
      </c>
      <c r="Z2" s="43">
        <v>0</v>
      </c>
      <c r="AA2" s="43">
        <v>0.4</v>
      </c>
      <c r="AB2" s="183">
        <v>0</v>
      </c>
      <c r="AC2" s="183">
        <v>0</v>
      </c>
      <c r="AD2" s="43">
        <v>2</v>
      </c>
      <c r="AE2" s="43">
        <v>0.1</v>
      </c>
      <c r="AF2" s="43">
        <v>0</v>
      </c>
      <c r="AG2" s="183">
        <v>0</v>
      </c>
      <c r="AH2" s="43">
        <v>0</v>
      </c>
      <c r="AI2" s="183">
        <f t="shared" ref="AI2:AI33" si="0">SUM(D2:AH2)</f>
        <v>12.299999999999999</v>
      </c>
      <c r="AJ2" s="166">
        <f t="shared" ref="AJ2:AJ53" si="1">AI2/C2*100-100</f>
        <v>-73.144104803493448</v>
      </c>
      <c r="AK2" s="161" t="s">
        <v>140</v>
      </c>
      <c r="AL2" s="43">
        <v>12.3</v>
      </c>
      <c r="AM2" s="182">
        <f>AL2-AI2</f>
        <v>0</v>
      </c>
    </row>
    <row r="3" spans="1:39" ht="15" customHeight="1">
      <c r="A3" s="161">
        <v>2</v>
      </c>
      <c r="B3" s="170" t="s">
        <v>1</v>
      </c>
      <c r="C3" s="183">
        <v>44.6</v>
      </c>
      <c r="D3" s="184">
        <v>0</v>
      </c>
      <c r="E3" s="43">
        <v>2.8</v>
      </c>
      <c r="F3" s="183">
        <v>0</v>
      </c>
      <c r="G3" s="183">
        <v>0</v>
      </c>
      <c r="H3" s="183">
        <v>0</v>
      </c>
      <c r="I3" s="183">
        <v>0</v>
      </c>
      <c r="J3" s="183">
        <v>0</v>
      </c>
      <c r="K3" s="43">
        <v>0.1</v>
      </c>
      <c r="L3" s="183">
        <v>0</v>
      </c>
      <c r="M3" s="43">
        <v>0</v>
      </c>
      <c r="N3" s="43">
        <v>0</v>
      </c>
      <c r="O3" s="183">
        <v>0</v>
      </c>
      <c r="P3" s="183">
        <v>0</v>
      </c>
      <c r="Q3" s="183">
        <v>0</v>
      </c>
      <c r="R3" s="43">
        <v>0</v>
      </c>
      <c r="S3" s="183">
        <v>0</v>
      </c>
      <c r="T3" s="43">
        <v>0</v>
      </c>
      <c r="U3" s="43">
        <v>0</v>
      </c>
      <c r="V3" s="43">
        <v>0</v>
      </c>
      <c r="W3" s="183">
        <v>0</v>
      </c>
      <c r="X3" s="43">
        <v>0</v>
      </c>
      <c r="Y3" s="43">
        <v>0.4</v>
      </c>
      <c r="Z3" s="43">
        <v>0</v>
      </c>
      <c r="AA3" s="43">
        <v>0</v>
      </c>
      <c r="AB3" s="183">
        <v>0</v>
      </c>
      <c r="AC3" s="183">
        <v>0</v>
      </c>
      <c r="AD3" s="43">
        <v>6.8</v>
      </c>
      <c r="AE3" s="43">
        <v>0.1</v>
      </c>
      <c r="AF3" s="43">
        <v>0</v>
      </c>
      <c r="AG3" s="183">
        <v>0</v>
      </c>
      <c r="AH3" s="43">
        <v>0</v>
      </c>
      <c r="AI3" s="183">
        <f t="shared" si="0"/>
        <v>10.199999999999999</v>
      </c>
      <c r="AJ3" s="166">
        <f t="shared" si="1"/>
        <v>-77.130044843049333</v>
      </c>
      <c r="AK3" s="161" t="s">
        <v>140</v>
      </c>
      <c r="AL3" s="43">
        <v>10.199999999999999</v>
      </c>
      <c r="AM3" s="182">
        <f t="shared" ref="AM3:AM51" si="2">AL3-AI3</f>
        <v>0</v>
      </c>
    </row>
    <row r="4" spans="1:39" ht="15" customHeight="1">
      <c r="A4" s="161">
        <v>3</v>
      </c>
      <c r="B4" s="170" t="s">
        <v>2</v>
      </c>
      <c r="C4" s="183">
        <v>59.1</v>
      </c>
      <c r="D4" s="184">
        <v>0</v>
      </c>
      <c r="E4" s="43">
        <v>0</v>
      </c>
      <c r="F4" s="183">
        <v>0</v>
      </c>
      <c r="G4" s="183">
        <v>0</v>
      </c>
      <c r="H4" s="183">
        <v>0</v>
      </c>
      <c r="I4" s="183">
        <v>0</v>
      </c>
      <c r="J4" s="183">
        <v>0</v>
      </c>
      <c r="K4" s="43">
        <v>6.1</v>
      </c>
      <c r="L4" s="183">
        <v>0</v>
      </c>
      <c r="M4" s="43">
        <v>1.1000000000000001</v>
      </c>
      <c r="N4" s="43">
        <v>0</v>
      </c>
      <c r="O4" s="183">
        <v>0</v>
      </c>
      <c r="P4" s="183">
        <v>0</v>
      </c>
      <c r="Q4" s="183">
        <v>0</v>
      </c>
      <c r="R4" s="43">
        <v>0</v>
      </c>
      <c r="S4" s="183">
        <v>0</v>
      </c>
      <c r="T4" s="43">
        <v>0</v>
      </c>
      <c r="U4" s="43">
        <v>0</v>
      </c>
      <c r="V4" s="43">
        <v>0</v>
      </c>
      <c r="W4" s="183">
        <v>0</v>
      </c>
      <c r="X4" s="43">
        <v>0</v>
      </c>
      <c r="Y4" s="43">
        <v>0</v>
      </c>
      <c r="Z4" s="43">
        <v>0</v>
      </c>
      <c r="AA4" s="43">
        <v>0</v>
      </c>
      <c r="AB4" s="183">
        <v>0</v>
      </c>
      <c r="AC4" s="183">
        <v>0</v>
      </c>
      <c r="AD4" s="43">
        <v>14.2</v>
      </c>
      <c r="AE4" s="43">
        <v>0</v>
      </c>
      <c r="AF4" s="43">
        <v>0</v>
      </c>
      <c r="AG4" s="183">
        <v>0</v>
      </c>
      <c r="AH4" s="43">
        <v>0</v>
      </c>
      <c r="AI4" s="183">
        <f t="shared" si="0"/>
        <v>21.4</v>
      </c>
      <c r="AJ4" s="166">
        <f t="shared" si="1"/>
        <v>-63.790186125211505</v>
      </c>
      <c r="AK4" s="161" t="s">
        <v>140</v>
      </c>
      <c r="AL4" s="43">
        <v>21.4</v>
      </c>
      <c r="AM4" s="182">
        <f t="shared" si="2"/>
        <v>0</v>
      </c>
    </row>
    <row r="5" spans="1:39">
      <c r="A5" s="161">
        <v>4</v>
      </c>
      <c r="B5" s="170" t="s">
        <v>3</v>
      </c>
      <c r="C5" s="183">
        <v>49.8</v>
      </c>
      <c r="D5" s="184">
        <v>0</v>
      </c>
      <c r="E5" s="43">
        <v>0</v>
      </c>
      <c r="F5" s="183">
        <v>0</v>
      </c>
      <c r="G5" s="183">
        <v>0</v>
      </c>
      <c r="H5" s="183">
        <v>0</v>
      </c>
      <c r="I5" s="183">
        <v>0</v>
      </c>
      <c r="J5" s="183">
        <v>0</v>
      </c>
      <c r="K5" s="43">
        <v>0</v>
      </c>
      <c r="L5" s="183">
        <v>0</v>
      </c>
      <c r="M5" s="43">
        <v>0</v>
      </c>
      <c r="N5" s="43">
        <v>0</v>
      </c>
      <c r="O5" s="183">
        <v>0</v>
      </c>
      <c r="P5" s="183">
        <v>0</v>
      </c>
      <c r="Q5" s="183">
        <v>0</v>
      </c>
      <c r="R5" s="43">
        <v>0</v>
      </c>
      <c r="S5" s="183">
        <v>0</v>
      </c>
      <c r="T5" s="43">
        <v>0</v>
      </c>
      <c r="U5" s="43">
        <v>0</v>
      </c>
      <c r="V5" s="43">
        <v>0</v>
      </c>
      <c r="W5" s="183">
        <v>0</v>
      </c>
      <c r="X5" s="43">
        <v>0</v>
      </c>
      <c r="Y5" s="43">
        <v>0</v>
      </c>
      <c r="Z5" s="43">
        <v>0</v>
      </c>
      <c r="AA5" s="43">
        <v>0</v>
      </c>
      <c r="AB5" s="183">
        <v>0</v>
      </c>
      <c r="AC5" s="183">
        <v>0</v>
      </c>
      <c r="AD5" s="43">
        <v>2.4</v>
      </c>
      <c r="AE5" s="43">
        <v>1.6</v>
      </c>
      <c r="AF5" s="43">
        <v>0</v>
      </c>
      <c r="AG5" s="183">
        <v>0</v>
      </c>
      <c r="AH5" s="43">
        <v>0</v>
      </c>
      <c r="AI5" s="183">
        <f t="shared" si="0"/>
        <v>4</v>
      </c>
      <c r="AJ5" s="166">
        <f t="shared" si="1"/>
        <v>-91.967871485943775</v>
      </c>
      <c r="AK5" s="161" t="s">
        <v>140</v>
      </c>
      <c r="AL5" s="43">
        <v>4</v>
      </c>
      <c r="AM5" s="182">
        <f t="shared" si="2"/>
        <v>0</v>
      </c>
    </row>
    <row r="6" spans="1:39">
      <c r="A6" s="161">
        <v>5</v>
      </c>
      <c r="B6" s="170" t="s">
        <v>4</v>
      </c>
      <c r="C6" s="183">
        <v>54.1</v>
      </c>
      <c r="D6" s="184">
        <v>0</v>
      </c>
      <c r="E6" s="43">
        <v>0.4</v>
      </c>
      <c r="F6" s="183">
        <v>0</v>
      </c>
      <c r="G6" s="183">
        <v>0</v>
      </c>
      <c r="H6" s="183">
        <v>0</v>
      </c>
      <c r="I6" s="183">
        <v>0</v>
      </c>
      <c r="J6" s="183">
        <v>0</v>
      </c>
      <c r="K6" s="43">
        <v>0</v>
      </c>
      <c r="L6" s="183">
        <v>0</v>
      </c>
      <c r="M6" s="43">
        <v>0.3</v>
      </c>
      <c r="N6" s="43">
        <v>0</v>
      </c>
      <c r="O6" s="183">
        <v>0</v>
      </c>
      <c r="P6" s="183">
        <v>0</v>
      </c>
      <c r="Q6" s="183">
        <v>0</v>
      </c>
      <c r="R6" s="43">
        <v>0</v>
      </c>
      <c r="S6" s="183">
        <v>0</v>
      </c>
      <c r="T6" s="43">
        <v>1.9</v>
      </c>
      <c r="U6" s="43">
        <v>0</v>
      </c>
      <c r="V6" s="43">
        <v>0</v>
      </c>
      <c r="W6" s="183">
        <v>0</v>
      </c>
      <c r="X6" s="43">
        <v>0</v>
      </c>
      <c r="Y6" s="43">
        <v>0</v>
      </c>
      <c r="Z6" s="43">
        <v>0</v>
      </c>
      <c r="AA6" s="43">
        <v>0</v>
      </c>
      <c r="AB6" s="183">
        <v>0</v>
      </c>
      <c r="AC6" s="183">
        <v>0</v>
      </c>
      <c r="AD6" s="43">
        <v>6</v>
      </c>
      <c r="AE6" s="43">
        <v>0.5</v>
      </c>
      <c r="AF6" s="43">
        <v>3.2</v>
      </c>
      <c r="AG6" s="183">
        <v>0</v>
      </c>
      <c r="AH6" s="43">
        <v>0</v>
      </c>
      <c r="AI6" s="183">
        <f t="shared" si="0"/>
        <v>12.3</v>
      </c>
      <c r="AJ6" s="166">
        <f t="shared" si="1"/>
        <v>-77.264325323475049</v>
      </c>
      <c r="AK6" s="161" t="s">
        <v>140</v>
      </c>
      <c r="AL6" s="43">
        <v>12.3</v>
      </c>
      <c r="AM6" s="182">
        <f t="shared" si="2"/>
        <v>0</v>
      </c>
    </row>
    <row r="7" spans="1:39">
      <c r="A7" s="161">
        <v>6</v>
      </c>
      <c r="B7" s="170" t="s">
        <v>5</v>
      </c>
      <c r="C7" s="183">
        <v>65.8</v>
      </c>
      <c r="D7" s="184">
        <v>0</v>
      </c>
      <c r="E7" s="43">
        <v>0</v>
      </c>
      <c r="F7" s="183">
        <v>0</v>
      </c>
      <c r="G7" s="183">
        <v>0</v>
      </c>
      <c r="H7" s="183">
        <v>0</v>
      </c>
      <c r="I7" s="183">
        <v>0</v>
      </c>
      <c r="J7" s="183">
        <v>0</v>
      </c>
      <c r="K7" s="43">
        <v>2</v>
      </c>
      <c r="L7" s="183">
        <v>0</v>
      </c>
      <c r="M7" s="43">
        <v>0.8</v>
      </c>
      <c r="N7" s="43">
        <v>0</v>
      </c>
      <c r="O7" s="183">
        <v>0</v>
      </c>
      <c r="P7" s="183">
        <v>0</v>
      </c>
      <c r="Q7" s="183">
        <v>0</v>
      </c>
      <c r="R7" s="43">
        <v>0</v>
      </c>
      <c r="S7" s="183">
        <v>0</v>
      </c>
      <c r="T7" s="43">
        <v>0</v>
      </c>
      <c r="U7" s="43">
        <v>0</v>
      </c>
      <c r="V7" s="43">
        <v>0</v>
      </c>
      <c r="W7" s="183">
        <v>0</v>
      </c>
      <c r="X7" s="43">
        <v>0</v>
      </c>
      <c r="Y7" s="43">
        <v>0</v>
      </c>
      <c r="Z7" s="43">
        <v>0</v>
      </c>
      <c r="AA7" s="43">
        <v>0</v>
      </c>
      <c r="AB7" s="183">
        <v>0</v>
      </c>
      <c r="AC7" s="183">
        <v>0</v>
      </c>
      <c r="AD7" s="43">
        <v>13.6</v>
      </c>
      <c r="AE7" s="43">
        <v>0.1</v>
      </c>
      <c r="AF7" s="43">
        <v>0</v>
      </c>
      <c r="AG7" s="183">
        <v>0</v>
      </c>
      <c r="AH7" s="43">
        <v>0</v>
      </c>
      <c r="AI7" s="183">
        <f t="shared" si="0"/>
        <v>16.5</v>
      </c>
      <c r="AJ7" s="166">
        <f t="shared" si="1"/>
        <v>-74.924012158054708</v>
      </c>
      <c r="AK7" s="161" t="s">
        <v>140</v>
      </c>
      <c r="AL7" s="43">
        <v>16.5</v>
      </c>
      <c r="AM7" s="182">
        <f t="shared" si="2"/>
        <v>0</v>
      </c>
    </row>
    <row r="8" spans="1:39">
      <c r="A8" s="161">
        <v>7</v>
      </c>
      <c r="B8" s="170" t="s">
        <v>6</v>
      </c>
      <c r="C8" s="183">
        <v>42.6</v>
      </c>
      <c r="D8" s="184">
        <v>2.6</v>
      </c>
      <c r="E8" s="43">
        <v>1.8</v>
      </c>
      <c r="F8" s="183">
        <v>0</v>
      </c>
      <c r="G8" s="183">
        <v>0</v>
      </c>
      <c r="H8" s="183">
        <v>0</v>
      </c>
      <c r="I8" s="183">
        <v>0</v>
      </c>
      <c r="J8" s="183">
        <v>0</v>
      </c>
      <c r="K8" s="43">
        <v>0</v>
      </c>
      <c r="L8" s="183">
        <v>0</v>
      </c>
      <c r="M8" s="43">
        <v>0.3</v>
      </c>
      <c r="N8" s="43">
        <v>0</v>
      </c>
      <c r="O8" s="183">
        <v>0</v>
      </c>
      <c r="P8" s="183">
        <v>0</v>
      </c>
      <c r="Q8" s="183">
        <v>0</v>
      </c>
      <c r="R8" s="43">
        <v>0</v>
      </c>
      <c r="S8" s="183">
        <v>0</v>
      </c>
      <c r="T8" s="43">
        <v>0</v>
      </c>
      <c r="U8" s="43">
        <v>0</v>
      </c>
      <c r="V8" s="43">
        <v>0</v>
      </c>
      <c r="W8" s="183">
        <v>0</v>
      </c>
      <c r="X8" s="43">
        <v>0</v>
      </c>
      <c r="Y8" s="43">
        <v>4.3</v>
      </c>
      <c r="Z8" s="43">
        <v>0</v>
      </c>
      <c r="AA8" s="43">
        <v>0</v>
      </c>
      <c r="AB8" s="183">
        <v>0</v>
      </c>
      <c r="AC8" s="183">
        <v>0</v>
      </c>
      <c r="AD8" s="43">
        <v>14.4</v>
      </c>
      <c r="AE8" s="43">
        <v>0</v>
      </c>
      <c r="AF8" s="43">
        <v>0</v>
      </c>
      <c r="AG8" s="183">
        <v>0</v>
      </c>
      <c r="AH8" s="43">
        <v>0</v>
      </c>
      <c r="AI8" s="183">
        <f t="shared" si="0"/>
        <v>23.4</v>
      </c>
      <c r="AJ8" s="166">
        <f t="shared" si="1"/>
        <v>-45.070422535211272</v>
      </c>
      <c r="AK8" s="161" t="s">
        <v>140</v>
      </c>
      <c r="AL8" s="43">
        <v>23.4</v>
      </c>
      <c r="AM8" s="182">
        <f t="shared" si="2"/>
        <v>0</v>
      </c>
    </row>
    <row r="9" spans="1:39">
      <c r="A9" s="161">
        <v>8</v>
      </c>
      <c r="B9" s="170" t="s">
        <v>7</v>
      </c>
      <c r="C9" s="183">
        <v>71.2</v>
      </c>
      <c r="D9" s="184">
        <v>0</v>
      </c>
      <c r="E9" s="43">
        <v>15.9</v>
      </c>
      <c r="F9" s="183">
        <v>0</v>
      </c>
      <c r="G9" s="183">
        <v>0</v>
      </c>
      <c r="H9" s="183">
        <v>0</v>
      </c>
      <c r="I9" s="183">
        <v>0</v>
      </c>
      <c r="J9" s="183">
        <v>0</v>
      </c>
      <c r="K9" s="43">
        <v>0</v>
      </c>
      <c r="L9" s="183">
        <v>0</v>
      </c>
      <c r="M9" s="43">
        <v>0</v>
      </c>
      <c r="N9" s="43">
        <v>0</v>
      </c>
      <c r="O9" s="183">
        <v>0</v>
      </c>
      <c r="P9" s="183">
        <v>0</v>
      </c>
      <c r="Q9" s="183">
        <v>0</v>
      </c>
      <c r="R9" s="43">
        <v>0</v>
      </c>
      <c r="S9" s="183">
        <v>0</v>
      </c>
      <c r="T9" s="43">
        <v>0</v>
      </c>
      <c r="U9" s="43">
        <v>0</v>
      </c>
      <c r="V9" s="43">
        <v>0</v>
      </c>
      <c r="W9" s="183">
        <v>0</v>
      </c>
      <c r="X9" s="43">
        <v>0</v>
      </c>
      <c r="Y9" s="43">
        <v>0</v>
      </c>
      <c r="Z9" s="43">
        <v>0</v>
      </c>
      <c r="AA9" s="43">
        <v>0</v>
      </c>
      <c r="AB9" s="183">
        <v>0</v>
      </c>
      <c r="AC9" s="183">
        <v>0</v>
      </c>
      <c r="AD9" s="43">
        <v>25.2</v>
      </c>
      <c r="AE9" s="43">
        <v>0</v>
      </c>
      <c r="AF9" s="43">
        <v>0</v>
      </c>
      <c r="AG9" s="183">
        <v>0</v>
      </c>
      <c r="AH9" s="43">
        <v>0</v>
      </c>
      <c r="AI9" s="183">
        <f t="shared" si="0"/>
        <v>41.1</v>
      </c>
      <c r="AJ9" s="166">
        <f t="shared" si="1"/>
        <v>-42.275280898876403</v>
      </c>
      <c r="AK9" s="161" t="s">
        <v>140</v>
      </c>
      <c r="AL9" s="43">
        <v>41.1</v>
      </c>
      <c r="AM9" s="182">
        <f t="shared" si="2"/>
        <v>0</v>
      </c>
    </row>
    <row r="10" spans="1:39">
      <c r="A10" s="161">
        <v>9</v>
      </c>
      <c r="B10" s="170" t="s">
        <v>8</v>
      </c>
      <c r="C10" s="183">
        <v>75.7</v>
      </c>
      <c r="D10" s="184">
        <v>0.4</v>
      </c>
      <c r="E10" s="43">
        <v>20.399999999999999</v>
      </c>
      <c r="F10" s="183">
        <v>0</v>
      </c>
      <c r="G10" s="183">
        <v>0</v>
      </c>
      <c r="H10" s="183">
        <v>0</v>
      </c>
      <c r="I10" s="183">
        <v>0</v>
      </c>
      <c r="J10" s="183">
        <v>0</v>
      </c>
      <c r="K10" s="43">
        <v>4.0999999999999996</v>
      </c>
      <c r="L10" s="183">
        <v>0</v>
      </c>
      <c r="M10" s="43">
        <v>0.2</v>
      </c>
      <c r="N10" s="43">
        <v>0</v>
      </c>
      <c r="O10" s="183">
        <v>0</v>
      </c>
      <c r="P10" s="183">
        <v>0</v>
      </c>
      <c r="Q10" s="183">
        <v>0</v>
      </c>
      <c r="R10" s="43">
        <v>0</v>
      </c>
      <c r="S10" s="183">
        <v>0</v>
      </c>
      <c r="T10" s="43">
        <v>0</v>
      </c>
      <c r="U10" s="43">
        <v>0</v>
      </c>
      <c r="V10" s="43">
        <v>0</v>
      </c>
      <c r="W10" s="183">
        <v>0</v>
      </c>
      <c r="X10" s="43">
        <v>0</v>
      </c>
      <c r="Y10" s="43">
        <v>0.1</v>
      </c>
      <c r="Z10" s="43">
        <v>0</v>
      </c>
      <c r="AA10" s="43">
        <v>2.9</v>
      </c>
      <c r="AB10" s="183">
        <v>0</v>
      </c>
      <c r="AC10" s="183">
        <v>0</v>
      </c>
      <c r="AD10" s="43">
        <v>24.7</v>
      </c>
      <c r="AE10" s="43">
        <v>0.1</v>
      </c>
      <c r="AF10" s="43">
        <v>0</v>
      </c>
      <c r="AG10" s="183">
        <v>0</v>
      </c>
      <c r="AH10" s="43">
        <v>0</v>
      </c>
      <c r="AI10" s="183">
        <f t="shared" si="0"/>
        <v>52.9</v>
      </c>
      <c r="AJ10" s="166">
        <f t="shared" si="1"/>
        <v>-30.118890356671074</v>
      </c>
      <c r="AK10" s="161" t="s">
        <v>140</v>
      </c>
      <c r="AL10" s="43">
        <v>52.9</v>
      </c>
      <c r="AM10" s="182">
        <f t="shared" si="2"/>
        <v>0</v>
      </c>
    </row>
    <row r="11" spans="1:39">
      <c r="A11" s="161">
        <v>10</v>
      </c>
      <c r="B11" s="170" t="s">
        <v>9</v>
      </c>
      <c r="C11" s="183">
        <v>66.599999999999994</v>
      </c>
      <c r="D11" s="184">
        <v>0.3</v>
      </c>
      <c r="E11" s="43">
        <v>0.2</v>
      </c>
      <c r="F11" s="183">
        <v>0</v>
      </c>
      <c r="G11" s="183">
        <v>0</v>
      </c>
      <c r="H11" s="183">
        <v>0</v>
      </c>
      <c r="I11" s="183">
        <v>0</v>
      </c>
      <c r="J11" s="183">
        <v>0</v>
      </c>
      <c r="K11" s="43">
        <v>0</v>
      </c>
      <c r="L11" s="183">
        <v>0</v>
      </c>
      <c r="M11" s="43">
        <v>9.4</v>
      </c>
      <c r="N11" s="43">
        <v>0.1</v>
      </c>
      <c r="O11" s="183">
        <v>0</v>
      </c>
      <c r="P11" s="183">
        <v>0</v>
      </c>
      <c r="Q11" s="183">
        <v>0</v>
      </c>
      <c r="R11" s="43">
        <v>0</v>
      </c>
      <c r="S11" s="183">
        <v>0</v>
      </c>
      <c r="T11" s="43">
        <v>0.1</v>
      </c>
      <c r="U11" s="43">
        <v>0</v>
      </c>
      <c r="V11" s="43">
        <v>0</v>
      </c>
      <c r="W11" s="183">
        <v>0</v>
      </c>
      <c r="X11" s="43">
        <v>0</v>
      </c>
      <c r="Y11" s="43">
        <v>0</v>
      </c>
      <c r="Z11" s="43">
        <v>0.1</v>
      </c>
      <c r="AA11" s="43">
        <v>5.3</v>
      </c>
      <c r="AB11" s="183">
        <v>0</v>
      </c>
      <c r="AC11" s="183">
        <v>0</v>
      </c>
      <c r="AD11" s="43">
        <v>29.1</v>
      </c>
      <c r="AE11" s="43">
        <v>0.2</v>
      </c>
      <c r="AF11" s="43">
        <v>0</v>
      </c>
      <c r="AG11" s="183">
        <v>0</v>
      </c>
      <c r="AH11" s="43">
        <v>0</v>
      </c>
      <c r="AI11" s="183">
        <f t="shared" si="0"/>
        <v>44.800000000000004</v>
      </c>
      <c r="AJ11" s="166">
        <f t="shared" si="1"/>
        <v>-32.732732732732714</v>
      </c>
      <c r="AK11" s="161" t="s">
        <v>140</v>
      </c>
      <c r="AL11" s="43">
        <v>44.8</v>
      </c>
      <c r="AM11" s="182">
        <f t="shared" si="2"/>
        <v>0</v>
      </c>
    </row>
    <row r="12" spans="1:39">
      <c r="A12" s="161">
        <v>11</v>
      </c>
      <c r="B12" s="170" t="s">
        <v>10</v>
      </c>
      <c r="C12" s="183">
        <v>47.6</v>
      </c>
      <c r="D12" s="184">
        <v>0</v>
      </c>
      <c r="E12" s="43">
        <v>4.4000000000000004</v>
      </c>
      <c r="F12" s="183">
        <v>0</v>
      </c>
      <c r="G12" s="183">
        <v>0</v>
      </c>
      <c r="H12" s="183">
        <v>0</v>
      </c>
      <c r="I12" s="183">
        <v>0</v>
      </c>
      <c r="J12" s="183">
        <v>0</v>
      </c>
      <c r="K12" s="43">
        <v>0</v>
      </c>
      <c r="L12" s="183">
        <v>0</v>
      </c>
      <c r="M12" s="43">
        <v>0</v>
      </c>
      <c r="N12" s="43">
        <v>0</v>
      </c>
      <c r="O12" s="183">
        <v>0</v>
      </c>
      <c r="P12" s="183">
        <v>0</v>
      </c>
      <c r="Q12" s="183">
        <v>0</v>
      </c>
      <c r="R12" s="43">
        <v>0</v>
      </c>
      <c r="S12" s="183">
        <v>0</v>
      </c>
      <c r="T12" s="43">
        <v>0</v>
      </c>
      <c r="U12" s="43">
        <v>0</v>
      </c>
      <c r="V12" s="43">
        <v>0</v>
      </c>
      <c r="W12" s="183">
        <v>0</v>
      </c>
      <c r="X12" s="43">
        <v>0</v>
      </c>
      <c r="Y12" s="43">
        <v>0</v>
      </c>
      <c r="Z12" s="43">
        <v>0</v>
      </c>
      <c r="AA12" s="43">
        <v>0</v>
      </c>
      <c r="AB12" s="183">
        <v>0</v>
      </c>
      <c r="AC12" s="183">
        <v>0</v>
      </c>
      <c r="AD12" s="43">
        <v>3.1</v>
      </c>
      <c r="AE12" s="43">
        <v>0</v>
      </c>
      <c r="AF12" s="43">
        <v>0</v>
      </c>
      <c r="AG12" s="183">
        <v>0</v>
      </c>
      <c r="AH12" s="43">
        <v>0</v>
      </c>
      <c r="AI12" s="183">
        <f t="shared" si="0"/>
        <v>7.5</v>
      </c>
      <c r="AJ12" s="166">
        <f t="shared" si="1"/>
        <v>-84.243697478991592</v>
      </c>
      <c r="AK12" s="161" t="s">
        <v>140</v>
      </c>
      <c r="AL12" s="43">
        <v>7.5</v>
      </c>
      <c r="AM12" s="182">
        <f t="shared" si="2"/>
        <v>0</v>
      </c>
    </row>
    <row r="13" spans="1:39">
      <c r="A13" s="161">
        <v>12</v>
      </c>
      <c r="B13" s="170" t="s">
        <v>11</v>
      </c>
      <c r="C13" s="183">
        <v>63</v>
      </c>
      <c r="D13" s="184">
        <v>0</v>
      </c>
      <c r="E13" s="43">
        <v>0</v>
      </c>
      <c r="F13" s="183">
        <v>0</v>
      </c>
      <c r="G13" s="183">
        <v>0</v>
      </c>
      <c r="H13" s="183">
        <v>0</v>
      </c>
      <c r="I13" s="183">
        <v>0</v>
      </c>
      <c r="J13" s="183">
        <v>0</v>
      </c>
      <c r="K13" s="43">
        <v>0</v>
      </c>
      <c r="L13" s="183">
        <v>0</v>
      </c>
      <c r="M13" s="43">
        <v>4.0999999999999996</v>
      </c>
      <c r="N13" s="43">
        <v>0</v>
      </c>
      <c r="O13" s="183">
        <v>0</v>
      </c>
      <c r="P13" s="183">
        <v>0</v>
      </c>
      <c r="Q13" s="183">
        <v>0</v>
      </c>
      <c r="R13" s="43">
        <v>0</v>
      </c>
      <c r="S13" s="183">
        <v>0</v>
      </c>
      <c r="T13" s="43">
        <v>0</v>
      </c>
      <c r="U13" s="43">
        <v>0</v>
      </c>
      <c r="V13" s="43">
        <v>0</v>
      </c>
      <c r="W13" s="183">
        <v>0</v>
      </c>
      <c r="X13" s="43">
        <v>0</v>
      </c>
      <c r="Y13" s="43">
        <v>0</v>
      </c>
      <c r="Z13" s="43">
        <v>0</v>
      </c>
      <c r="AA13" s="43">
        <v>0</v>
      </c>
      <c r="AB13" s="183">
        <v>0</v>
      </c>
      <c r="AC13" s="183">
        <v>0</v>
      </c>
      <c r="AD13" s="43">
        <v>9.9</v>
      </c>
      <c r="AE13" s="43">
        <v>0</v>
      </c>
      <c r="AF13" s="43">
        <v>0.6</v>
      </c>
      <c r="AG13" s="183">
        <v>0</v>
      </c>
      <c r="AH13" s="43">
        <v>0</v>
      </c>
      <c r="AI13" s="183">
        <f t="shared" si="0"/>
        <v>14.6</v>
      </c>
      <c r="AJ13" s="166">
        <f t="shared" si="1"/>
        <v>-76.825396825396822</v>
      </c>
      <c r="AK13" s="161" t="s">
        <v>140</v>
      </c>
      <c r="AL13" s="43">
        <v>14.6</v>
      </c>
      <c r="AM13" s="182">
        <f t="shared" si="2"/>
        <v>0</v>
      </c>
    </row>
    <row r="14" spans="1:39">
      <c r="A14" s="161">
        <v>13</v>
      </c>
      <c r="B14" s="170" t="s">
        <v>12</v>
      </c>
      <c r="C14" s="183">
        <v>62.6</v>
      </c>
      <c r="D14" s="184">
        <v>0</v>
      </c>
      <c r="E14" s="43">
        <v>5.9</v>
      </c>
      <c r="F14" s="183">
        <v>0</v>
      </c>
      <c r="G14" s="183">
        <v>0</v>
      </c>
      <c r="H14" s="183">
        <v>0</v>
      </c>
      <c r="I14" s="183">
        <v>0</v>
      </c>
      <c r="J14" s="183">
        <v>0</v>
      </c>
      <c r="K14" s="43">
        <v>0.1</v>
      </c>
      <c r="L14" s="183">
        <v>0</v>
      </c>
      <c r="M14" s="43">
        <v>0</v>
      </c>
      <c r="N14" s="43">
        <v>0</v>
      </c>
      <c r="O14" s="183">
        <v>0</v>
      </c>
      <c r="P14" s="183">
        <v>0</v>
      </c>
      <c r="Q14" s="183">
        <v>0</v>
      </c>
      <c r="R14" s="43">
        <v>0</v>
      </c>
      <c r="S14" s="183">
        <v>0</v>
      </c>
      <c r="T14" s="43">
        <v>0</v>
      </c>
      <c r="U14" s="43">
        <v>0</v>
      </c>
      <c r="V14" s="43">
        <v>0</v>
      </c>
      <c r="W14" s="183">
        <v>0</v>
      </c>
      <c r="X14" s="43">
        <v>0</v>
      </c>
      <c r="Y14" s="43">
        <v>0</v>
      </c>
      <c r="Z14" s="43">
        <v>0</v>
      </c>
      <c r="AA14" s="43">
        <v>0</v>
      </c>
      <c r="AB14" s="183">
        <v>0</v>
      </c>
      <c r="AC14" s="183">
        <v>0</v>
      </c>
      <c r="AD14" s="43">
        <v>24.1</v>
      </c>
      <c r="AE14" s="43">
        <v>0.3</v>
      </c>
      <c r="AF14" s="43">
        <v>0</v>
      </c>
      <c r="AG14" s="183">
        <v>0</v>
      </c>
      <c r="AH14" s="43">
        <v>0</v>
      </c>
      <c r="AI14" s="183">
        <f t="shared" si="0"/>
        <v>30.400000000000002</v>
      </c>
      <c r="AJ14" s="166">
        <f t="shared" si="1"/>
        <v>-51.43769968051118</v>
      </c>
      <c r="AK14" s="161" t="s">
        <v>140</v>
      </c>
      <c r="AL14" s="43">
        <v>30.4</v>
      </c>
      <c r="AM14" s="182">
        <f t="shared" si="2"/>
        <v>0</v>
      </c>
    </row>
    <row r="15" spans="1:39">
      <c r="A15" s="161">
        <v>14</v>
      </c>
      <c r="B15" s="170" t="s">
        <v>13</v>
      </c>
      <c r="C15" s="183">
        <v>59.6</v>
      </c>
      <c r="D15" s="184">
        <v>0</v>
      </c>
      <c r="E15" s="43">
        <v>0</v>
      </c>
      <c r="F15" s="183">
        <v>0</v>
      </c>
      <c r="G15" s="183">
        <v>0</v>
      </c>
      <c r="H15" s="183">
        <v>0</v>
      </c>
      <c r="I15" s="183">
        <v>0</v>
      </c>
      <c r="J15" s="183">
        <v>0</v>
      </c>
      <c r="K15" s="43">
        <v>1</v>
      </c>
      <c r="L15" s="183">
        <v>0</v>
      </c>
      <c r="M15" s="43">
        <v>0.4</v>
      </c>
      <c r="N15" s="43">
        <v>0</v>
      </c>
      <c r="O15" s="183">
        <v>0</v>
      </c>
      <c r="P15" s="183">
        <v>0</v>
      </c>
      <c r="Q15" s="183">
        <v>0</v>
      </c>
      <c r="R15" s="43">
        <v>0</v>
      </c>
      <c r="S15" s="183">
        <v>0</v>
      </c>
      <c r="T15" s="43">
        <v>0</v>
      </c>
      <c r="U15" s="43">
        <v>0</v>
      </c>
      <c r="V15" s="43">
        <v>0</v>
      </c>
      <c r="W15" s="183">
        <v>0</v>
      </c>
      <c r="X15" s="43">
        <v>0</v>
      </c>
      <c r="Y15" s="43">
        <v>0</v>
      </c>
      <c r="Z15" s="43">
        <v>0</v>
      </c>
      <c r="AA15" s="43">
        <v>0</v>
      </c>
      <c r="AB15" s="183">
        <v>0</v>
      </c>
      <c r="AC15" s="183">
        <v>0</v>
      </c>
      <c r="AD15" s="43">
        <v>3.9</v>
      </c>
      <c r="AE15" s="43">
        <v>1</v>
      </c>
      <c r="AF15" s="43">
        <v>0</v>
      </c>
      <c r="AG15" s="183">
        <v>0</v>
      </c>
      <c r="AH15" s="43">
        <v>0</v>
      </c>
      <c r="AI15" s="183">
        <f t="shared" si="0"/>
        <v>6.3</v>
      </c>
      <c r="AJ15" s="166">
        <f t="shared" si="1"/>
        <v>-89.429530201342288</v>
      </c>
      <c r="AK15" s="161" t="s">
        <v>140</v>
      </c>
      <c r="AL15" s="43">
        <v>6.3</v>
      </c>
      <c r="AM15" s="182">
        <f t="shared" si="2"/>
        <v>0</v>
      </c>
    </row>
    <row r="16" spans="1:39">
      <c r="A16" s="161">
        <v>15</v>
      </c>
      <c r="B16" s="170" t="s">
        <v>14</v>
      </c>
      <c r="C16" s="183">
        <v>57</v>
      </c>
      <c r="D16" s="184">
        <v>0</v>
      </c>
      <c r="E16" s="43">
        <v>0</v>
      </c>
      <c r="F16" s="183">
        <v>0</v>
      </c>
      <c r="G16" s="183">
        <v>0</v>
      </c>
      <c r="H16" s="183">
        <v>0</v>
      </c>
      <c r="I16" s="183">
        <v>0</v>
      </c>
      <c r="J16" s="183">
        <v>0</v>
      </c>
      <c r="K16" s="43">
        <v>7.6</v>
      </c>
      <c r="L16" s="183">
        <v>0</v>
      </c>
      <c r="M16" s="43">
        <v>8.3000000000000007</v>
      </c>
      <c r="N16" s="43">
        <v>0</v>
      </c>
      <c r="O16" s="183">
        <v>0</v>
      </c>
      <c r="P16" s="183">
        <v>0</v>
      </c>
      <c r="Q16" s="183">
        <v>0</v>
      </c>
      <c r="R16" s="43">
        <v>0.1</v>
      </c>
      <c r="S16" s="183">
        <v>0</v>
      </c>
      <c r="T16" s="43">
        <v>0</v>
      </c>
      <c r="U16" s="43">
        <v>0</v>
      </c>
      <c r="V16" s="43">
        <v>0</v>
      </c>
      <c r="W16" s="183">
        <v>0</v>
      </c>
      <c r="X16" s="43">
        <v>0</v>
      </c>
      <c r="Y16" s="43">
        <v>0</v>
      </c>
      <c r="Z16" s="43">
        <v>0</v>
      </c>
      <c r="AA16" s="43">
        <v>0</v>
      </c>
      <c r="AB16" s="183">
        <v>0</v>
      </c>
      <c r="AC16" s="183">
        <v>0</v>
      </c>
      <c r="AD16" s="43">
        <v>10.5</v>
      </c>
      <c r="AE16" s="43">
        <v>1</v>
      </c>
      <c r="AF16" s="43">
        <v>0</v>
      </c>
      <c r="AG16" s="183">
        <v>0</v>
      </c>
      <c r="AH16" s="43">
        <v>0</v>
      </c>
      <c r="AI16" s="183">
        <f t="shared" si="0"/>
        <v>27.5</v>
      </c>
      <c r="AJ16" s="166">
        <f t="shared" si="1"/>
        <v>-51.754385964912281</v>
      </c>
      <c r="AK16" s="161" t="s">
        <v>140</v>
      </c>
      <c r="AL16" s="43">
        <v>27.5</v>
      </c>
      <c r="AM16" s="182">
        <f t="shared" si="2"/>
        <v>0</v>
      </c>
    </row>
    <row r="17" spans="1:39" ht="15" customHeight="1">
      <c r="A17" s="161">
        <v>16</v>
      </c>
      <c r="B17" s="170" t="s">
        <v>15</v>
      </c>
      <c r="C17" s="183">
        <v>70.2</v>
      </c>
      <c r="D17" s="184">
        <v>0.1</v>
      </c>
      <c r="E17" s="43">
        <v>10.9</v>
      </c>
      <c r="F17" s="183">
        <v>0</v>
      </c>
      <c r="G17" s="183">
        <v>0</v>
      </c>
      <c r="H17" s="183">
        <v>0</v>
      </c>
      <c r="I17" s="183">
        <v>0</v>
      </c>
      <c r="J17" s="183">
        <v>0</v>
      </c>
      <c r="K17" s="43">
        <v>0</v>
      </c>
      <c r="L17" s="183">
        <v>0</v>
      </c>
      <c r="M17" s="43">
        <v>0.2</v>
      </c>
      <c r="N17" s="43">
        <v>0</v>
      </c>
      <c r="O17" s="183">
        <v>0</v>
      </c>
      <c r="P17" s="183">
        <v>0</v>
      </c>
      <c r="Q17" s="183">
        <v>0</v>
      </c>
      <c r="R17" s="43">
        <v>0</v>
      </c>
      <c r="S17" s="183">
        <v>0</v>
      </c>
      <c r="T17" s="43">
        <v>0</v>
      </c>
      <c r="U17" s="43">
        <v>0</v>
      </c>
      <c r="V17" s="43">
        <v>0</v>
      </c>
      <c r="W17" s="183">
        <v>0</v>
      </c>
      <c r="X17" s="43">
        <v>0</v>
      </c>
      <c r="Y17" s="43">
        <v>0</v>
      </c>
      <c r="Z17" s="43">
        <v>0</v>
      </c>
      <c r="AA17" s="43">
        <v>0</v>
      </c>
      <c r="AB17" s="183">
        <v>0</v>
      </c>
      <c r="AC17" s="183">
        <v>0</v>
      </c>
      <c r="AD17" s="43">
        <v>26.8</v>
      </c>
      <c r="AE17" s="43">
        <v>0</v>
      </c>
      <c r="AF17" s="43">
        <v>0</v>
      </c>
      <c r="AG17" s="183">
        <v>0</v>
      </c>
      <c r="AH17" s="43">
        <v>0</v>
      </c>
      <c r="AI17" s="183">
        <f t="shared" si="0"/>
        <v>38</v>
      </c>
      <c r="AJ17" s="166">
        <f t="shared" si="1"/>
        <v>-45.868945868945879</v>
      </c>
      <c r="AK17" s="161" t="s">
        <v>140</v>
      </c>
      <c r="AL17" s="43">
        <v>38</v>
      </c>
      <c r="AM17" s="182">
        <f t="shared" si="2"/>
        <v>0</v>
      </c>
    </row>
    <row r="18" spans="1:39" ht="15" customHeight="1">
      <c r="A18" s="161">
        <v>17</v>
      </c>
      <c r="B18" s="170" t="s">
        <v>16</v>
      </c>
      <c r="C18" s="183">
        <v>42.5</v>
      </c>
      <c r="D18" s="184">
        <v>0.1</v>
      </c>
      <c r="E18" s="43">
        <v>0.8</v>
      </c>
      <c r="F18" s="183">
        <v>0</v>
      </c>
      <c r="G18" s="183">
        <v>0</v>
      </c>
      <c r="H18" s="183">
        <v>0</v>
      </c>
      <c r="I18" s="183">
        <v>0</v>
      </c>
      <c r="J18" s="183">
        <v>0</v>
      </c>
      <c r="K18" s="43">
        <v>0</v>
      </c>
      <c r="L18" s="183">
        <v>0</v>
      </c>
      <c r="M18" s="43">
        <v>1.5</v>
      </c>
      <c r="N18" s="43">
        <v>0</v>
      </c>
      <c r="O18" s="183">
        <v>0</v>
      </c>
      <c r="P18" s="183">
        <v>0</v>
      </c>
      <c r="Q18" s="183">
        <v>0</v>
      </c>
      <c r="R18" s="43">
        <v>0</v>
      </c>
      <c r="S18" s="183">
        <v>0</v>
      </c>
      <c r="T18" s="43">
        <v>0</v>
      </c>
      <c r="U18" s="43">
        <v>0</v>
      </c>
      <c r="V18" s="43">
        <v>0</v>
      </c>
      <c r="W18" s="183">
        <v>0</v>
      </c>
      <c r="X18" s="43">
        <v>0</v>
      </c>
      <c r="Y18" s="43">
        <v>1.6</v>
      </c>
      <c r="Z18" s="43">
        <v>0</v>
      </c>
      <c r="AA18" s="43">
        <v>0</v>
      </c>
      <c r="AB18" s="183">
        <v>0</v>
      </c>
      <c r="AC18" s="183">
        <v>0</v>
      </c>
      <c r="AD18" s="43">
        <v>7.5</v>
      </c>
      <c r="AE18" s="43">
        <v>0</v>
      </c>
      <c r="AF18" s="43">
        <v>0</v>
      </c>
      <c r="AG18" s="183">
        <v>0</v>
      </c>
      <c r="AH18" s="43">
        <v>0</v>
      </c>
      <c r="AI18" s="183">
        <f t="shared" si="0"/>
        <v>11.5</v>
      </c>
      <c r="AJ18" s="166">
        <f t="shared" si="1"/>
        <v>-72.941176470588232</v>
      </c>
      <c r="AK18" s="161" t="s">
        <v>140</v>
      </c>
      <c r="AL18" s="43">
        <v>11.5</v>
      </c>
      <c r="AM18" s="182">
        <f t="shared" si="2"/>
        <v>0</v>
      </c>
    </row>
    <row r="19" spans="1:39">
      <c r="A19" s="161">
        <v>18</v>
      </c>
      <c r="B19" s="170" t="s">
        <v>17</v>
      </c>
      <c r="C19" s="183">
        <v>44.7</v>
      </c>
      <c r="D19" s="184">
        <v>0</v>
      </c>
      <c r="E19" s="43">
        <v>15.4</v>
      </c>
      <c r="F19" s="183">
        <v>0</v>
      </c>
      <c r="G19" s="183">
        <v>0</v>
      </c>
      <c r="H19" s="183">
        <v>0</v>
      </c>
      <c r="I19" s="183">
        <v>0</v>
      </c>
      <c r="J19" s="183">
        <v>0</v>
      </c>
      <c r="K19" s="43">
        <v>0</v>
      </c>
      <c r="L19" s="183">
        <v>0</v>
      </c>
      <c r="M19" s="43">
        <v>0</v>
      </c>
      <c r="N19" s="43">
        <v>0</v>
      </c>
      <c r="O19" s="183">
        <v>0</v>
      </c>
      <c r="P19" s="183">
        <v>0</v>
      </c>
      <c r="Q19" s="183">
        <v>0</v>
      </c>
      <c r="R19" s="43">
        <v>0</v>
      </c>
      <c r="S19" s="183">
        <v>0</v>
      </c>
      <c r="T19" s="43">
        <v>0</v>
      </c>
      <c r="U19" s="43">
        <v>0</v>
      </c>
      <c r="V19" s="43">
        <v>0</v>
      </c>
      <c r="W19" s="183">
        <v>0</v>
      </c>
      <c r="X19" s="43">
        <v>0</v>
      </c>
      <c r="Y19" s="43">
        <v>0</v>
      </c>
      <c r="Z19" s="43">
        <v>0</v>
      </c>
      <c r="AA19" s="43">
        <v>0</v>
      </c>
      <c r="AB19" s="183">
        <v>0</v>
      </c>
      <c r="AC19" s="183">
        <v>0</v>
      </c>
      <c r="AD19" s="43">
        <v>7.6</v>
      </c>
      <c r="AE19" s="43">
        <v>3.2</v>
      </c>
      <c r="AF19" s="43">
        <v>0</v>
      </c>
      <c r="AG19" s="183">
        <v>0</v>
      </c>
      <c r="AH19" s="43">
        <v>0</v>
      </c>
      <c r="AI19" s="183">
        <f t="shared" si="0"/>
        <v>26.2</v>
      </c>
      <c r="AJ19" s="166">
        <f t="shared" si="1"/>
        <v>-41.387024608501122</v>
      </c>
      <c r="AK19" s="161" t="s">
        <v>140</v>
      </c>
      <c r="AL19" s="43">
        <v>26.2</v>
      </c>
      <c r="AM19" s="182">
        <f t="shared" si="2"/>
        <v>0</v>
      </c>
    </row>
    <row r="20" spans="1:39">
      <c r="A20" s="161">
        <v>19</v>
      </c>
      <c r="B20" s="170" t="s">
        <v>18</v>
      </c>
      <c r="C20" s="183">
        <v>61</v>
      </c>
      <c r="D20" s="184">
        <v>0</v>
      </c>
      <c r="E20" s="43">
        <v>0</v>
      </c>
      <c r="F20" s="183">
        <v>0</v>
      </c>
      <c r="G20" s="183">
        <v>0</v>
      </c>
      <c r="H20" s="183">
        <v>0</v>
      </c>
      <c r="I20" s="183">
        <v>0</v>
      </c>
      <c r="J20" s="183">
        <v>0</v>
      </c>
      <c r="K20" s="43">
        <v>0</v>
      </c>
      <c r="L20" s="183">
        <v>0</v>
      </c>
      <c r="M20" s="43">
        <v>1.6</v>
      </c>
      <c r="N20" s="43">
        <v>0</v>
      </c>
      <c r="O20" s="183">
        <v>0</v>
      </c>
      <c r="P20" s="183">
        <v>0</v>
      </c>
      <c r="Q20" s="183">
        <v>0</v>
      </c>
      <c r="R20" s="43">
        <v>0</v>
      </c>
      <c r="S20" s="183">
        <v>0</v>
      </c>
      <c r="T20" s="43">
        <v>0</v>
      </c>
      <c r="U20" s="43">
        <v>0</v>
      </c>
      <c r="V20" s="43">
        <v>0</v>
      </c>
      <c r="W20" s="183">
        <v>0</v>
      </c>
      <c r="X20" s="43">
        <v>0</v>
      </c>
      <c r="Y20" s="43">
        <v>0</v>
      </c>
      <c r="Z20" s="43">
        <v>0</v>
      </c>
      <c r="AA20" s="43">
        <v>0</v>
      </c>
      <c r="AB20" s="183">
        <v>0</v>
      </c>
      <c r="AC20" s="183">
        <v>0</v>
      </c>
      <c r="AD20" s="43">
        <v>5.9</v>
      </c>
      <c r="AE20" s="43">
        <v>1</v>
      </c>
      <c r="AF20" s="43">
        <v>0.3</v>
      </c>
      <c r="AG20" s="183">
        <v>0</v>
      </c>
      <c r="AH20" s="43">
        <v>0</v>
      </c>
      <c r="AI20" s="183">
        <f t="shared" si="0"/>
        <v>8.8000000000000007</v>
      </c>
      <c r="AJ20" s="166">
        <f t="shared" si="1"/>
        <v>-85.573770491803273</v>
      </c>
      <c r="AK20" s="161" t="s">
        <v>140</v>
      </c>
      <c r="AL20" s="43">
        <v>8.8000000000000007</v>
      </c>
      <c r="AM20" s="182">
        <f t="shared" si="2"/>
        <v>0</v>
      </c>
    </row>
    <row r="21" spans="1:39">
      <c r="A21" s="161">
        <v>20</v>
      </c>
      <c r="B21" s="170" t="s">
        <v>19</v>
      </c>
      <c r="C21" s="183">
        <v>47.2</v>
      </c>
      <c r="D21" s="184">
        <v>1.3</v>
      </c>
      <c r="E21" s="43">
        <v>3.8</v>
      </c>
      <c r="F21" s="183">
        <v>0</v>
      </c>
      <c r="G21" s="183">
        <v>0</v>
      </c>
      <c r="H21" s="183">
        <v>0</v>
      </c>
      <c r="I21" s="183">
        <v>0</v>
      </c>
      <c r="J21" s="183">
        <v>0</v>
      </c>
      <c r="K21" s="43">
        <v>0</v>
      </c>
      <c r="L21" s="183">
        <v>0</v>
      </c>
      <c r="M21" s="43">
        <v>0.1</v>
      </c>
      <c r="N21" s="43">
        <v>0</v>
      </c>
      <c r="O21" s="183">
        <v>0</v>
      </c>
      <c r="P21" s="183">
        <v>0</v>
      </c>
      <c r="Q21" s="183">
        <v>0</v>
      </c>
      <c r="R21" s="43">
        <v>0</v>
      </c>
      <c r="S21" s="183">
        <v>0</v>
      </c>
      <c r="T21" s="43">
        <v>0</v>
      </c>
      <c r="U21" s="43">
        <v>0</v>
      </c>
      <c r="V21" s="43">
        <v>0</v>
      </c>
      <c r="W21" s="183">
        <v>0</v>
      </c>
      <c r="X21" s="43">
        <v>0</v>
      </c>
      <c r="Y21" s="43">
        <v>11.1</v>
      </c>
      <c r="Z21" s="43">
        <v>0</v>
      </c>
      <c r="AA21" s="43">
        <v>0</v>
      </c>
      <c r="AB21" s="183">
        <v>0</v>
      </c>
      <c r="AC21" s="183">
        <v>0</v>
      </c>
      <c r="AD21" s="43">
        <v>21.2</v>
      </c>
      <c r="AE21" s="43">
        <v>0</v>
      </c>
      <c r="AF21" s="43">
        <v>0</v>
      </c>
      <c r="AG21" s="183">
        <v>0</v>
      </c>
      <c r="AH21" s="43">
        <v>0</v>
      </c>
      <c r="AI21" s="183">
        <f t="shared" si="0"/>
        <v>37.5</v>
      </c>
      <c r="AJ21" s="166">
        <f t="shared" si="1"/>
        <v>-20.550847457627114</v>
      </c>
      <c r="AK21" s="161" t="s">
        <v>140</v>
      </c>
      <c r="AL21" s="43">
        <v>37.5</v>
      </c>
      <c r="AM21" s="182">
        <f t="shared" si="2"/>
        <v>0</v>
      </c>
    </row>
    <row r="22" spans="1:39">
      <c r="A22" s="161">
        <v>21</v>
      </c>
      <c r="B22" s="170" t="s">
        <v>20</v>
      </c>
      <c r="C22" s="183">
        <v>65.599999999999994</v>
      </c>
      <c r="D22" s="184">
        <v>0</v>
      </c>
      <c r="E22" s="43">
        <v>0</v>
      </c>
      <c r="F22" s="183">
        <v>0</v>
      </c>
      <c r="G22" s="183">
        <v>0</v>
      </c>
      <c r="H22" s="183">
        <v>0</v>
      </c>
      <c r="I22" s="183">
        <v>0</v>
      </c>
      <c r="J22" s="183">
        <v>0</v>
      </c>
      <c r="K22" s="43">
        <v>1.6</v>
      </c>
      <c r="L22" s="183">
        <v>0</v>
      </c>
      <c r="M22" s="43">
        <v>4.3</v>
      </c>
      <c r="N22" s="43">
        <v>0</v>
      </c>
      <c r="O22" s="183">
        <v>0</v>
      </c>
      <c r="P22" s="183">
        <v>0</v>
      </c>
      <c r="Q22" s="183">
        <v>0</v>
      </c>
      <c r="R22" s="43">
        <v>0</v>
      </c>
      <c r="S22" s="183">
        <v>0</v>
      </c>
      <c r="T22" s="43">
        <v>0</v>
      </c>
      <c r="U22" s="43">
        <v>0</v>
      </c>
      <c r="V22" s="43">
        <v>0</v>
      </c>
      <c r="W22" s="183">
        <v>0</v>
      </c>
      <c r="X22" s="43">
        <v>0</v>
      </c>
      <c r="Y22" s="43">
        <v>0.6</v>
      </c>
      <c r="Z22" s="43">
        <v>0</v>
      </c>
      <c r="AA22" s="43">
        <v>0</v>
      </c>
      <c r="AB22" s="183">
        <v>0</v>
      </c>
      <c r="AC22" s="183">
        <v>0</v>
      </c>
      <c r="AD22" s="43">
        <v>3.8</v>
      </c>
      <c r="AE22" s="43">
        <v>0.2</v>
      </c>
      <c r="AF22" s="43">
        <v>0</v>
      </c>
      <c r="AG22" s="183">
        <v>0</v>
      </c>
      <c r="AH22" s="43">
        <v>0</v>
      </c>
      <c r="AI22" s="183">
        <f t="shared" si="0"/>
        <v>10.5</v>
      </c>
      <c r="AJ22" s="166">
        <f t="shared" si="1"/>
        <v>-83.993902439024396</v>
      </c>
      <c r="AK22" s="161" t="s">
        <v>140</v>
      </c>
      <c r="AL22" s="43">
        <v>10.5</v>
      </c>
      <c r="AM22" s="182">
        <f t="shared" si="2"/>
        <v>0</v>
      </c>
    </row>
    <row r="23" spans="1:39">
      <c r="A23" s="161">
        <v>22</v>
      </c>
      <c r="B23" s="170" t="s">
        <v>21</v>
      </c>
      <c r="C23" s="183">
        <v>40.5</v>
      </c>
      <c r="D23" s="184">
        <v>0</v>
      </c>
      <c r="E23" s="43">
        <v>0</v>
      </c>
      <c r="F23" s="183">
        <v>0</v>
      </c>
      <c r="G23" s="183">
        <v>0</v>
      </c>
      <c r="H23" s="183">
        <v>0</v>
      </c>
      <c r="I23" s="183">
        <v>0</v>
      </c>
      <c r="J23" s="183">
        <v>0</v>
      </c>
      <c r="K23" s="43">
        <v>38.9</v>
      </c>
      <c r="L23" s="183">
        <v>0</v>
      </c>
      <c r="M23" s="43">
        <v>0.6</v>
      </c>
      <c r="N23" s="43">
        <v>0</v>
      </c>
      <c r="O23" s="183">
        <v>0</v>
      </c>
      <c r="P23" s="183">
        <v>0</v>
      </c>
      <c r="Q23" s="183">
        <v>0</v>
      </c>
      <c r="R23" s="43">
        <v>0</v>
      </c>
      <c r="S23" s="183">
        <v>0</v>
      </c>
      <c r="T23" s="43">
        <v>0</v>
      </c>
      <c r="U23" s="43">
        <v>0</v>
      </c>
      <c r="V23" s="43">
        <v>0</v>
      </c>
      <c r="W23" s="183">
        <v>0</v>
      </c>
      <c r="X23" s="43">
        <v>0</v>
      </c>
      <c r="Y23" s="43">
        <v>0</v>
      </c>
      <c r="Z23" s="43">
        <v>0</v>
      </c>
      <c r="AA23" s="43">
        <v>0</v>
      </c>
      <c r="AB23" s="183">
        <v>0</v>
      </c>
      <c r="AC23" s="183">
        <v>0</v>
      </c>
      <c r="AD23" s="43">
        <v>27</v>
      </c>
      <c r="AE23" s="43">
        <v>0</v>
      </c>
      <c r="AF23" s="43">
        <v>0</v>
      </c>
      <c r="AG23" s="183">
        <v>0</v>
      </c>
      <c r="AH23" s="43">
        <v>0</v>
      </c>
      <c r="AI23" s="183">
        <f t="shared" si="0"/>
        <v>66.5</v>
      </c>
      <c r="AJ23" s="166">
        <f t="shared" si="1"/>
        <v>64.197530864197518</v>
      </c>
      <c r="AK23" s="161" t="s">
        <v>96</v>
      </c>
      <c r="AL23" s="43">
        <v>66.5</v>
      </c>
      <c r="AM23" s="182">
        <f t="shared" si="2"/>
        <v>0</v>
      </c>
    </row>
    <row r="24" spans="1:39">
      <c r="A24" s="161">
        <v>23</v>
      </c>
      <c r="B24" s="170" t="s">
        <v>22</v>
      </c>
      <c r="C24" s="183">
        <v>55.1</v>
      </c>
      <c r="D24" s="184">
        <v>0</v>
      </c>
      <c r="E24" s="43">
        <v>0</v>
      </c>
      <c r="F24" s="183">
        <v>0</v>
      </c>
      <c r="G24" s="183">
        <v>0</v>
      </c>
      <c r="H24" s="183">
        <v>0</v>
      </c>
      <c r="I24" s="183">
        <v>0</v>
      </c>
      <c r="J24" s="183">
        <v>0</v>
      </c>
      <c r="K24" s="43">
        <v>0</v>
      </c>
      <c r="L24" s="183">
        <v>0</v>
      </c>
      <c r="M24" s="43">
        <v>0</v>
      </c>
      <c r="N24" s="43">
        <v>0</v>
      </c>
      <c r="O24" s="183">
        <v>0</v>
      </c>
      <c r="P24" s="183">
        <v>0</v>
      </c>
      <c r="Q24" s="183">
        <v>0</v>
      </c>
      <c r="R24" s="43">
        <v>0</v>
      </c>
      <c r="S24" s="183">
        <v>0</v>
      </c>
      <c r="T24" s="43">
        <v>0</v>
      </c>
      <c r="U24" s="43">
        <v>0</v>
      </c>
      <c r="V24" s="43">
        <v>0</v>
      </c>
      <c r="W24" s="183">
        <v>0</v>
      </c>
      <c r="X24" s="43">
        <v>0</v>
      </c>
      <c r="Y24" s="43">
        <v>0</v>
      </c>
      <c r="Z24" s="43">
        <v>0</v>
      </c>
      <c r="AA24" s="43">
        <v>0</v>
      </c>
      <c r="AB24" s="183">
        <v>0</v>
      </c>
      <c r="AC24" s="183">
        <v>0</v>
      </c>
      <c r="AD24" s="43">
        <v>3.6</v>
      </c>
      <c r="AE24" s="43">
        <v>0</v>
      </c>
      <c r="AF24" s="43">
        <v>0</v>
      </c>
      <c r="AG24" s="183">
        <v>0</v>
      </c>
      <c r="AH24" s="43">
        <v>0</v>
      </c>
      <c r="AI24" s="183">
        <f t="shared" si="0"/>
        <v>3.6</v>
      </c>
      <c r="AJ24" s="166">
        <f t="shared" si="1"/>
        <v>-93.46642468239564</v>
      </c>
      <c r="AK24" s="161" t="s">
        <v>96</v>
      </c>
      <c r="AL24" s="43">
        <v>3.6</v>
      </c>
      <c r="AM24" s="182">
        <f t="shared" si="2"/>
        <v>0</v>
      </c>
    </row>
    <row r="25" spans="1:39" ht="15" customHeight="1">
      <c r="A25" s="161">
        <v>24</v>
      </c>
      <c r="B25" s="170" t="s">
        <v>23</v>
      </c>
      <c r="C25" s="183">
        <v>54.7</v>
      </c>
      <c r="D25" s="184">
        <v>0</v>
      </c>
      <c r="E25" s="43">
        <v>0.1</v>
      </c>
      <c r="F25" s="183">
        <v>0</v>
      </c>
      <c r="G25" s="183">
        <v>0</v>
      </c>
      <c r="H25" s="183">
        <v>0</v>
      </c>
      <c r="I25" s="183">
        <v>0</v>
      </c>
      <c r="J25" s="183">
        <v>0</v>
      </c>
      <c r="K25" s="43">
        <v>14.3</v>
      </c>
      <c r="L25" s="183">
        <v>0</v>
      </c>
      <c r="M25" s="43">
        <v>7.5</v>
      </c>
      <c r="N25" s="43">
        <v>0</v>
      </c>
      <c r="O25" s="183">
        <v>0</v>
      </c>
      <c r="P25" s="183">
        <v>0</v>
      </c>
      <c r="Q25" s="183">
        <v>0</v>
      </c>
      <c r="R25" s="43">
        <v>0</v>
      </c>
      <c r="S25" s="183">
        <v>0</v>
      </c>
      <c r="T25" s="43">
        <v>0</v>
      </c>
      <c r="U25" s="43">
        <v>0</v>
      </c>
      <c r="V25" s="43">
        <v>0</v>
      </c>
      <c r="W25" s="183">
        <v>0</v>
      </c>
      <c r="X25" s="43">
        <v>0</v>
      </c>
      <c r="Y25" s="43">
        <v>0</v>
      </c>
      <c r="Z25" s="43">
        <v>0</v>
      </c>
      <c r="AA25" s="43">
        <v>0</v>
      </c>
      <c r="AB25" s="183">
        <v>0</v>
      </c>
      <c r="AC25" s="183">
        <v>0</v>
      </c>
      <c r="AD25" s="43">
        <v>14.2</v>
      </c>
      <c r="AE25" s="43">
        <v>0.1</v>
      </c>
      <c r="AF25" s="43">
        <v>0.1</v>
      </c>
      <c r="AG25" s="183">
        <v>0</v>
      </c>
      <c r="AH25" s="43">
        <v>0</v>
      </c>
      <c r="AI25" s="183">
        <f t="shared" si="0"/>
        <v>36.299999999999997</v>
      </c>
      <c r="AJ25" s="166">
        <f t="shared" si="1"/>
        <v>-33.638025594149909</v>
      </c>
      <c r="AK25" s="161" t="s">
        <v>96</v>
      </c>
      <c r="AL25" s="43">
        <v>36.299999999999997</v>
      </c>
      <c r="AM25" s="182">
        <f>AL25-AI25</f>
        <v>0</v>
      </c>
    </row>
    <row r="26" spans="1:39">
      <c r="A26" s="161">
        <v>25</v>
      </c>
      <c r="B26" s="170" t="s">
        <v>24</v>
      </c>
      <c r="C26" s="183">
        <v>73.3</v>
      </c>
      <c r="D26" s="184">
        <v>0</v>
      </c>
      <c r="E26" s="43">
        <v>44.5</v>
      </c>
      <c r="F26" s="183">
        <v>0</v>
      </c>
      <c r="G26" s="183">
        <v>0</v>
      </c>
      <c r="H26" s="183">
        <v>0</v>
      </c>
      <c r="I26" s="183">
        <v>0</v>
      </c>
      <c r="J26" s="183">
        <v>0</v>
      </c>
      <c r="K26" s="43">
        <v>0</v>
      </c>
      <c r="L26" s="183">
        <v>0</v>
      </c>
      <c r="M26" s="43">
        <v>3.7</v>
      </c>
      <c r="N26" s="43">
        <v>0</v>
      </c>
      <c r="O26" s="183">
        <v>0</v>
      </c>
      <c r="P26" s="183">
        <v>0</v>
      </c>
      <c r="Q26" s="183">
        <v>0</v>
      </c>
      <c r="R26" s="43">
        <v>0</v>
      </c>
      <c r="S26" s="183">
        <v>0</v>
      </c>
      <c r="T26" s="43">
        <v>0</v>
      </c>
      <c r="U26" s="43">
        <v>0</v>
      </c>
      <c r="V26" s="43">
        <v>0</v>
      </c>
      <c r="W26" s="183">
        <v>0</v>
      </c>
      <c r="X26" s="43">
        <v>0</v>
      </c>
      <c r="Y26" s="43">
        <v>0</v>
      </c>
      <c r="Z26" s="43">
        <v>0</v>
      </c>
      <c r="AA26" s="43">
        <v>0</v>
      </c>
      <c r="AB26" s="183">
        <v>0</v>
      </c>
      <c r="AC26" s="183">
        <v>0</v>
      </c>
      <c r="AD26" s="43">
        <v>25.9</v>
      </c>
      <c r="AE26" s="43">
        <v>0.8</v>
      </c>
      <c r="AF26" s="43">
        <v>0</v>
      </c>
      <c r="AG26" s="183">
        <v>0.3</v>
      </c>
      <c r="AH26" s="43">
        <v>0</v>
      </c>
      <c r="AI26" s="183">
        <f t="shared" si="0"/>
        <v>75.199999999999989</v>
      </c>
      <c r="AJ26" s="166">
        <f t="shared" si="1"/>
        <v>2.5920873124147192</v>
      </c>
      <c r="AK26" s="161" t="s">
        <v>96</v>
      </c>
      <c r="AL26" s="43">
        <v>75.2</v>
      </c>
      <c r="AM26" s="182">
        <f t="shared" si="2"/>
        <v>0</v>
      </c>
    </row>
    <row r="27" spans="1:39">
      <c r="A27" s="161">
        <v>26</v>
      </c>
      <c r="B27" s="170" t="s">
        <v>25</v>
      </c>
      <c r="C27" s="183">
        <v>50.5</v>
      </c>
      <c r="D27" s="184">
        <v>0</v>
      </c>
      <c r="E27" s="43">
        <v>0</v>
      </c>
      <c r="F27" s="183">
        <v>0</v>
      </c>
      <c r="G27" s="183">
        <v>0</v>
      </c>
      <c r="H27" s="183">
        <v>0</v>
      </c>
      <c r="I27" s="183">
        <v>0</v>
      </c>
      <c r="J27" s="183">
        <v>0</v>
      </c>
      <c r="K27" s="43">
        <v>0</v>
      </c>
      <c r="L27" s="183">
        <v>0</v>
      </c>
      <c r="M27" s="43">
        <v>0.6</v>
      </c>
      <c r="N27" s="43">
        <v>0</v>
      </c>
      <c r="O27" s="183">
        <v>0</v>
      </c>
      <c r="P27" s="183">
        <v>0</v>
      </c>
      <c r="Q27" s="183">
        <v>0</v>
      </c>
      <c r="R27" s="43">
        <v>0</v>
      </c>
      <c r="S27" s="183">
        <v>0</v>
      </c>
      <c r="T27" s="43">
        <v>0</v>
      </c>
      <c r="U27" s="43">
        <v>0</v>
      </c>
      <c r="V27" s="43">
        <v>0</v>
      </c>
      <c r="W27" s="183">
        <v>0</v>
      </c>
      <c r="X27" s="43">
        <v>0</v>
      </c>
      <c r="Y27" s="43">
        <v>0</v>
      </c>
      <c r="Z27" s="43">
        <v>0</v>
      </c>
      <c r="AA27" s="43">
        <v>0</v>
      </c>
      <c r="AB27" s="183">
        <v>0</v>
      </c>
      <c r="AC27" s="183">
        <v>0</v>
      </c>
      <c r="AD27" s="43">
        <v>7.5</v>
      </c>
      <c r="AE27" s="43">
        <v>0</v>
      </c>
      <c r="AF27" s="43">
        <v>0</v>
      </c>
      <c r="AG27" s="183">
        <v>0</v>
      </c>
      <c r="AH27" s="43">
        <v>0</v>
      </c>
      <c r="AI27" s="183">
        <f t="shared" si="0"/>
        <v>8.1</v>
      </c>
      <c r="AJ27" s="166">
        <f t="shared" si="1"/>
        <v>-83.960396039603964</v>
      </c>
      <c r="AK27" s="161" t="s">
        <v>96</v>
      </c>
      <c r="AL27" s="43">
        <v>8.1</v>
      </c>
      <c r="AM27" s="182">
        <f t="shared" si="2"/>
        <v>0</v>
      </c>
    </row>
    <row r="28" spans="1:39" s="164" customFormat="1">
      <c r="A28" s="163">
        <v>27</v>
      </c>
      <c r="B28" s="171" t="s">
        <v>26</v>
      </c>
      <c r="C28" s="183">
        <v>67.3</v>
      </c>
      <c r="D28" s="184">
        <v>0</v>
      </c>
      <c r="E28" s="43">
        <v>0</v>
      </c>
      <c r="F28" s="183">
        <v>0</v>
      </c>
      <c r="G28" s="183">
        <v>0</v>
      </c>
      <c r="H28" s="183">
        <v>0</v>
      </c>
      <c r="I28" s="183">
        <v>0</v>
      </c>
      <c r="J28" s="183">
        <v>0</v>
      </c>
      <c r="K28" s="43">
        <v>4.3</v>
      </c>
      <c r="L28" s="183">
        <v>0</v>
      </c>
      <c r="M28" s="43">
        <v>13.8</v>
      </c>
      <c r="N28" s="43">
        <v>0</v>
      </c>
      <c r="O28" s="183">
        <v>0</v>
      </c>
      <c r="P28" s="183">
        <v>0</v>
      </c>
      <c r="Q28" s="183">
        <v>0</v>
      </c>
      <c r="R28" s="43">
        <v>0</v>
      </c>
      <c r="S28" s="183">
        <v>0</v>
      </c>
      <c r="T28" s="43">
        <v>0</v>
      </c>
      <c r="U28" s="43">
        <v>0</v>
      </c>
      <c r="V28" s="43">
        <v>0</v>
      </c>
      <c r="W28" s="183">
        <v>0</v>
      </c>
      <c r="X28" s="43">
        <v>0</v>
      </c>
      <c r="Y28" s="43">
        <v>0</v>
      </c>
      <c r="Z28" s="43">
        <v>0</v>
      </c>
      <c r="AA28" s="43">
        <v>0</v>
      </c>
      <c r="AB28" s="183">
        <v>0</v>
      </c>
      <c r="AC28" s="183">
        <v>0</v>
      </c>
      <c r="AD28" s="43">
        <v>13.1</v>
      </c>
      <c r="AE28" s="43">
        <v>0</v>
      </c>
      <c r="AF28" s="43">
        <v>0</v>
      </c>
      <c r="AG28" s="183">
        <v>0</v>
      </c>
      <c r="AH28" s="43">
        <v>0</v>
      </c>
      <c r="AI28" s="183">
        <f t="shared" si="0"/>
        <v>31.200000000000003</v>
      </c>
      <c r="AJ28" s="185">
        <f t="shared" si="1"/>
        <v>-53.640416047548285</v>
      </c>
      <c r="AK28" s="163" t="s">
        <v>57</v>
      </c>
      <c r="AL28" s="43">
        <v>31.2</v>
      </c>
      <c r="AM28" s="182">
        <f t="shared" si="2"/>
        <v>0</v>
      </c>
    </row>
    <row r="29" spans="1:39">
      <c r="A29" s="161">
        <v>28</v>
      </c>
      <c r="B29" s="170" t="s">
        <v>27</v>
      </c>
      <c r="C29" s="183">
        <v>43.9</v>
      </c>
      <c r="D29" s="184">
        <v>0</v>
      </c>
      <c r="E29" s="43">
        <v>0.3</v>
      </c>
      <c r="F29" s="183">
        <v>2.2000000000000002</v>
      </c>
      <c r="G29" s="183">
        <v>0</v>
      </c>
      <c r="H29" s="183">
        <v>0</v>
      </c>
      <c r="I29" s="183">
        <v>0</v>
      </c>
      <c r="J29" s="183">
        <v>0</v>
      </c>
      <c r="K29" s="43">
        <v>2.1</v>
      </c>
      <c r="L29" s="183">
        <v>0</v>
      </c>
      <c r="M29" s="43">
        <v>0.5</v>
      </c>
      <c r="N29" s="43">
        <v>0.1</v>
      </c>
      <c r="O29" s="183">
        <v>0</v>
      </c>
      <c r="P29" s="183">
        <v>0</v>
      </c>
      <c r="Q29" s="183">
        <v>0</v>
      </c>
      <c r="R29" s="43">
        <v>0</v>
      </c>
      <c r="S29" s="183">
        <v>0</v>
      </c>
      <c r="T29" s="43">
        <v>0</v>
      </c>
      <c r="U29" s="43">
        <v>0</v>
      </c>
      <c r="V29" s="43">
        <v>0</v>
      </c>
      <c r="W29" s="183">
        <v>0</v>
      </c>
      <c r="X29" s="43">
        <v>0</v>
      </c>
      <c r="Y29" s="43">
        <v>0</v>
      </c>
      <c r="Z29" s="43">
        <v>0</v>
      </c>
      <c r="AA29" s="43">
        <v>0</v>
      </c>
      <c r="AB29" s="183">
        <v>0</v>
      </c>
      <c r="AC29" s="183">
        <v>0</v>
      </c>
      <c r="AD29" s="43">
        <v>4.3</v>
      </c>
      <c r="AE29" s="43">
        <v>0.1</v>
      </c>
      <c r="AF29" s="43">
        <v>0</v>
      </c>
      <c r="AG29" s="183">
        <v>0</v>
      </c>
      <c r="AH29" s="43">
        <v>0</v>
      </c>
      <c r="AI29" s="183">
        <f t="shared" si="0"/>
        <v>9.6</v>
      </c>
      <c r="AJ29" s="166">
        <f t="shared" si="1"/>
        <v>-78.132118451025065</v>
      </c>
      <c r="AK29" s="161" t="s">
        <v>96</v>
      </c>
      <c r="AL29" s="43">
        <v>9.6</v>
      </c>
      <c r="AM29" s="182">
        <f t="shared" si="2"/>
        <v>0</v>
      </c>
    </row>
    <row r="30" spans="1:39">
      <c r="A30" s="161">
        <v>29</v>
      </c>
      <c r="B30" s="170" t="s">
        <v>28</v>
      </c>
      <c r="C30" s="183">
        <v>59.8</v>
      </c>
      <c r="D30" s="184">
        <v>0</v>
      </c>
      <c r="E30" s="43">
        <v>20</v>
      </c>
      <c r="F30" s="183">
        <v>0</v>
      </c>
      <c r="G30" s="183">
        <v>0</v>
      </c>
      <c r="H30" s="183">
        <v>0</v>
      </c>
      <c r="I30" s="183">
        <v>0</v>
      </c>
      <c r="J30" s="183">
        <v>0</v>
      </c>
      <c r="K30" s="43">
        <v>0</v>
      </c>
      <c r="L30" s="183">
        <v>0</v>
      </c>
      <c r="M30" s="43">
        <v>0</v>
      </c>
      <c r="N30" s="43">
        <v>0</v>
      </c>
      <c r="O30" s="183">
        <v>0</v>
      </c>
      <c r="P30" s="183">
        <v>0</v>
      </c>
      <c r="Q30" s="183">
        <v>0</v>
      </c>
      <c r="R30" s="43">
        <v>0</v>
      </c>
      <c r="S30" s="183">
        <v>0</v>
      </c>
      <c r="T30" s="43">
        <v>0</v>
      </c>
      <c r="U30" s="43">
        <v>0</v>
      </c>
      <c r="V30" s="43">
        <v>0</v>
      </c>
      <c r="W30" s="183">
        <v>0</v>
      </c>
      <c r="X30" s="43">
        <v>0</v>
      </c>
      <c r="Y30" s="43">
        <v>0</v>
      </c>
      <c r="Z30" s="43">
        <v>0</v>
      </c>
      <c r="AA30" s="43">
        <v>0</v>
      </c>
      <c r="AB30" s="183">
        <v>0</v>
      </c>
      <c r="AC30" s="183">
        <v>0</v>
      </c>
      <c r="AD30" s="43">
        <v>16.7</v>
      </c>
      <c r="AE30" s="43">
        <v>0</v>
      </c>
      <c r="AF30" s="43">
        <v>0</v>
      </c>
      <c r="AG30" s="183">
        <v>0</v>
      </c>
      <c r="AH30" s="43">
        <v>0</v>
      </c>
      <c r="AI30" s="183">
        <f t="shared" si="0"/>
        <v>36.700000000000003</v>
      </c>
      <c r="AJ30" s="166">
        <f t="shared" si="1"/>
        <v>-38.628762541806019</v>
      </c>
      <c r="AK30" s="161" t="s">
        <v>57</v>
      </c>
      <c r="AL30" s="43">
        <v>36.700000000000003</v>
      </c>
      <c r="AM30" s="182">
        <f t="shared" si="2"/>
        <v>0</v>
      </c>
    </row>
    <row r="31" spans="1:39">
      <c r="A31" s="161">
        <v>30</v>
      </c>
      <c r="B31" s="170" t="s">
        <v>29</v>
      </c>
      <c r="C31" s="183">
        <v>79</v>
      </c>
      <c r="D31" s="184">
        <v>0.5</v>
      </c>
      <c r="E31" s="43">
        <v>2.5</v>
      </c>
      <c r="F31" s="183">
        <v>0</v>
      </c>
      <c r="G31" s="183">
        <v>0</v>
      </c>
      <c r="H31" s="183">
        <v>0</v>
      </c>
      <c r="I31" s="183">
        <v>0</v>
      </c>
      <c r="J31" s="183">
        <v>0</v>
      </c>
      <c r="K31" s="43">
        <v>0</v>
      </c>
      <c r="L31" s="183">
        <v>0</v>
      </c>
      <c r="M31" s="43">
        <v>0</v>
      </c>
      <c r="N31" s="43">
        <v>0</v>
      </c>
      <c r="O31" s="183">
        <v>0</v>
      </c>
      <c r="P31" s="183">
        <v>0</v>
      </c>
      <c r="Q31" s="183">
        <v>0</v>
      </c>
      <c r="R31" s="43">
        <v>0</v>
      </c>
      <c r="S31" s="183">
        <v>0</v>
      </c>
      <c r="T31" s="43">
        <v>0</v>
      </c>
      <c r="U31" s="43">
        <v>0</v>
      </c>
      <c r="V31" s="43">
        <v>0</v>
      </c>
      <c r="W31" s="183">
        <v>0</v>
      </c>
      <c r="X31" s="43">
        <v>0</v>
      </c>
      <c r="Y31" s="43">
        <v>0.3</v>
      </c>
      <c r="Z31" s="43">
        <v>0</v>
      </c>
      <c r="AA31" s="43">
        <v>0</v>
      </c>
      <c r="AB31" s="183">
        <v>0</v>
      </c>
      <c r="AC31" s="183">
        <v>0</v>
      </c>
      <c r="AD31" s="43">
        <v>1.8</v>
      </c>
      <c r="AE31" s="43">
        <v>0</v>
      </c>
      <c r="AF31" s="43">
        <v>0</v>
      </c>
      <c r="AG31" s="183">
        <v>0</v>
      </c>
      <c r="AH31" s="43">
        <v>0</v>
      </c>
      <c r="AI31" s="183">
        <f t="shared" si="0"/>
        <v>5.0999999999999996</v>
      </c>
      <c r="AJ31" s="166">
        <f t="shared" si="1"/>
        <v>-93.544303797468359</v>
      </c>
      <c r="AK31" s="161" t="s">
        <v>56</v>
      </c>
      <c r="AL31" s="43">
        <v>5.0999999999999996</v>
      </c>
      <c r="AM31" s="182">
        <f t="shared" si="2"/>
        <v>0</v>
      </c>
    </row>
    <row r="32" spans="1:39">
      <c r="A32" s="161">
        <v>31</v>
      </c>
      <c r="B32" s="170" t="s">
        <v>30</v>
      </c>
      <c r="C32" s="183">
        <v>60.4</v>
      </c>
      <c r="D32" s="184">
        <v>0</v>
      </c>
      <c r="E32" s="43">
        <v>0</v>
      </c>
      <c r="F32" s="183">
        <v>0</v>
      </c>
      <c r="G32" s="183">
        <v>0</v>
      </c>
      <c r="H32" s="183">
        <v>0</v>
      </c>
      <c r="I32" s="183">
        <v>0</v>
      </c>
      <c r="J32" s="183">
        <v>0</v>
      </c>
      <c r="K32" s="43">
        <v>0</v>
      </c>
      <c r="L32" s="183">
        <v>0</v>
      </c>
      <c r="M32" s="43">
        <v>5.8</v>
      </c>
      <c r="N32" s="43">
        <v>0</v>
      </c>
      <c r="O32" s="183">
        <v>0</v>
      </c>
      <c r="P32" s="183">
        <v>0</v>
      </c>
      <c r="Q32" s="183">
        <v>0</v>
      </c>
      <c r="R32" s="43">
        <v>0</v>
      </c>
      <c r="S32" s="183">
        <v>0</v>
      </c>
      <c r="T32" s="43">
        <v>0</v>
      </c>
      <c r="U32" s="43">
        <v>0</v>
      </c>
      <c r="V32" s="43">
        <v>0</v>
      </c>
      <c r="W32" s="183">
        <v>0</v>
      </c>
      <c r="X32" s="43">
        <v>0</v>
      </c>
      <c r="Y32" s="43">
        <v>0</v>
      </c>
      <c r="Z32" s="43">
        <v>0</v>
      </c>
      <c r="AA32" s="43">
        <v>0</v>
      </c>
      <c r="AB32" s="183">
        <v>0</v>
      </c>
      <c r="AC32" s="183">
        <v>0</v>
      </c>
      <c r="AD32" s="43">
        <v>14.6</v>
      </c>
      <c r="AE32" s="43">
        <v>0.1</v>
      </c>
      <c r="AF32" s="43">
        <v>0</v>
      </c>
      <c r="AG32" s="183">
        <v>0</v>
      </c>
      <c r="AH32" s="43">
        <v>0</v>
      </c>
      <c r="AI32" s="183">
        <f t="shared" si="0"/>
        <v>20.5</v>
      </c>
      <c r="AJ32" s="166">
        <f t="shared" si="1"/>
        <v>-66.059602649006621</v>
      </c>
      <c r="AK32" s="161" t="s">
        <v>57</v>
      </c>
      <c r="AL32" s="43">
        <v>20.5</v>
      </c>
      <c r="AM32" s="182">
        <f t="shared" si="2"/>
        <v>0</v>
      </c>
    </row>
    <row r="33" spans="1:39" ht="15" customHeight="1">
      <c r="A33" s="161">
        <v>32</v>
      </c>
      <c r="B33" s="170" t="s">
        <v>31</v>
      </c>
      <c r="C33" s="183">
        <v>36.9</v>
      </c>
      <c r="D33" s="184">
        <v>0.6</v>
      </c>
      <c r="E33" s="43">
        <v>0.7</v>
      </c>
      <c r="F33" s="183">
        <v>0</v>
      </c>
      <c r="G33" s="183">
        <v>0</v>
      </c>
      <c r="H33" s="183">
        <v>0</v>
      </c>
      <c r="I33" s="183">
        <v>0</v>
      </c>
      <c r="J33" s="183">
        <v>0</v>
      </c>
      <c r="K33" s="43">
        <v>0</v>
      </c>
      <c r="L33" s="183">
        <v>0</v>
      </c>
      <c r="M33" s="43">
        <v>3.3</v>
      </c>
      <c r="N33" s="43">
        <v>0.1</v>
      </c>
      <c r="O33" s="183">
        <v>0</v>
      </c>
      <c r="P33" s="183">
        <v>0</v>
      </c>
      <c r="Q33" s="183">
        <v>0</v>
      </c>
      <c r="R33" s="43">
        <v>0</v>
      </c>
      <c r="S33" s="183">
        <v>0</v>
      </c>
      <c r="T33" s="43">
        <v>0</v>
      </c>
      <c r="U33" s="43">
        <v>0</v>
      </c>
      <c r="V33" s="43">
        <v>0</v>
      </c>
      <c r="W33" s="183">
        <v>0</v>
      </c>
      <c r="X33" s="43">
        <v>0</v>
      </c>
      <c r="Y33" s="43">
        <v>14.8</v>
      </c>
      <c r="Z33" s="43">
        <v>0</v>
      </c>
      <c r="AA33" s="43">
        <v>0</v>
      </c>
      <c r="AB33" s="183">
        <v>0</v>
      </c>
      <c r="AC33" s="183">
        <v>0</v>
      </c>
      <c r="AD33" s="43">
        <v>3.7</v>
      </c>
      <c r="AE33" s="43">
        <v>0</v>
      </c>
      <c r="AF33" s="43">
        <v>0</v>
      </c>
      <c r="AG33" s="183">
        <v>0</v>
      </c>
      <c r="AH33" s="43">
        <v>0</v>
      </c>
      <c r="AI33" s="183">
        <f t="shared" si="0"/>
        <v>23.2</v>
      </c>
      <c r="AJ33" s="166">
        <f t="shared" si="1"/>
        <v>-37.12737127371274</v>
      </c>
      <c r="AK33" s="161" t="s">
        <v>56</v>
      </c>
      <c r="AL33" s="43">
        <v>23.2</v>
      </c>
      <c r="AM33" s="182">
        <f t="shared" si="2"/>
        <v>0</v>
      </c>
    </row>
    <row r="34" spans="1:39">
      <c r="A34" s="161">
        <v>33</v>
      </c>
      <c r="B34" s="170" t="s">
        <v>32</v>
      </c>
      <c r="C34" s="183">
        <v>61.5</v>
      </c>
      <c r="D34" s="184">
        <v>0</v>
      </c>
      <c r="E34" s="43">
        <v>37</v>
      </c>
      <c r="F34" s="183">
        <v>0</v>
      </c>
      <c r="G34" s="183">
        <v>0</v>
      </c>
      <c r="H34" s="183">
        <v>0</v>
      </c>
      <c r="I34" s="183">
        <v>0</v>
      </c>
      <c r="J34" s="183">
        <v>0</v>
      </c>
      <c r="K34" s="43">
        <v>0</v>
      </c>
      <c r="L34" s="183">
        <v>0</v>
      </c>
      <c r="M34" s="43">
        <v>0</v>
      </c>
      <c r="N34" s="43">
        <v>0</v>
      </c>
      <c r="O34" s="183">
        <v>0</v>
      </c>
      <c r="P34" s="183">
        <v>0</v>
      </c>
      <c r="Q34" s="183">
        <v>0</v>
      </c>
      <c r="R34" s="43">
        <v>0</v>
      </c>
      <c r="S34" s="183">
        <v>0</v>
      </c>
      <c r="T34" s="43">
        <v>0</v>
      </c>
      <c r="U34" s="43">
        <v>0</v>
      </c>
      <c r="V34" s="43">
        <v>1.1000000000000001</v>
      </c>
      <c r="W34" s="183">
        <v>0</v>
      </c>
      <c r="X34" s="43">
        <v>0</v>
      </c>
      <c r="Y34" s="43">
        <v>0</v>
      </c>
      <c r="Z34" s="43">
        <v>0</v>
      </c>
      <c r="AA34" s="43">
        <v>0</v>
      </c>
      <c r="AB34" s="183">
        <v>0</v>
      </c>
      <c r="AC34" s="183">
        <v>0</v>
      </c>
      <c r="AD34" s="43">
        <v>4.4000000000000004</v>
      </c>
      <c r="AE34" s="43">
        <v>0</v>
      </c>
      <c r="AF34" s="43">
        <v>0</v>
      </c>
      <c r="AG34" s="183">
        <v>0</v>
      </c>
      <c r="AH34" s="43">
        <v>0</v>
      </c>
      <c r="AI34" s="183">
        <f t="shared" ref="AI34:AI51" si="3">SUM(D34:AH34)</f>
        <v>42.5</v>
      </c>
      <c r="AJ34" s="166">
        <f t="shared" si="1"/>
        <v>-30.894308943089428</v>
      </c>
      <c r="AK34" s="161" t="s">
        <v>96</v>
      </c>
      <c r="AL34" s="43">
        <v>42.5</v>
      </c>
      <c r="AM34" s="182">
        <f t="shared" si="2"/>
        <v>0</v>
      </c>
    </row>
    <row r="35" spans="1:39" ht="15" customHeight="1">
      <c r="A35" s="161">
        <v>34</v>
      </c>
      <c r="B35" s="170" t="s">
        <v>33</v>
      </c>
      <c r="C35" s="183">
        <v>50.6</v>
      </c>
      <c r="D35" s="184">
        <v>0</v>
      </c>
      <c r="E35" s="43">
        <v>2.2999999999999998</v>
      </c>
      <c r="F35" s="183">
        <v>0</v>
      </c>
      <c r="G35" s="183">
        <v>0</v>
      </c>
      <c r="H35" s="183">
        <v>0</v>
      </c>
      <c r="I35" s="183">
        <v>0</v>
      </c>
      <c r="J35" s="183">
        <v>0</v>
      </c>
      <c r="K35" s="43">
        <v>0</v>
      </c>
      <c r="L35" s="183">
        <v>0</v>
      </c>
      <c r="M35" s="43">
        <v>0</v>
      </c>
      <c r="N35" s="43">
        <v>0</v>
      </c>
      <c r="O35" s="183">
        <v>0</v>
      </c>
      <c r="P35" s="183">
        <v>0</v>
      </c>
      <c r="Q35" s="183">
        <v>0</v>
      </c>
      <c r="R35" s="43">
        <v>0</v>
      </c>
      <c r="S35" s="183">
        <v>0</v>
      </c>
      <c r="T35" s="43">
        <v>0</v>
      </c>
      <c r="U35" s="43">
        <v>0</v>
      </c>
      <c r="V35" s="43">
        <v>0</v>
      </c>
      <c r="W35" s="183">
        <v>0</v>
      </c>
      <c r="X35" s="43">
        <v>0</v>
      </c>
      <c r="Y35" s="43">
        <v>0</v>
      </c>
      <c r="Z35" s="43">
        <v>0</v>
      </c>
      <c r="AA35" s="43">
        <v>0</v>
      </c>
      <c r="AB35" s="183">
        <v>0</v>
      </c>
      <c r="AC35" s="183">
        <v>0</v>
      </c>
      <c r="AD35" s="43">
        <v>29.6</v>
      </c>
      <c r="AE35" s="43">
        <v>1.1000000000000001</v>
      </c>
      <c r="AF35" s="43">
        <v>0</v>
      </c>
      <c r="AG35" s="183">
        <v>0</v>
      </c>
      <c r="AH35" s="43">
        <v>0</v>
      </c>
      <c r="AI35" s="183">
        <f t="shared" si="3"/>
        <v>33</v>
      </c>
      <c r="AJ35" s="166">
        <f t="shared" si="1"/>
        <v>-34.782608695652172</v>
      </c>
      <c r="AK35" s="161" t="s">
        <v>96</v>
      </c>
      <c r="AL35" s="43">
        <v>33</v>
      </c>
      <c r="AM35" s="182">
        <f t="shared" si="2"/>
        <v>0</v>
      </c>
    </row>
    <row r="36" spans="1:39" ht="15" customHeight="1">
      <c r="A36" s="161">
        <v>35</v>
      </c>
      <c r="B36" s="170" t="s">
        <v>34</v>
      </c>
      <c r="C36" s="183">
        <v>60.8</v>
      </c>
      <c r="D36" s="184">
        <v>0</v>
      </c>
      <c r="E36" s="43">
        <v>0</v>
      </c>
      <c r="F36" s="183">
        <v>0</v>
      </c>
      <c r="G36" s="183">
        <v>0</v>
      </c>
      <c r="H36" s="183">
        <v>0</v>
      </c>
      <c r="I36" s="183">
        <v>0</v>
      </c>
      <c r="J36" s="183">
        <v>0</v>
      </c>
      <c r="K36" s="43">
        <v>12.2</v>
      </c>
      <c r="L36" s="183">
        <v>0</v>
      </c>
      <c r="M36" s="43">
        <v>22.7</v>
      </c>
      <c r="N36" s="43">
        <v>0</v>
      </c>
      <c r="O36" s="183">
        <v>0</v>
      </c>
      <c r="P36" s="183">
        <v>0</v>
      </c>
      <c r="Q36" s="183">
        <v>0</v>
      </c>
      <c r="R36" s="43">
        <v>0</v>
      </c>
      <c r="S36" s="183">
        <v>0</v>
      </c>
      <c r="T36" s="43">
        <v>0</v>
      </c>
      <c r="U36" s="43">
        <v>0</v>
      </c>
      <c r="V36" s="43">
        <v>0</v>
      </c>
      <c r="W36" s="183">
        <v>0</v>
      </c>
      <c r="X36" s="43">
        <v>0</v>
      </c>
      <c r="Y36" s="43">
        <v>0</v>
      </c>
      <c r="Z36" s="43">
        <v>0</v>
      </c>
      <c r="AA36" s="43">
        <v>0</v>
      </c>
      <c r="AB36" s="183">
        <v>0</v>
      </c>
      <c r="AC36" s="183">
        <v>0</v>
      </c>
      <c r="AD36" s="43">
        <v>6.3</v>
      </c>
      <c r="AE36" s="43">
        <v>0.2</v>
      </c>
      <c r="AF36" s="43">
        <v>0</v>
      </c>
      <c r="AG36" s="183">
        <v>0</v>
      </c>
      <c r="AH36" s="43">
        <v>0</v>
      </c>
      <c r="AI36" s="183">
        <f t="shared" si="3"/>
        <v>41.4</v>
      </c>
      <c r="AJ36" s="166">
        <f t="shared" si="1"/>
        <v>-31.907894736842096</v>
      </c>
      <c r="AK36" s="161" t="s">
        <v>57</v>
      </c>
      <c r="AL36" s="43">
        <v>41.4</v>
      </c>
      <c r="AM36" s="182">
        <f t="shared" si="2"/>
        <v>0</v>
      </c>
    </row>
    <row r="37" spans="1:39" ht="15" customHeight="1">
      <c r="A37" s="161">
        <v>36</v>
      </c>
      <c r="B37" s="170" t="s">
        <v>35</v>
      </c>
      <c r="C37" s="183">
        <v>55.9</v>
      </c>
      <c r="D37" s="184">
        <v>0</v>
      </c>
      <c r="E37" s="43">
        <v>0</v>
      </c>
      <c r="F37" s="183">
        <v>0</v>
      </c>
      <c r="G37" s="183">
        <v>0</v>
      </c>
      <c r="H37" s="183">
        <v>0</v>
      </c>
      <c r="I37" s="183">
        <v>0</v>
      </c>
      <c r="J37" s="183">
        <v>0</v>
      </c>
      <c r="K37" s="43">
        <v>1.9</v>
      </c>
      <c r="L37" s="183">
        <v>0</v>
      </c>
      <c r="M37" s="43">
        <v>5.0999999999999996</v>
      </c>
      <c r="N37" s="43">
        <v>0</v>
      </c>
      <c r="O37" s="183">
        <v>0</v>
      </c>
      <c r="P37" s="183">
        <v>0</v>
      </c>
      <c r="Q37" s="183">
        <v>0</v>
      </c>
      <c r="R37" s="43">
        <v>0</v>
      </c>
      <c r="S37" s="183">
        <v>0</v>
      </c>
      <c r="T37" s="43">
        <v>0</v>
      </c>
      <c r="U37" s="43">
        <v>0</v>
      </c>
      <c r="V37" s="43">
        <v>0</v>
      </c>
      <c r="W37" s="183">
        <v>0</v>
      </c>
      <c r="X37" s="43">
        <v>0</v>
      </c>
      <c r="Y37" s="43">
        <v>0</v>
      </c>
      <c r="Z37" s="43">
        <v>0</v>
      </c>
      <c r="AA37" s="43">
        <v>0</v>
      </c>
      <c r="AB37" s="183">
        <v>0</v>
      </c>
      <c r="AC37" s="183">
        <v>0</v>
      </c>
      <c r="AD37" s="43">
        <v>0.6</v>
      </c>
      <c r="AE37" s="43">
        <v>0</v>
      </c>
      <c r="AF37" s="43">
        <v>0</v>
      </c>
      <c r="AG37" s="183">
        <v>0</v>
      </c>
      <c r="AH37" s="43">
        <v>0</v>
      </c>
      <c r="AI37" s="183">
        <f t="shared" si="3"/>
        <v>7.6</v>
      </c>
      <c r="AJ37" s="166">
        <f t="shared" si="1"/>
        <v>-86.404293381037562</v>
      </c>
      <c r="AK37" s="161" t="s">
        <v>96</v>
      </c>
      <c r="AL37" s="43">
        <v>7.6</v>
      </c>
      <c r="AM37" s="182">
        <f t="shared" si="2"/>
        <v>0</v>
      </c>
    </row>
    <row r="38" spans="1:39" ht="15" customHeight="1">
      <c r="A38" s="161">
        <v>37</v>
      </c>
      <c r="B38" s="170" t="s">
        <v>36</v>
      </c>
      <c r="C38" s="183">
        <v>45.1</v>
      </c>
      <c r="D38" s="184">
        <v>0</v>
      </c>
      <c r="E38" s="43">
        <v>0</v>
      </c>
      <c r="F38" s="183">
        <v>0</v>
      </c>
      <c r="G38" s="183">
        <v>0</v>
      </c>
      <c r="H38" s="183">
        <v>0</v>
      </c>
      <c r="I38" s="183">
        <v>0</v>
      </c>
      <c r="J38" s="183">
        <v>0</v>
      </c>
      <c r="K38" s="43">
        <v>2.2000000000000002</v>
      </c>
      <c r="L38" s="183">
        <v>0</v>
      </c>
      <c r="M38" s="43">
        <v>0.7</v>
      </c>
      <c r="N38" s="43">
        <v>0</v>
      </c>
      <c r="O38" s="183">
        <v>0</v>
      </c>
      <c r="P38" s="183">
        <v>0</v>
      </c>
      <c r="Q38" s="183">
        <v>0</v>
      </c>
      <c r="R38" s="43">
        <v>0</v>
      </c>
      <c r="S38" s="183">
        <v>0</v>
      </c>
      <c r="T38" s="43">
        <v>0</v>
      </c>
      <c r="U38" s="43">
        <v>0</v>
      </c>
      <c r="V38" s="43">
        <v>0</v>
      </c>
      <c r="W38" s="183">
        <v>0</v>
      </c>
      <c r="X38" s="43">
        <v>0</v>
      </c>
      <c r="Y38" s="43">
        <v>0</v>
      </c>
      <c r="Z38" s="43">
        <v>0</v>
      </c>
      <c r="AA38" s="43">
        <v>0</v>
      </c>
      <c r="AB38" s="183">
        <v>0</v>
      </c>
      <c r="AC38" s="183">
        <v>0</v>
      </c>
      <c r="AD38" s="43">
        <v>5.9</v>
      </c>
      <c r="AE38" s="43">
        <v>0</v>
      </c>
      <c r="AF38" s="43">
        <v>0</v>
      </c>
      <c r="AG38" s="183">
        <v>0</v>
      </c>
      <c r="AH38" s="43">
        <v>0</v>
      </c>
      <c r="AI38" s="183">
        <f t="shared" si="3"/>
        <v>8.8000000000000007</v>
      </c>
      <c r="AJ38" s="166">
        <f t="shared" si="1"/>
        <v>-80.487804878048777</v>
      </c>
      <c r="AK38" s="161" t="s">
        <v>96</v>
      </c>
      <c r="AL38" s="43">
        <v>8.8000000000000007</v>
      </c>
      <c r="AM38" s="182">
        <f t="shared" si="2"/>
        <v>0</v>
      </c>
    </row>
    <row r="39" spans="1:39">
      <c r="A39" s="161">
        <v>38</v>
      </c>
      <c r="B39" s="170" t="s">
        <v>37</v>
      </c>
      <c r="C39" s="183">
        <v>63.1</v>
      </c>
      <c r="D39" s="184">
        <v>0</v>
      </c>
      <c r="E39" s="43">
        <v>0</v>
      </c>
      <c r="F39" s="183">
        <v>0</v>
      </c>
      <c r="G39" s="183">
        <v>0</v>
      </c>
      <c r="H39" s="183">
        <v>0</v>
      </c>
      <c r="I39" s="183">
        <v>0</v>
      </c>
      <c r="J39" s="183">
        <v>0</v>
      </c>
      <c r="K39" s="43">
        <v>4.5999999999999996</v>
      </c>
      <c r="L39" s="183">
        <v>0</v>
      </c>
      <c r="M39" s="43">
        <v>0.1</v>
      </c>
      <c r="N39" s="43">
        <v>0</v>
      </c>
      <c r="O39" s="183">
        <v>0</v>
      </c>
      <c r="P39" s="183">
        <v>0</v>
      </c>
      <c r="Q39" s="183">
        <v>0</v>
      </c>
      <c r="R39" s="43">
        <v>0</v>
      </c>
      <c r="S39" s="183">
        <v>0</v>
      </c>
      <c r="T39" s="43">
        <v>0.5</v>
      </c>
      <c r="U39" s="43">
        <v>0</v>
      </c>
      <c r="V39" s="43">
        <v>0</v>
      </c>
      <c r="W39" s="183">
        <v>0</v>
      </c>
      <c r="X39" s="43">
        <v>0</v>
      </c>
      <c r="Y39" s="43">
        <v>0</v>
      </c>
      <c r="Z39" s="43">
        <v>0</v>
      </c>
      <c r="AA39" s="43">
        <v>0</v>
      </c>
      <c r="AB39" s="183">
        <v>0</v>
      </c>
      <c r="AC39" s="183">
        <v>0</v>
      </c>
      <c r="AD39" s="43">
        <v>8.1</v>
      </c>
      <c r="AE39" s="43">
        <v>0</v>
      </c>
      <c r="AF39" s="43">
        <v>0</v>
      </c>
      <c r="AG39" s="183">
        <v>0</v>
      </c>
      <c r="AH39" s="43">
        <v>0</v>
      </c>
      <c r="AI39" s="183">
        <f t="shared" si="3"/>
        <v>13.299999999999999</v>
      </c>
      <c r="AJ39" s="166">
        <f t="shared" si="1"/>
        <v>-78.922345483359749</v>
      </c>
      <c r="AK39" s="161" t="s">
        <v>57</v>
      </c>
      <c r="AL39" s="43">
        <v>13.3</v>
      </c>
      <c r="AM39" s="182">
        <f t="shared" si="2"/>
        <v>0</v>
      </c>
    </row>
    <row r="40" spans="1:39">
      <c r="A40" s="161">
        <v>39</v>
      </c>
      <c r="B40" s="170" t="s">
        <v>38</v>
      </c>
      <c r="C40" s="183">
        <v>58.8</v>
      </c>
      <c r="D40" s="184">
        <v>0</v>
      </c>
      <c r="E40" s="43">
        <v>0</v>
      </c>
      <c r="F40" s="183">
        <v>0</v>
      </c>
      <c r="G40" s="183">
        <v>0</v>
      </c>
      <c r="H40" s="183">
        <v>0</v>
      </c>
      <c r="I40" s="183">
        <v>0</v>
      </c>
      <c r="J40" s="183">
        <v>0</v>
      </c>
      <c r="K40" s="43">
        <v>0</v>
      </c>
      <c r="L40" s="183">
        <v>0</v>
      </c>
      <c r="M40" s="43">
        <v>11</v>
      </c>
      <c r="N40" s="43">
        <v>0</v>
      </c>
      <c r="O40" s="183">
        <v>0</v>
      </c>
      <c r="P40" s="183">
        <v>0</v>
      </c>
      <c r="Q40" s="183">
        <v>0</v>
      </c>
      <c r="R40" s="43">
        <v>0</v>
      </c>
      <c r="S40" s="183">
        <v>0</v>
      </c>
      <c r="T40" s="43">
        <v>0</v>
      </c>
      <c r="U40" s="43">
        <v>0</v>
      </c>
      <c r="V40" s="43">
        <v>0</v>
      </c>
      <c r="W40" s="183">
        <v>0</v>
      </c>
      <c r="X40" s="43">
        <v>0</v>
      </c>
      <c r="Y40" s="43">
        <v>5.2</v>
      </c>
      <c r="Z40" s="43">
        <v>0</v>
      </c>
      <c r="AA40" s="43">
        <v>1.6</v>
      </c>
      <c r="AB40" s="183">
        <v>0</v>
      </c>
      <c r="AC40" s="183">
        <v>0</v>
      </c>
      <c r="AD40" s="43">
        <v>9.4</v>
      </c>
      <c r="AE40" s="43">
        <v>0.1</v>
      </c>
      <c r="AF40" s="43">
        <v>0</v>
      </c>
      <c r="AG40" s="183">
        <v>0</v>
      </c>
      <c r="AH40" s="43">
        <v>0</v>
      </c>
      <c r="AI40" s="183">
        <f t="shared" si="3"/>
        <v>27.300000000000004</v>
      </c>
      <c r="AJ40" s="166">
        <f t="shared" si="1"/>
        <v>-53.571428571428562</v>
      </c>
      <c r="AK40" s="161" t="s">
        <v>96</v>
      </c>
      <c r="AL40" s="43">
        <v>27.3</v>
      </c>
      <c r="AM40" s="182">
        <f t="shared" si="2"/>
        <v>0</v>
      </c>
    </row>
    <row r="41" spans="1:39">
      <c r="A41" s="161">
        <v>40</v>
      </c>
      <c r="B41" s="186" t="s">
        <v>39</v>
      </c>
      <c r="C41" s="183">
        <v>57.1</v>
      </c>
      <c r="D41" s="184">
        <v>0</v>
      </c>
      <c r="E41" s="43">
        <v>0</v>
      </c>
      <c r="F41" s="183">
        <v>0</v>
      </c>
      <c r="G41" s="183">
        <v>0</v>
      </c>
      <c r="H41" s="183">
        <v>0</v>
      </c>
      <c r="I41" s="183">
        <v>0</v>
      </c>
      <c r="J41" s="183">
        <v>0</v>
      </c>
      <c r="K41" s="43">
        <v>0</v>
      </c>
      <c r="L41" s="183">
        <v>0</v>
      </c>
      <c r="M41" s="43">
        <v>4.7</v>
      </c>
      <c r="N41" s="43">
        <v>0</v>
      </c>
      <c r="O41" s="183">
        <v>0</v>
      </c>
      <c r="P41" s="183">
        <v>0</v>
      </c>
      <c r="Q41" s="183">
        <v>0</v>
      </c>
      <c r="R41" s="43">
        <v>0</v>
      </c>
      <c r="S41" s="183">
        <v>0</v>
      </c>
      <c r="T41" s="43">
        <v>0</v>
      </c>
      <c r="U41" s="43">
        <v>0</v>
      </c>
      <c r="V41" s="43">
        <v>0</v>
      </c>
      <c r="W41" s="183">
        <v>0</v>
      </c>
      <c r="X41" s="43">
        <v>0</v>
      </c>
      <c r="Y41" s="43">
        <v>0.5</v>
      </c>
      <c r="Z41" s="43">
        <v>0</v>
      </c>
      <c r="AA41" s="43">
        <v>0</v>
      </c>
      <c r="AB41" s="183">
        <v>0</v>
      </c>
      <c r="AC41" s="183">
        <v>0</v>
      </c>
      <c r="AD41" s="43">
        <v>22.7</v>
      </c>
      <c r="AE41" s="43">
        <v>0</v>
      </c>
      <c r="AF41" s="43">
        <v>0</v>
      </c>
      <c r="AG41" s="183">
        <v>0</v>
      </c>
      <c r="AH41" s="43">
        <v>0</v>
      </c>
      <c r="AI41" s="183">
        <f t="shared" si="3"/>
        <v>27.9</v>
      </c>
      <c r="AJ41" s="166">
        <f t="shared" si="1"/>
        <v>-51.138353765323998</v>
      </c>
      <c r="AK41" s="161" t="s">
        <v>56</v>
      </c>
      <c r="AL41" s="43">
        <v>27.9</v>
      </c>
      <c r="AM41" s="182">
        <f t="shared" si="2"/>
        <v>0</v>
      </c>
    </row>
    <row r="42" spans="1:39">
      <c r="A42" s="161">
        <v>41</v>
      </c>
      <c r="B42" s="170" t="s">
        <v>40</v>
      </c>
      <c r="C42" s="183">
        <v>93.6</v>
      </c>
      <c r="D42" s="184">
        <v>0</v>
      </c>
      <c r="E42" s="43">
        <v>2.6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43">
        <v>0</v>
      </c>
      <c r="L42" s="183">
        <v>0</v>
      </c>
      <c r="M42" s="43">
        <v>0</v>
      </c>
      <c r="N42" s="43">
        <v>0</v>
      </c>
      <c r="O42" s="183">
        <v>0</v>
      </c>
      <c r="P42" s="183">
        <v>0</v>
      </c>
      <c r="Q42" s="183">
        <v>0</v>
      </c>
      <c r="R42" s="43">
        <v>0</v>
      </c>
      <c r="S42" s="183">
        <v>0</v>
      </c>
      <c r="T42" s="43">
        <v>0</v>
      </c>
      <c r="U42" s="43">
        <v>0</v>
      </c>
      <c r="V42" s="43">
        <v>0</v>
      </c>
      <c r="W42" s="183">
        <v>0</v>
      </c>
      <c r="X42" s="43">
        <v>0</v>
      </c>
      <c r="Y42" s="43">
        <v>0.7</v>
      </c>
      <c r="Z42" s="43">
        <v>0</v>
      </c>
      <c r="AA42" s="43">
        <v>0.9</v>
      </c>
      <c r="AB42" s="183">
        <v>0</v>
      </c>
      <c r="AC42" s="183">
        <v>0</v>
      </c>
      <c r="AD42" s="43">
        <v>8.3000000000000007</v>
      </c>
      <c r="AE42" s="43">
        <v>0</v>
      </c>
      <c r="AF42" s="43">
        <v>1.8</v>
      </c>
      <c r="AG42" s="183">
        <v>0</v>
      </c>
      <c r="AH42" s="43">
        <v>0</v>
      </c>
      <c r="AI42" s="183">
        <f t="shared" si="3"/>
        <v>14.3</v>
      </c>
      <c r="AJ42" s="166">
        <f t="shared" si="1"/>
        <v>-84.722222222222229</v>
      </c>
      <c r="AK42" s="161" t="s">
        <v>56</v>
      </c>
      <c r="AL42" s="43">
        <v>14.3</v>
      </c>
      <c r="AM42" s="182">
        <f t="shared" si="2"/>
        <v>0</v>
      </c>
    </row>
    <row r="43" spans="1:39">
      <c r="A43" s="161">
        <v>42</v>
      </c>
      <c r="B43" s="170" t="s">
        <v>41</v>
      </c>
      <c r="C43" s="183">
        <v>67.900000000000006</v>
      </c>
      <c r="D43" s="184">
        <v>0</v>
      </c>
      <c r="E43" s="4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43">
        <v>0</v>
      </c>
      <c r="L43" s="183">
        <v>0</v>
      </c>
      <c r="M43" s="43">
        <v>1.1000000000000001</v>
      </c>
      <c r="N43" s="43">
        <v>0</v>
      </c>
      <c r="O43" s="183">
        <v>0</v>
      </c>
      <c r="P43" s="183">
        <v>0</v>
      </c>
      <c r="Q43" s="183">
        <v>0</v>
      </c>
      <c r="R43" s="43">
        <v>0</v>
      </c>
      <c r="S43" s="183">
        <v>0</v>
      </c>
      <c r="T43" s="43">
        <v>0</v>
      </c>
      <c r="U43" s="43">
        <v>0</v>
      </c>
      <c r="V43" s="43">
        <v>0</v>
      </c>
      <c r="W43" s="183">
        <v>0</v>
      </c>
      <c r="X43" s="43">
        <v>0</v>
      </c>
      <c r="Y43" s="43">
        <v>4.4000000000000004</v>
      </c>
      <c r="Z43" s="43">
        <v>0</v>
      </c>
      <c r="AA43" s="43">
        <v>0</v>
      </c>
      <c r="AB43" s="183">
        <v>0</v>
      </c>
      <c r="AC43" s="183">
        <v>0</v>
      </c>
      <c r="AD43" s="43">
        <v>3.6</v>
      </c>
      <c r="AE43" s="43">
        <v>0</v>
      </c>
      <c r="AF43" s="43">
        <v>0</v>
      </c>
      <c r="AG43" s="183">
        <v>0</v>
      </c>
      <c r="AH43" s="43">
        <v>0</v>
      </c>
      <c r="AI43" s="183">
        <f t="shared" si="3"/>
        <v>9.1</v>
      </c>
      <c r="AJ43" s="166">
        <f t="shared" si="1"/>
        <v>-86.597938144329902</v>
      </c>
      <c r="AK43" s="161" t="s">
        <v>57</v>
      </c>
      <c r="AL43" s="43">
        <v>9.1</v>
      </c>
      <c r="AM43" s="182">
        <f t="shared" si="2"/>
        <v>0</v>
      </c>
    </row>
    <row r="44" spans="1:39">
      <c r="A44" s="161">
        <v>43</v>
      </c>
      <c r="B44" s="170" t="s">
        <v>42</v>
      </c>
      <c r="C44" s="183">
        <v>59.4</v>
      </c>
      <c r="D44" s="184">
        <v>0</v>
      </c>
      <c r="E44" s="43">
        <v>0.1</v>
      </c>
      <c r="F44" s="183">
        <v>0</v>
      </c>
      <c r="G44" s="183">
        <v>0</v>
      </c>
      <c r="H44" s="183">
        <v>0</v>
      </c>
      <c r="I44" s="183">
        <v>0</v>
      </c>
      <c r="J44" s="183">
        <v>0</v>
      </c>
      <c r="K44" s="43">
        <v>0.8</v>
      </c>
      <c r="L44" s="183">
        <v>0</v>
      </c>
      <c r="M44" s="43">
        <v>0.2</v>
      </c>
      <c r="N44" s="43">
        <v>0</v>
      </c>
      <c r="O44" s="183">
        <v>0</v>
      </c>
      <c r="P44" s="183">
        <v>0</v>
      </c>
      <c r="Q44" s="183">
        <v>0</v>
      </c>
      <c r="R44" s="43">
        <v>0</v>
      </c>
      <c r="S44" s="183">
        <v>0</v>
      </c>
      <c r="T44" s="43">
        <v>0.6</v>
      </c>
      <c r="U44" s="43">
        <v>0.1</v>
      </c>
      <c r="V44" s="43">
        <v>0.2</v>
      </c>
      <c r="W44" s="183">
        <v>0</v>
      </c>
      <c r="X44" s="43">
        <v>0</v>
      </c>
      <c r="Y44" s="43">
        <v>0</v>
      </c>
      <c r="Z44" s="43">
        <v>0</v>
      </c>
      <c r="AA44" s="43">
        <v>0</v>
      </c>
      <c r="AB44" s="183">
        <v>0.1</v>
      </c>
      <c r="AC44" s="183">
        <v>0</v>
      </c>
      <c r="AD44" s="43">
        <v>5.6</v>
      </c>
      <c r="AE44" s="43">
        <v>0.3</v>
      </c>
      <c r="AF44" s="43">
        <v>0.1</v>
      </c>
      <c r="AG44" s="183">
        <v>0</v>
      </c>
      <c r="AH44" s="43">
        <v>0</v>
      </c>
      <c r="AI44" s="183">
        <f t="shared" si="3"/>
        <v>8.1</v>
      </c>
      <c r="AJ44" s="166">
        <f t="shared" si="1"/>
        <v>-86.36363636363636</v>
      </c>
      <c r="AK44" s="161" t="s">
        <v>57</v>
      </c>
      <c r="AL44" s="43">
        <v>8.1</v>
      </c>
      <c r="AM44" s="182">
        <f t="shared" si="2"/>
        <v>0</v>
      </c>
    </row>
    <row r="45" spans="1:39">
      <c r="A45" s="161">
        <v>44</v>
      </c>
      <c r="B45" s="170" t="s">
        <v>43</v>
      </c>
      <c r="C45" s="183">
        <v>39.1</v>
      </c>
      <c r="D45" s="184">
        <v>0</v>
      </c>
      <c r="E45" s="4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43">
        <v>0</v>
      </c>
      <c r="L45" s="183">
        <v>0</v>
      </c>
      <c r="M45" s="43">
        <v>0.3</v>
      </c>
      <c r="N45" s="43">
        <v>0</v>
      </c>
      <c r="O45" s="183">
        <v>0</v>
      </c>
      <c r="P45" s="183">
        <v>0</v>
      </c>
      <c r="Q45" s="183">
        <v>0</v>
      </c>
      <c r="R45" s="43">
        <v>0</v>
      </c>
      <c r="S45" s="183">
        <v>0</v>
      </c>
      <c r="T45" s="43">
        <v>0.5</v>
      </c>
      <c r="U45" s="43">
        <v>0</v>
      </c>
      <c r="V45" s="43">
        <v>0</v>
      </c>
      <c r="W45" s="183">
        <v>0</v>
      </c>
      <c r="X45" s="43">
        <v>0</v>
      </c>
      <c r="Y45" s="43">
        <v>0</v>
      </c>
      <c r="Z45" s="43">
        <v>0</v>
      </c>
      <c r="AA45" s="43">
        <v>0</v>
      </c>
      <c r="AB45" s="183">
        <v>0</v>
      </c>
      <c r="AC45" s="183">
        <v>0</v>
      </c>
      <c r="AD45" s="43">
        <v>5.9</v>
      </c>
      <c r="AE45" s="43">
        <v>0.1</v>
      </c>
      <c r="AF45" s="43">
        <v>0</v>
      </c>
      <c r="AG45" s="183">
        <v>0</v>
      </c>
      <c r="AH45" s="43">
        <v>0</v>
      </c>
      <c r="AI45" s="183">
        <f t="shared" si="3"/>
        <v>6.8</v>
      </c>
      <c r="AJ45" s="166">
        <f t="shared" si="1"/>
        <v>-82.608695652173907</v>
      </c>
      <c r="AK45" s="161" t="s">
        <v>96</v>
      </c>
      <c r="AL45" s="43">
        <v>6.8</v>
      </c>
      <c r="AM45" s="182">
        <f t="shared" si="2"/>
        <v>0</v>
      </c>
    </row>
    <row r="46" spans="1:39">
      <c r="A46" s="161">
        <v>45</v>
      </c>
      <c r="B46" s="170" t="s">
        <v>44</v>
      </c>
      <c r="C46" s="183">
        <v>60.2</v>
      </c>
      <c r="D46" s="184">
        <v>0</v>
      </c>
      <c r="E46" s="4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43">
        <v>0</v>
      </c>
      <c r="L46" s="183">
        <v>0</v>
      </c>
      <c r="M46" s="43">
        <v>1.5</v>
      </c>
      <c r="N46" s="43">
        <v>0.1</v>
      </c>
      <c r="O46" s="183">
        <v>0</v>
      </c>
      <c r="P46" s="183">
        <v>0</v>
      </c>
      <c r="Q46" s="183">
        <v>0</v>
      </c>
      <c r="R46" s="43">
        <v>0</v>
      </c>
      <c r="S46" s="183">
        <v>0</v>
      </c>
      <c r="T46" s="43">
        <v>0</v>
      </c>
      <c r="U46" s="43">
        <v>0</v>
      </c>
      <c r="V46" s="43">
        <v>0</v>
      </c>
      <c r="W46" s="183">
        <v>0</v>
      </c>
      <c r="X46" s="43">
        <v>0</v>
      </c>
      <c r="Y46" s="43">
        <v>6.1</v>
      </c>
      <c r="Z46" s="43">
        <v>0</v>
      </c>
      <c r="AA46" s="43">
        <v>0</v>
      </c>
      <c r="AB46" s="183">
        <v>0</v>
      </c>
      <c r="AC46" s="183">
        <v>0</v>
      </c>
      <c r="AD46" s="43">
        <v>48.2</v>
      </c>
      <c r="AE46" s="43">
        <v>0</v>
      </c>
      <c r="AF46" s="43">
        <v>0</v>
      </c>
      <c r="AG46" s="183">
        <v>0</v>
      </c>
      <c r="AH46" s="43">
        <v>0</v>
      </c>
      <c r="AI46" s="183">
        <f t="shared" si="3"/>
        <v>55.900000000000006</v>
      </c>
      <c r="AJ46" s="166">
        <f t="shared" si="1"/>
        <v>-7.1428571428571388</v>
      </c>
      <c r="AK46" s="161" t="s">
        <v>56</v>
      </c>
      <c r="AL46" s="43">
        <v>55.9</v>
      </c>
      <c r="AM46" s="182">
        <f t="shared" si="2"/>
        <v>0</v>
      </c>
    </row>
    <row r="47" spans="1:39">
      <c r="A47" s="161">
        <v>46</v>
      </c>
      <c r="B47" s="170" t="s">
        <v>45</v>
      </c>
      <c r="C47" s="183">
        <v>57.1</v>
      </c>
      <c r="D47" s="184">
        <v>0.2</v>
      </c>
      <c r="E47" s="43">
        <v>0.1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43">
        <v>0</v>
      </c>
      <c r="L47" s="183">
        <v>0</v>
      </c>
      <c r="M47" s="43">
        <v>0</v>
      </c>
      <c r="N47" s="43">
        <v>0.1</v>
      </c>
      <c r="O47" s="183">
        <v>0</v>
      </c>
      <c r="P47" s="183">
        <v>0</v>
      </c>
      <c r="Q47" s="183">
        <v>0</v>
      </c>
      <c r="R47" s="43">
        <v>0</v>
      </c>
      <c r="S47" s="183">
        <v>0</v>
      </c>
      <c r="T47" s="43">
        <v>0</v>
      </c>
      <c r="U47" s="43">
        <v>0</v>
      </c>
      <c r="V47" s="43">
        <v>0</v>
      </c>
      <c r="W47" s="183">
        <v>0</v>
      </c>
      <c r="X47" s="43">
        <v>0</v>
      </c>
      <c r="Y47" s="43">
        <v>4.5</v>
      </c>
      <c r="Z47" s="43">
        <v>0</v>
      </c>
      <c r="AA47" s="43">
        <v>3.3</v>
      </c>
      <c r="AB47" s="183">
        <v>0</v>
      </c>
      <c r="AC47" s="183">
        <v>0</v>
      </c>
      <c r="AD47" s="43">
        <v>42.7</v>
      </c>
      <c r="AE47" s="43">
        <v>0</v>
      </c>
      <c r="AF47" s="43">
        <v>0</v>
      </c>
      <c r="AG47" s="183">
        <v>0</v>
      </c>
      <c r="AH47" s="43">
        <v>0</v>
      </c>
      <c r="AI47" s="183">
        <f t="shared" si="3"/>
        <v>50.900000000000006</v>
      </c>
      <c r="AJ47" s="166">
        <f t="shared" si="1"/>
        <v>-10.85814360770577</v>
      </c>
      <c r="AK47" s="161" t="s">
        <v>57</v>
      </c>
      <c r="AL47" s="43">
        <v>50.9</v>
      </c>
      <c r="AM47" s="182">
        <f t="shared" si="2"/>
        <v>0</v>
      </c>
    </row>
    <row r="48" spans="1:39">
      <c r="A48" s="161">
        <v>47</v>
      </c>
      <c r="B48" s="170" t="s">
        <v>76</v>
      </c>
      <c r="C48" s="183">
        <v>47.6</v>
      </c>
      <c r="D48" s="184">
        <v>0</v>
      </c>
      <c r="E48" s="43">
        <v>1.2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43">
        <v>0</v>
      </c>
      <c r="L48" s="183">
        <v>0</v>
      </c>
      <c r="M48" s="43">
        <v>3.6</v>
      </c>
      <c r="N48" s="43">
        <v>0</v>
      </c>
      <c r="O48" s="183">
        <v>0</v>
      </c>
      <c r="P48" s="183">
        <v>0</v>
      </c>
      <c r="Q48" s="183">
        <v>0</v>
      </c>
      <c r="R48" s="43">
        <v>0.2</v>
      </c>
      <c r="S48" s="183">
        <v>0</v>
      </c>
      <c r="T48" s="43">
        <v>0</v>
      </c>
      <c r="U48" s="43">
        <v>0</v>
      </c>
      <c r="V48" s="43">
        <v>0</v>
      </c>
      <c r="W48" s="183">
        <v>0</v>
      </c>
      <c r="X48" s="43">
        <v>0</v>
      </c>
      <c r="Y48" s="43">
        <v>0.5</v>
      </c>
      <c r="Z48" s="43">
        <v>0</v>
      </c>
      <c r="AA48" s="43">
        <v>0</v>
      </c>
      <c r="AB48" s="183">
        <v>0</v>
      </c>
      <c r="AC48" s="183">
        <v>0</v>
      </c>
      <c r="AD48" s="43">
        <v>15.2</v>
      </c>
      <c r="AE48" s="43">
        <v>0.1</v>
      </c>
      <c r="AF48" s="43">
        <v>0</v>
      </c>
      <c r="AG48" s="183">
        <v>0</v>
      </c>
      <c r="AH48" s="43">
        <v>0</v>
      </c>
      <c r="AI48" s="183">
        <f t="shared" si="3"/>
        <v>20.8</v>
      </c>
      <c r="AJ48" s="166">
        <f t="shared" si="1"/>
        <v>-56.30252100840336</v>
      </c>
      <c r="AK48" s="161" t="s">
        <v>57</v>
      </c>
      <c r="AL48" s="43">
        <v>20.8</v>
      </c>
      <c r="AM48" s="182">
        <f t="shared" si="2"/>
        <v>0</v>
      </c>
    </row>
    <row r="49" spans="1:39">
      <c r="A49" s="161">
        <v>48</v>
      </c>
      <c r="B49" s="170" t="s">
        <v>75</v>
      </c>
      <c r="C49" s="183">
        <v>73.8</v>
      </c>
      <c r="D49" s="184">
        <v>0</v>
      </c>
      <c r="E49" s="43">
        <v>1.2</v>
      </c>
      <c r="F49" s="183">
        <v>0</v>
      </c>
      <c r="G49" s="183">
        <v>0</v>
      </c>
      <c r="H49" s="183">
        <v>0</v>
      </c>
      <c r="I49" s="183">
        <v>0</v>
      </c>
      <c r="J49" s="183">
        <v>0</v>
      </c>
      <c r="K49" s="43">
        <v>1.1000000000000001</v>
      </c>
      <c r="L49" s="183">
        <v>0</v>
      </c>
      <c r="M49" s="43">
        <v>18.2</v>
      </c>
      <c r="N49" s="43">
        <v>0.8</v>
      </c>
      <c r="O49" s="183">
        <v>0</v>
      </c>
      <c r="P49" s="183">
        <v>0</v>
      </c>
      <c r="Q49" s="183">
        <v>0</v>
      </c>
      <c r="R49" s="43">
        <v>0</v>
      </c>
      <c r="S49" s="183">
        <v>0</v>
      </c>
      <c r="T49" s="43">
        <v>0</v>
      </c>
      <c r="U49" s="43">
        <v>0.1</v>
      </c>
      <c r="V49" s="43">
        <v>0</v>
      </c>
      <c r="W49" s="183">
        <v>0</v>
      </c>
      <c r="X49" s="43">
        <v>0</v>
      </c>
      <c r="Y49" s="43">
        <v>0</v>
      </c>
      <c r="Z49" s="43">
        <v>0</v>
      </c>
      <c r="AA49" s="43">
        <v>0.1</v>
      </c>
      <c r="AB49" s="183">
        <v>0</v>
      </c>
      <c r="AC49" s="183">
        <v>0</v>
      </c>
      <c r="AD49" s="43">
        <v>14.4</v>
      </c>
      <c r="AE49" s="43">
        <v>0.1</v>
      </c>
      <c r="AF49" s="43">
        <v>0.1</v>
      </c>
      <c r="AG49" s="183">
        <v>0</v>
      </c>
      <c r="AH49" s="43">
        <v>0</v>
      </c>
      <c r="AI49" s="183">
        <f t="shared" si="3"/>
        <v>36.100000000000009</v>
      </c>
      <c r="AJ49" s="166">
        <f t="shared" si="1"/>
        <v>-51.084010840108391</v>
      </c>
      <c r="AK49" s="161" t="s">
        <v>96</v>
      </c>
      <c r="AL49" s="43">
        <v>36.1</v>
      </c>
      <c r="AM49" s="182">
        <f t="shared" si="2"/>
        <v>0</v>
      </c>
    </row>
    <row r="50" spans="1:39">
      <c r="A50" s="161">
        <v>49</v>
      </c>
      <c r="B50" s="170" t="s">
        <v>48</v>
      </c>
      <c r="C50" s="183">
        <v>69.2</v>
      </c>
      <c r="D50" s="184">
        <v>0</v>
      </c>
      <c r="E50" s="43">
        <v>4.5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43">
        <v>0.4</v>
      </c>
      <c r="L50" s="183">
        <v>0</v>
      </c>
      <c r="M50" s="43">
        <v>0</v>
      </c>
      <c r="N50" s="43">
        <v>0</v>
      </c>
      <c r="O50" s="183">
        <v>0</v>
      </c>
      <c r="P50" s="183">
        <v>0</v>
      </c>
      <c r="Q50" s="183">
        <v>0</v>
      </c>
      <c r="R50" s="43">
        <v>0</v>
      </c>
      <c r="S50" s="183">
        <v>0</v>
      </c>
      <c r="T50" s="43">
        <v>0.1</v>
      </c>
      <c r="U50" s="43">
        <v>0</v>
      </c>
      <c r="V50" s="43">
        <v>0</v>
      </c>
      <c r="W50" s="183">
        <v>0</v>
      </c>
      <c r="X50" s="43">
        <v>0</v>
      </c>
      <c r="Y50" s="43">
        <v>0</v>
      </c>
      <c r="Z50" s="43">
        <v>0</v>
      </c>
      <c r="AA50" s="43">
        <v>0</v>
      </c>
      <c r="AB50" s="183">
        <v>0</v>
      </c>
      <c r="AC50" s="183">
        <v>0</v>
      </c>
      <c r="AD50" s="43">
        <v>15.3</v>
      </c>
      <c r="AE50" s="43">
        <v>0.3</v>
      </c>
      <c r="AF50" s="43">
        <v>2.2999999999999998</v>
      </c>
      <c r="AG50" s="183">
        <v>0</v>
      </c>
      <c r="AH50" s="43">
        <v>0</v>
      </c>
      <c r="AI50" s="183">
        <f t="shared" si="3"/>
        <v>22.900000000000002</v>
      </c>
      <c r="AJ50" s="166">
        <f t="shared" si="1"/>
        <v>-66.907514450867041</v>
      </c>
      <c r="AK50" s="161" t="s">
        <v>56</v>
      </c>
      <c r="AL50" s="43">
        <v>22.9</v>
      </c>
      <c r="AM50" s="182">
        <f t="shared" si="2"/>
        <v>0</v>
      </c>
    </row>
    <row r="51" spans="1:39">
      <c r="A51" s="161">
        <v>50</v>
      </c>
      <c r="B51" s="170" t="s">
        <v>49</v>
      </c>
      <c r="C51" s="183">
        <v>61.2</v>
      </c>
      <c r="D51" s="184">
        <v>0</v>
      </c>
      <c r="E51" s="4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43">
        <v>6.9</v>
      </c>
      <c r="L51" s="183">
        <v>0</v>
      </c>
      <c r="M51" s="43">
        <v>8.4</v>
      </c>
      <c r="N51" s="43">
        <v>0</v>
      </c>
      <c r="O51" s="183">
        <v>0</v>
      </c>
      <c r="P51" s="183">
        <v>0</v>
      </c>
      <c r="Q51" s="183">
        <v>0</v>
      </c>
      <c r="R51" s="43">
        <v>0</v>
      </c>
      <c r="S51" s="183">
        <v>0</v>
      </c>
      <c r="T51" s="43">
        <v>0</v>
      </c>
      <c r="U51" s="43">
        <v>0</v>
      </c>
      <c r="V51" s="43">
        <v>0</v>
      </c>
      <c r="W51" s="183">
        <v>0</v>
      </c>
      <c r="X51" s="43">
        <v>0</v>
      </c>
      <c r="Y51" s="43">
        <v>0</v>
      </c>
      <c r="Z51" s="43">
        <v>0</v>
      </c>
      <c r="AA51" s="43">
        <v>0</v>
      </c>
      <c r="AB51" s="183">
        <v>0</v>
      </c>
      <c r="AC51" s="183">
        <v>0</v>
      </c>
      <c r="AD51" s="43">
        <v>6.3</v>
      </c>
      <c r="AE51" s="43">
        <v>0.1</v>
      </c>
      <c r="AF51" s="43">
        <v>0</v>
      </c>
      <c r="AG51" s="183">
        <v>0</v>
      </c>
      <c r="AH51" s="43">
        <v>0</v>
      </c>
      <c r="AI51" s="183">
        <f t="shared" si="3"/>
        <v>21.700000000000003</v>
      </c>
      <c r="AJ51" s="166">
        <f t="shared" si="1"/>
        <v>-64.542483660130728</v>
      </c>
      <c r="AK51" s="161" t="s">
        <v>96</v>
      </c>
      <c r="AL51" s="43">
        <v>21.7</v>
      </c>
      <c r="AM51" s="182">
        <f t="shared" si="2"/>
        <v>0</v>
      </c>
    </row>
    <row r="52" spans="1:39">
      <c r="A52" s="161">
        <v>51</v>
      </c>
      <c r="B52" s="161" t="s">
        <v>53</v>
      </c>
      <c r="C52" s="161">
        <f>SUM(C2:C51)</f>
        <v>2899.6999999999994</v>
      </c>
      <c r="D52" s="161">
        <f t="shared" ref="D52:AH52" si="4">SUM(D2:D51)</f>
        <v>6.1</v>
      </c>
      <c r="E52" s="161">
        <f t="shared" si="4"/>
        <v>206.99999999999997</v>
      </c>
      <c r="F52" s="161">
        <f t="shared" si="4"/>
        <v>2.2000000000000002</v>
      </c>
      <c r="G52" s="161">
        <f t="shared" si="4"/>
        <v>0</v>
      </c>
      <c r="H52" s="161">
        <f t="shared" si="4"/>
        <v>0</v>
      </c>
      <c r="I52" s="161">
        <f t="shared" si="4"/>
        <v>0</v>
      </c>
      <c r="J52" s="161">
        <f t="shared" si="4"/>
        <v>0</v>
      </c>
      <c r="K52" s="161">
        <f t="shared" si="4"/>
        <v>112.4</v>
      </c>
      <c r="L52" s="161">
        <f t="shared" si="4"/>
        <v>0</v>
      </c>
      <c r="M52" s="161">
        <f t="shared" si="4"/>
        <v>146.29999999999998</v>
      </c>
      <c r="N52" s="161">
        <f t="shared" si="4"/>
        <v>1.3</v>
      </c>
      <c r="O52" s="161">
        <f t="shared" si="4"/>
        <v>0</v>
      </c>
      <c r="P52" s="161">
        <f t="shared" si="4"/>
        <v>0</v>
      </c>
      <c r="Q52" s="161">
        <f t="shared" si="4"/>
        <v>0</v>
      </c>
      <c r="R52" s="161">
        <f t="shared" si="4"/>
        <v>0.30000000000000004</v>
      </c>
      <c r="S52" s="161">
        <f t="shared" si="4"/>
        <v>0</v>
      </c>
      <c r="T52" s="161">
        <f t="shared" si="4"/>
        <v>3.8000000000000003</v>
      </c>
      <c r="U52" s="161">
        <f t="shared" si="4"/>
        <v>0.2</v>
      </c>
      <c r="V52" s="161">
        <f t="shared" si="4"/>
        <v>1.3</v>
      </c>
      <c r="W52" s="161">
        <f t="shared" si="4"/>
        <v>0</v>
      </c>
      <c r="X52" s="161">
        <f t="shared" si="4"/>
        <v>0</v>
      </c>
      <c r="Y52" s="161">
        <f t="shared" si="4"/>
        <v>57.20000000000001</v>
      </c>
      <c r="Z52" s="161">
        <f t="shared" si="4"/>
        <v>0.1</v>
      </c>
      <c r="AA52" s="161">
        <f t="shared" si="4"/>
        <v>14.499999999999998</v>
      </c>
      <c r="AB52" s="161">
        <f t="shared" si="4"/>
        <v>0.1</v>
      </c>
      <c r="AC52" s="161">
        <f t="shared" si="4"/>
        <v>0</v>
      </c>
      <c r="AD52" s="161">
        <f t="shared" si="4"/>
        <v>647.60000000000014</v>
      </c>
      <c r="AE52" s="161">
        <f t="shared" si="4"/>
        <v>12.899999999999997</v>
      </c>
      <c r="AF52" s="161">
        <f t="shared" si="4"/>
        <v>8.5</v>
      </c>
      <c r="AG52" s="161">
        <f t="shared" si="4"/>
        <v>0.3</v>
      </c>
      <c r="AH52" s="161">
        <f t="shared" si="4"/>
        <v>0</v>
      </c>
      <c r="AI52" s="161">
        <f t="shared" ref="AI52" si="5">SUM(AI2:AI51)</f>
        <v>1222.1000000000001</v>
      </c>
      <c r="AJ52" s="166">
        <f t="shared" si="1"/>
        <v>-57.854260785598491</v>
      </c>
      <c r="AK52" s="161" t="s">
        <v>57</v>
      </c>
      <c r="AL52" s="165">
        <v>982.50000000000023</v>
      </c>
    </row>
    <row r="53" spans="1:39">
      <c r="A53" s="161">
        <v>52</v>
      </c>
      <c r="B53" s="161" t="s">
        <v>54</v>
      </c>
      <c r="C53" s="166">
        <f>C52/50</f>
        <v>57.993999999999986</v>
      </c>
      <c r="D53" s="166">
        <f t="shared" ref="D53:AH53" si="6">D52/50</f>
        <v>0.122</v>
      </c>
      <c r="E53" s="166">
        <f t="shared" si="6"/>
        <v>4.1399999999999997</v>
      </c>
      <c r="F53" s="166">
        <f t="shared" si="6"/>
        <v>4.4000000000000004E-2</v>
      </c>
      <c r="G53" s="166">
        <f t="shared" si="6"/>
        <v>0</v>
      </c>
      <c r="H53" s="166">
        <f t="shared" si="6"/>
        <v>0</v>
      </c>
      <c r="I53" s="166">
        <f t="shared" si="6"/>
        <v>0</v>
      </c>
      <c r="J53" s="166">
        <f t="shared" si="6"/>
        <v>0</v>
      </c>
      <c r="K53" s="166">
        <f t="shared" si="6"/>
        <v>2.2480000000000002</v>
      </c>
      <c r="L53" s="166">
        <f t="shared" si="6"/>
        <v>0</v>
      </c>
      <c r="M53" s="166">
        <f t="shared" si="6"/>
        <v>2.9259999999999997</v>
      </c>
      <c r="N53" s="166">
        <f t="shared" si="6"/>
        <v>2.6000000000000002E-2</v>
      </c>
      <c r="O53" s="166">
        <f t="shared" si="6"/>
        <v>0</v>
      </c>
      <c r="P53" s="166">
        <f t="shared" si="6"/>
        <v>0</v>
      </c>
      <c r="Q53" s="166">
        <f t="shared" si="6"/>
        <v>0</v>
      </c>
      <c r="R53" s="166">
        <f t="shared" si="6"/>
        <v>6.000000000000001E-3</v>
      </c>
      <c r="S53" s="166">
        <f t="shared" si="6"/>
        <v>0</v>
      </c>
      <c r="T53" s="166">
        <f t="shared" si="6"/>
        <v>7.6000000000000012E-2</v>
      </c>
      <c r="U53" s="166">
        <f t="shared" si="6"/>
        <v>4.0000000000000001E-3</v>
      </c>
      <c r="V53" s="166">
        <f t="shared" si="6"/>
        <v>2.6000000000000002E-2</v>
      </c>
      <c r="W53" s="166">
        <f t="shared" si="6"/>
        <v>0</v>
      </c>
      <c r="X53" s="166">
        <f t="shared" si="6"/>
        <v>0</v>
      </c>
      <c r="Y53" s="166">
        <f t="shared" si="6"/>
        <v>1.1440000000000001</v>
      </c>
      <c r="Z53" s="166">
        <f t="shared" si="6"/>
        <v>2E-3</v>
      </c>
      <c r="AA53" s="166">
        <f t="shared" si="6"/>
        <v>0.28999999999999998</v>
      </c>
      <c r="AB53" s="166">
        <f t="shared" si="6"/>
        <v>2E-3</v>
      </c>
      <c r="AC53" s="166">
        <f t="shared" si="6"/>
        <v>0</v>
      </c>
      <c r="AD53" s="166">
        <f t="shared" si="6"/>
        <v>12.952000000000004</v>
      </c>
      <c r="AE53" s="166">
        <f t="shared" si="6"/>
        <v>0.25799999999999995</v>
      </c>
      <c r="AF53" s="166">
        <f t="shared" si="6"/>
        <v>0.17</v>
      </c>
      <c r="AG53" s="166">
        <f t="shared" si="6"/>
        <v>6.0000000000000001E-3</v>
      </c>
      <c r="AH53" s="166">
        <f t="shared" si="6"/>
        <v>0</v>
      </c>
      <c r="AI53" s="166">
        <f t="shared" ref="AI53" si="7">AI52/50</f>
        <v>24.442000000000004</v>
      </c>
      <c r="AJ53" s="166">
        <f t="shared" si="1"/>
        <v>-57.854260785598491</v>
      </c>
      <c r="AK53" s="166" t="s">
        <v>57</v>
      </c>
      <c r="AL53" s="165">
        <v>19.650000000000006</v>
      </c>
    </row>
    <row r="54" spans="1:39">
      <c r="S54" s="167"/>
      <c r="AI54" s="168"/>
      <c r="AL54" s="169"/>
    </row>
    <row r="57" spans="1:39" ht="45">
      <c r="B57" s="45">
        <v>611</v>
      </c>
      <c r="C57" s="45">
        <v>611</v>
      </c>
      <c r="D57" s="46" t="s">
        <v>0</v>
      </c>
    </row>
    <row r="58" spans="1:39" ht="30">
      <c r="B58" s="45">
        <v>622</v>
      </c>
      <c r="C58" s="45">
        <v>622</v>
      </c>
      <c r="D58" s="46" t="s">
        <v>1</v>
      </c>
    </row>
    <row r="59" spans="1:39" ht="30">
      <c r="B59" s="45">
        <v>634</v>
      </c>
      <c r="C59" s="45">
        <v>634</v>
      </c>
      <c r="D59" s="46" t="s">
        <v>2</v>
      </c>
    </row>
    <row r="60" spans="1:39" ht="30">
      <c r="B60" s="45">
        <v>645</v>
      </c>
      <c r="C60" s="45">
        <v>645</v>
      </c>
      <c r="D60" s="46" t="s">
        <v>3</v>
      </c>
    </row>
    <row r="61" spans="1:39" ht="30">
      <c r="B61" s="45">
        <v>626</v>
      </c>
      <c r="C61" s="45">
        <v>626</v>
      </c>
      <c r="D61" s="46" t="s">
        <v>4</v>
      </c>
    </row>
    <row r="62" spans="1:39" ht="45">
      <c r="B62" s="45">
        <v>632</v>
      </c>
      <c r="C62" s="45">
        <v>632</v>
      </c>
      <c r="D62" s="46" t="s">
        <v>5</v>
      </c>
    </row>
    <row r="63" spans="1:39" ht="45">
      <c r="B63" s="45">
        <v>605</v>
      </c>
      <c r="C63" s="45">
        <v>605</v>
      </c>
      <c r="D63" s="46" t="s">
        <v>6</v>
      </c>
    </row>
    <row r="64" spans="1:39" ht="30">
      <c r="B64" s="45">
        <v>624</v>
      </c>
      <c r="C64" s="45">
        <v>624</v>
      </c>
      <c r="D64" s="46" t="s">
        <v>7</v>
      </c>
    </row>
    <row r="65" spans="2:4" ht="45">
      <c r="B65" s="45">
        <v>609</v>
      </c>
      <c r="C65" s="45">
        <v>609</v>
      </c>
      <c r="D65" s="46" t="s">
        <v>8</v>
      </c>
    </row>
    <row r="66" spans="2:4" ht="45">
      <c r="B66" s="45">
        <v>612</v>
      </c>
      <c r="C66" s="45">
        <v>612</v>
      </c>
      <c r="D66" s="46" t="s">
        <v>9</v>
      </c>
    </row>
    <row r="67" spans="2:4" ht="45">
      <c r="B67" s="45">
        <v>621</v>
      </c>
      <c r="C67" s="45">
        <v>621</v>
      </c>
      <c r="D67" s="46" t="s">
        <v>10</v>
      </c>
    </row>
    <row r="68" spans="2:4" ht="30">
      <c r="B68" s="45">
        <v>631</v>
      </c>
      <c r="C68" s="45">
        <v>631</v>
      </c>
      <c r="D68" s="46" t="s">
        <v>11</v>
      </c>
    </row>
    <row r="69" spans="2:4" ht="30">
      <c r="B69" s="45">
        <v>642</v>
      </c>
      <c r="C69" s="45">
        <v>642</v>
      </c>
      <c r="D69" s="46" t="s">
        <v>12</v>
      </c>
    </row>
    <row r="70" spans="2:4" ht="45">
      <c r="B70" s="45">
        <v>643</v>
      </c>
      <c r="C70" s="45">
        <v>643</v>
      </c>
      <c r="D70" s="46" t="s">
        <v>13</v>
      </c>
    </row>
    <row r="71" spans="2:4" ht="30">
      <c r="B71" s="45">
        <v>638</v>
      </c>
      <c r="C71" s="45">
        <v>638</v>
      </c>
      <c r="D71" s="46" t="s">
        <v>14</v>
      </c>
    </row>
    <row r="72" spans="2:4" ht="45">
      <c r="B72" s="45">
        <v>608</v>
      </c>
      <c r="C72" s="45">
        <v>608</v>
      </c>
      <c r="D72" s="46" t="s">
        <v>15</v>
      </c>
    </row>
    <row r="73" spans="2:4" ht="45">
      <c r="B73" s="45">
        <v>601</v>
      </c>
      <c r="C73" s="45">
        <v>601</v>
      </c>
      <c r="D73" s="46" t="s">
        <v>16</v>
      </c>
    </row>
    <row r="74" spans="2:4" ht="30">
      <c r="B74" s="45">
        <v>648</v>
      </c>
      <c r="C74" s="45">
        <v>648</v>
      </c>
      <c r="D74" s="46" t="s">
        <v>17</v>
      </c>
    </row>
    <row r="75" spans="2:4" ht="30">
      <c r="B75" s="45">
        <v>649</v>
      </c>
      <c r="C75" s="45">
        <v>649</v>
      </c>
      <c r="D75" s="46" t="s">
        <v>18</v>
      </c>
    </row>
    <row r="76" spans="2:4" ht="60">
      <c r="B76" s="45">
        <v>606</v>
      </c>
      <c r="C76" s="45">
        <v>606</v>
      </c>
      <c r="D76" s="46" t="s">
        <v>84</v>
      </c>
    </row>
    <row r="77" spans="2:4" ht="30">
      <c r="B77" s="45">
        <v>620</v>
      </c>
      <c r="C77" s="45">
        <v>620</v>
      </c>
      <c r="D77" s="46" t="s">
        <v>20</v>
      </c>
    </row>
    <row r="78" spans="2:4" ht="30">
      <c r="B78" s="45">
        <v>636</v>
      </c>
      <c r="C78" s="45">
        <v>636</v>
      </c>
      <c r="D78" s="46" t="s">
        <v>21</v>
      </c>
    </row>
    <row r="79" spans="2:4" ht="45">
      <c r="B79" s="45">
        <v>650</v>
      </c>
      <c r="C79" s="45">
        <v>650</v>
      </c>
      <c r="D79" s="46" t="s">
        <v>22</v>
      </c>
    </row>
    <row r="80" spans="2:4" ht="45">
      <c r="B80" s="45">
        <v>637</v>
      </c>
      <c r="C80" s="45">
        <v>637</v>
      </c>
      <c r="D80" s="46" t="s">
        <v>23</v>
      </c>
    </row>
    <row r="81" spans="2:4" ht="30">
      <c r="B81" s="45">
        <v>647</v>
      </c>
      <c r="C81" s="45">
        <v>647</v>
      </c>
      <c r="D81" s="46" t="s">
        <v>24</v>
      </c>
    </row>
    <row r="82" spans="2:4" ht="30">
      <c r="B82" s="45">
        <v>633</v>
      </c>
      <c r="C82" s="45">
        <v>633</v>
      </c>
      <c r="D82" s="46" t="s">
        <v>25</v>
      </c>
    </row>
    <row r="83" spans="2:4" ht="30">
      <c r="B83" s="45">
        <v>630</v>
      </c>
      <c r="C83" s="45">
        <v>630</v>
      </c>
      <c r="D83" s="46" t="s">
        <v>26</v>
      </c>
    </row>
    <row r="84" spans="2:4" ht="45">
      <c r="B84" s="45">
        <v>646</v>
      </c>
      <c r="C84" s="45">
        <v>646</v>
      </c>
      <c r="D84" s="46" t="s">
        <v>27</v>
      </c>
    </row>
    <row r="85" spans="2:4" ht="30">
      <c r="B85" s="45">
        <v>625</v>
      </c>
      <c r="C85" s="45">
        <v>625</v>
      </c>
      <c r="D85" s="46" t="s">
        <v>28</v>
      </c>
    </row>
    <row r="86" spans="2:4" ht="30">
      <c r="B86" s="45">
        <v>610</v>
      </c>
      <c r="C86" s="45">
        <v>610</v>
      </c>
      <c r="D86" s="46" t="s">
        <v>29</v>
      </c>
    </row>
    <row r="87" spans="2:4" ht="45">
      <c r="B87" s="45">
        <v>635</v>
      </c>
      <c r="C87" s="45">
        <v>635</v>
      </c>
      <c r="D87" s="46" t="s">
        <v>30</v>
      </c>
    </row>
    <row r="88" spans="2:4" ht="45">
      <c r="B88" s="45">
        <v>604</v>
      </c>
      <c r="C88" s="45">
        <v>604</v>
      </c>
      <c r="D88" s="46" t="s">
        <v>31</v>
      </c>
    </row>
    <row r="89" spans="2:4" ht="30">
      <c r="B89" s="45">
        <v>641</v>
      </c>
      <c r="C89" s="45">
        <v>641</v>
      </c>
      <c r="D89" s="46" t="s">
        <v>32</v>
      </c>
    </row>
    <row r="90" spans="2:4" ht="30">
      <c r="B90" s="45">
        <v>623</v>
      </c>
      <c r="C90" s="45">
        <v>623</v>
      </c>
      <c r="D90" s="46" t="s">
        <v>33</v>
      </c>
    </row>
    <row r="91" spans="2:4" ht="30">
      <c r="B91" s="45">
        <v>639</v>
      </c>
      <c r="C91" s="45">
        <v>639</v>
      </c>
      <c r="D91" s="46" t="s">
        <v>34</v>
      </c>
    </row>
    <row r="92" spans="2:4" ht="45">
      <c r="B92" s="45">
        <v>629</v>
      </c>
      <c r="C92" s="45">
        <v>629</v>
      </c>
      <c r="D92" s="46" t="s">
        <v>35</v>
      </c>
    </row>
    <row r="93" spans="2:4" ht="30">
      <c r="B93" s="45">
        <v>644</v>
      </c>
      <c r="C93" s="45">
        <v>644</v>
      </c>
      <c r="D93" s="46" t="s">
        <v>36</v>
      </c>
    </row>
    <row r="94" spans="2:4" ht="45">
      <c r="B94" s="45">
        <v>640</v>
      </c>
      <c r="C94" s="45">
        <v>640</v>
      </c>
      <c r="D94" s="46" t="s">
        <v>37</v>
      </c>
    </row>
    <row r="95" spans="2:4" ht="45">
      <c r="B95" s="45">
        <v>618</v>
      </c>
      <c r="C95" s="45">
        <v>618</v>
      </c>
      <c r="D95" s="46" t="s">
        <v>38</v>
      </c>
    </row>
    <row r="96" spans="2:4" ht="60">
      <c r="B96" s="45">
        <v>603</v>
      </c>
      <c r="C96" s="45">
        <v>603</v>
      </c>
      <c r="D96" s="46" t="s">
        <v>39</v>
      </c>
    </row>
    <row r="97" spans="2:4" ht="45">
      <c r="B97" s="45">
        <v>615</v>
      </c>
      <c r="C97" s="45">
        <v>615</v>
      </c>
      <c r="D97" s="46" t="s">
        <v>40</v>
      </c>
    </row>
    <row r="98" spans="2:4" ht="45">
      <c r="B98" s="45">
        <v>619</v>
      </c>
      <c r="C98" s="45">
        <v>619</v>
      </c>
      <c r="D98" s="46" t="s">
        <v>41</v>
      </c>
    </row>
    <row r="99" spans="2:4" ht="30">
      <c r="B99" s="45">
        <v>613</v>
      </c>
      <c r="C99" s="45">
        <v>613</v>
      </c>
      <c r="D99" s="46" t="s">
        <v>42</v>
      </c>
    </row>
    <row r="100" spans="2:4" ht="30">
      <c r="B100" s="45">
        <v>627</v>
      </c>
      <c r="C100" s="45">
        <v>627</v>
      </c>
      <c r="D100" s="46" t="s">
        <v>43</v>
      </c>
    </row>
    <row r="101" spans="2:4" ht="30">
      <c r="B101" s="45">
        <v>602</v>
      </c>
      <c r="C101" s="45">
        <v>602</v>
      </c>
      <c r="D101" s="46" t="s">
        <v>44</v>
      </c>
    </row>
    <row r="102" spans="2:4" ht="45">
      <c r="B102" s="45">
        <v>607</v>
      </c>
      <c r="C102" s="45">
        <v>607</v>
      </c>
      <c r="D102" s="46" t="s">
        <v>45</v>
      </c>
    </row>
    <row r="103" spans="2:4" ht="60">
      <c r="B103" s="45">
        <v>616</v>
      </c>
      <c r="C103" s="45">
        <v>616</v>
      </c>
      <c r="D103" s="46" t="s">
        <v>46</v>
      </c>
    </row>
    <row r="104" spans="2:4" ht="75">
      <c r="B104" s="45">
        <v>617</v>
      </c>
      <c r="C104" s="45">
        <v>617</v>
      </c>
      <c r="D104" s="46" t="s">
        <v>47</v>
      </c>
    </row>
    <row r="105" spans="2:4" ht="45">
      <c r="B105" s="45">
        <v>614</v>
      </c>
      <c r="C105" s="45">
        <v>614</v>
      </c>
      <c r="D105" s="46" t="s">
        <v>48</v>
      </c>
    </row>
    <row r="106" spans="2:4" ht="30">
      <c r="B106" s="45">
        <v>628</v>
      </c>
      <c r="C106" s="45">
        <v>628</v>
      </c>
      <c r="D106" s="46" t="s">
        <v>49</v>
      </c>
    </row>
  </sheetData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MAY,2017 (in mm)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R38" activePane="bottomRight" state="frozen"/>
      <selection pane="topRight" activeCell="C1" sqref="C1"/>
      <selection pane="bottomLeft" activeCell="A3" sqref="A3"/>
      <selection pane="bottomRight" activeCell="G59" sqref="G59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23" customWidth="1"/>
    <col min="38" max="38" width="9.140625" style="1"/>
    <col min="39" max="39" width="10.140625" style="1" customWidth="1"/>
    <col min="40" max="16384" width="9.140625" style="1"/>
  </cols>
  <sheetData>
    <row r="1" spans="1:39" s="143" customFormat="1" ht="30">
      <c r="A1" s="142" t="s">
        <v>74</v>
      </c>
      <c r="B1" s="142" t="s">
        <v>51</v>
      </c>
      <c r="C1" s="142" t="s">
        <v>50</v>
      </c>
      <c r="D1" s="142" t="s">
        <v>150</v>
      </c>
      <c r="E1" s="142">
        <v>2</v>
      </c>
      <c r="F1" s="142">
        <v>3</v>
      </c>
      <c r="G1" s="142">
        <v>4</v>
      </c>
      <c r="H1" s="142">
        <v>5</v>
      </c>
      <c r="I1" s="142">
        <v>6</v>
      </c>
      <c r="J1" s="142">
        <v>7</v>
      </c>
      <c r="K1" s="142">
        <v>8</v>
      </c>
      <c r="L1" s="142">
        <v>9</v>
      </c>
      <c r="M1" s="142">
        <v>10</v>
      </c>
      <c r="N1" s="142">
        <v>11</v>
      </c>
      <c r="O1" s="142">
        <v>12</v>
      </c>
      <c r="P1" s="142">
        <v>13</v>
      </c>
      <c r="Q1" s="142">
        <v>14</v>
      </c>
      <c r="R1" s="142">
        <v>15</v>
      </c>
      <c r="S1" s="142">
        <v>16</v>
      </c>
      <c r="T1" s="142">
        <v>17</v>
      </c>
      <c r="U1" s="142">
        <v>18</v>
      </c>
      <c r="V1" s="142">
        <v>19</v>
      </c>
      <c r="W1" s="142">
        <v>20</v>
      </c>
      <c r="X1" s="142">
        <v>21</v>
      </c>
      <c r="Y1" s="142">
        <v>22</v>
      </c>
      <c r="Z1" s="142">
        <v>23</v>
      </c>
      <c r="AA1" s="142">
        <v>24</v>
      </c>
      <c r="AB1" s="142">
        <v>25</v>
      </c>
      <c r="AC1" s="142">
        <v>26</v>
      </c>
      <c r="AD1" s="142">
        <v>27</v>
      </c>
      <c r="AE1" s="142">
        <v>28</v>
      </c>
      <c r="AF1" s="142">
        <v>29</v>
      </c>
      <c r="AG1" s="142">
        <v>30</v>
      </c>
      <c r="AH1" s="142">
        <v>31</v>
      </c>
      <c r="AI1" s="142" t="s">
        <v>52</v>
      </c>
      <c r="AJ1" s="142" t="s">
        <v>58</v>
      </c>
      <c r="AK1" s="64"/>
    </row>
    <row r="2" spans="1:39" ht="15" customHeight="1">
      <c r="A2" s="3">
        <v>1</v>
      </c>
      <c r="B2" s="2" t="s">
        <v>0</v>
      </c>
      <c r="C2" s="4">
        <v>18.600000000000001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>
        <v>0.5</v>
      </c>
      <c r="Z2" s="43"/>
      <c r="AA2" s="43"/>
      <c r="AB2" s="43"/>
      <c r="AC2" s="43"/>
      <c r="AD2" s="43"/>
      <c r="AE2" s="43"/>
      <c r="AF2" s="43"/>
      <c r="AG2" s="43"/>
      <c r="AH2" s="43"/>
      <c r="AI2" s="43">
        <f>SUM(D2:AH2)</f>
        <v>0.5</v>
      </c>
      <c r="AJ2" s="39">
        <f t="shared" ref="AJ2:AJ53" si="0">AI2/C2*100-100</f>
        <v>-97.311827956989248</v>
      </c>
      <c r="AK2" s="25"/>
      <c r="AM2" s="30"/>
    </row>
    <row r="3" spans="1:39" ht="15" customHeight="1">
      <c r="A3" s="3">
        <v>2</v>
      </c>
      <c r="B3" s="2" t="s">
        <v>1</v>
      </c>
      <c r="C3" s="4">
        <v>20.9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>
        <v>0.6</v>
      </c>
      <c r="Z3" s="43"/>
      <c r="AA3" s="43"/>
      <c r="AB3" s="43"/>
      <c r="AC3" s="43"/>
      <c r="AD3" s="43"/>
      <c r="AE3" s="43"/>
      <c r="AF3" s="43"/>
      <c r="AG3" s="43"/>
      <c r="AH3" s="43"/>
      <c r="AI3" s="43">
        <f t="shared" ref="AI3:AI51" si="1">SUM(D3:AH3)</f>
        <v>0.6</v>
      </c>
      <c r="AJ3" s="39">
        <f t="shared" si="0"/>
        <v>-97.129186602870817</v>
      </c>
      <c r="AK3" s="25"/>
      <c r="AM3" s="30"/>
    </row>
    <row r="4" spans="1:39" ht="15" customHeight="1">
      <c r="A4" s="3">
        <v>3</v>
      </c>
      <c r="B4" s="2" t="s">
        <v>2</v>
      </c>
      <c r="C4" s="4">
        <v>14.2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>
        <v>0</v>
      </c>
      <c r="Z4" s="43"/>
      <c r="AA4" s="43"/>
      <c r="AB4" s="43"/>
      <c r="AC4" s="43"/>
      <c r="AD4" s="43"/>
      <c r="AE4" s="43"/>
      <c r="AF4" s="43"/>
      <c r="AG4" s="43"/>
      <c r="AH4" s="43"/>
      <c r="AI4" s="43">
        <f t="shared" si="1"/>
        <v>0</v>
      </c>
      <c r="AJ4" s="39">
        <f t="shared" si="0"/>
        <v>-100</v>
      </c>
      <c r="AK4" s="25"/>
      <c r="AM4" s="30"/>
    </row>
    <row r="5" spans="1:39">
      <c r="A5" s="3">
        <v>4</v>
      </c>
      <c r="B5" s="2" t="s">
        <v>3</v>
      </c>
      <c r="C5" s="4">
        <v>7.6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>
        <v>0</v>
      </c>
      <c r="Z5" s="43"/>
      <c r="AA5" s="43"/>
      <c r="AB5" s="43"/>
      <c r="AC5" s="43"/>
      <c r="AD5" s="43"/>
      <c r="AE5" s="43"/>
      <c r="AF5" s="43"/>
      <c r="AG5" s="43"/>
      <c r="AH5" s="43"/>
      <c r="AI5" s="43">
        <f t="shared" si="1"/>
        <v>0</v>
      </c>
      <c r="AJ5" s="39">
        <f t="shared" si="0"/>
        <v>-100</v>
      </c>
      <c r="AK5" s="25"/>
      <c r="AM5" s="30"/>
    </row>
    <row r="6" spans="1:39">
      <c r="A6" s="3">
        <v>5</v>
      </c>
      <c r="B6" s="2" t="s">
        <v>4</v>
      </c>
      <c r="C6" s="4">
        <v>19.399999999999999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>
        <v>0</v>
      </c>
      <c r="Z6" s="43"/>
      <c r="AA6" s="43"/>
      <c r="AB6" s="43"/>
      <c r="AC6" s="43"/>
      <c r="AD6" s="43"/>
      <c r="AE6" s="43"/>
      <c r="AF6" s="43"/>
      <c r="AG6" s="43"/>
      <c r="AH6" s="43"/>
      <c r="AI6" s="43">
        <f t="shared" si="1"/>
        <v>0</v>
      </c>
      <c r="AJ6" s="39">
        <f t="shared" si="0"/>
        <v>-100</v>
      </c>
      <c r="AK6" s="25"/>
      <c r="AM6" s="30"/>
    </row>
    <row r="7" spans="1:39">
      <c r="A7" s="3">
        <v>6</v>
      </c>
      <c r="B7" s="2" t="s">
        <v>5</v>
      </c>
      <c r="C7" s="4">
        <v>16.8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>
        <v>0</v>
      </c>
      <c r="Z7" s="43"/>
      <c r="AA7" s="43"/>
      <c r="AB7" s="43"/>
      <c r="AC7" s="43"/>
      <c r="AD7" s="43"/>
      <c r="AE7" s="43"/>
      <c r="AF7" s="43"/>
      <c r="AG7" s="43"/>
      <c r="AH7" s="43"/>
      <c r="AI7" s="43">
        <f t="shared" si="1"/>
        <v>0</v>
      </c>
      <c r="AJ7" s="39">
        <f t="shared" si="0"/>
        <v>-100</v>
      </c>
      <c r="AK7" s="25"/>
      <c r="AM7" s="30"/>
    </row>
    <row r="8" spans="1:39">
      <c r="A8" s="3">
        <v>7</v>
      </c>
      <c r="B8" s="2" t="s">
        <v>6</v>
      </c>
      <c r="C8" s="4">
        <v>17.3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>
        <v>0</v>
      </c>
      <c r="Z8" s="43"/>
      <c r="AA8" s="43"/>
      <c r="AB8" s="43"/>
      <c r="AC8" s="43"/>
      <c r="AD8" s="43"/>
      <c r="AE8" s="43"/>
      <c r="AF8" s="43"/>
      <c r="AG8" s="43"/>
      <c r="AH8" s="43"/>
      <c r="AI8" s="43">
        <f t="shared" si="1"/>
        <v>0</v>
      </c>
      <c r="AJ8" s="39">
        <f t="shared" si="0"/>
        <v>-100</v>
      </c>
      <c r="AK8" s="25"/>
      <c r="AM8" s="30"/>
    </row>
    <row r="9" spans="1:39">
      <c r="A9" s="3">
        <v>8</v>
      </c>
      <c r="B9" s="2" t="s">
        <v>7</v>
      </c>
      <c r="C9" s="4">
        <v>32</v>
      </c>
      <c r="D9" s="43"/>
      <c r="E9" s="43"/>
      <c r="F9" s="43"/>
      <c r="G9" s="43">
        <v>0.2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>
        <v>0.6</v>
      </c>
      <c r="Z9" s="43"/>
      <c r="AA9" s="43"/>
      <c r="AB9" s="43"/>
      <c r="AC9" s="43"/>
      <c r="AD9" s="43"/>
      <c r="AE9" s="43"/>
      <c r="AF9" s="43"/>
      <c r="AG9" s="43"/>
      <c r="AH9" s="43"/>
      <c r="AI9" s="43">
        <f t="shared" si="1"/>
        <v>0.8</v>
      </c>
      <c r="AJ9" s="39">
        <f t="shared" si="0"/>
        <v>-97.5</v>
      </c>
      <c r="AK9" s="25"/>
      <c r="AM9" s="30"/>
    </row>
    <row r="10" spans="1:39">
      <c r="A10" s="3">
        <v>9</v>
      </c>
      <c r="B10" s="2" t="s">
        <v>8</v>
      </c>
      <c r="C10" s="4">
        <v>13.3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>
        <v>8.5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>
        <f t="shared" si="1"/>
        <v>8.5</v>
      </c>
      <c r="AJ10" s="39">
        <f t="shared" si="0"/>
        <v>-36.090225563909769</v>
      </c>
      <c r="AK10" s="25"/>
      <c r="AM10" s="30"/>
    </row>
    <row r="11" spans="1:39">
      <c r="A11" s="3">
        <v>10</v>
      </c>
      <c r="B11" s="2" t="s">
        <v>9</v>
      </c>
      <c r="C11" s="4">
        <v>14.4</v>
      </c>
      <c r="D11" s="43"/>
      <c r="E11" s="43"/>
      <c r="F11" s="43">
        <v>0.2</v>
      </c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>
        <v>0</v>
      </c>
      <c r="Z11" s="43"/>
      <c r="AA11" s="43"/>
      <c r="AB11" s="43"/>
      <c r="AC11" s="43"/>
      <c r="AD11" s="43"/>
      <c r="AE11" s="43"/>
      <c r="AF11" s="43"/>
      <c r="AG11" s="43"/>
      <c r="AH11" s="43"/>
      <c r="AI11" s="43">
        <f t="shared" si="1"/>
        <v>0.2</v>
      </c>
      <c r="AJ11" s="39">
        <f t="shared" si="0"/>
        <v>-98.611111111111114</v>
      </c>
      <c r="AK11" s="25"/>
      <c r="AM11" s="30"/>
    </row>
    <row r="12" spans="1:39">
      <c r="A12" s="3">
        <v>11</v>
      </c>
      <c r="B12" s="2" t="s">
        <v>10</v>
      </c>
      <c r="C12" s="4">
        <v>18.899999999999999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>
        <v>0.7</v>
      </c>
      <c r="Z12" s="43"/>
      <c r="AA12" s="43"/>
      <c r="AB12" s="43"/>
      <c r="AC12" s="43"/>
      <c r="AD12" s="43"/>
      <c r="AE12" s="43"/>
      <c r="AF12" s="43"/>
      <c r="AG12" s="43"/>
      <c r="AH12" s="43"/>
      <c r="AI12" s="43">
        <f t="shared" si="1"/>
        <v>0.7</v>
      </c>
      <c r="AJ12" s="39">
        <f t="shared" si="0"/>
        <v>-96.296296296296291</v>
      </c>
      <c r="AK12" s="25"/>
      <c r="AM12" s="30"/>
    </row>
    <row r="13" spans="1:39">
      <c r="A13" s="3">
        <v>12</v>
      </c>
      <c r="B13" s="2" t="s">
        <v>11</v>
      </c>
      <c r="C13" s="4">
        <v>12.6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>
        <v>0</v>
      </c>
      <c r="Z13" s="43"/>
      <c r="AA13" s="43"/>
      <c r="AB13" s="43"/>
      <c r="AC13" s="43"/>
      <c r="AD13" s="43"/>
      <c r="AE13" s="43"/>
      <c r="AF13" s="43"/>
      <c r="AG13" s="43"/>
      <c r="AH13" s="43"/>
      <c r="AI13" s="43">
        <f t="shared" si="1"/>
        <v>0</v>
      </c>
      <c r="AJ13" s="39">
        <f t="shared" si="0"/>
        <v>-100</v>
      </c>
      <c r="AK13" s="25"/>
      <c r="AM13" s="30"/>
    </row>
    <row r="14" spans="1:39">
      <c r="A14" s="3">
        <v>13</v>
      </c>
      <c r="B14" s="2" t="s">
        <v>12</v>
      </c>
      <c r="C14" s="4">
        <v>9.8000000000000007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>
        <v>0</v>
      </c>
      <c r="Z14" s="43"/>
      <c r="AA14" s="43"/>
      <c r="AB14" s="43"/>
      <c r="AC14" s="43"/>
      <c r="AD14" s="43"/>
      <c r="AE14" s="43"/>
      <c r="AF14" s="43"/>
      <c r="AG14" s="43"/>
      <c r="AH14" s="43"/>
      <c r="AI14" s="43">
        <f t="shared" si="1"/>
        <v>0</v>
      </c>
      <c r="AJ14" s="39">
        <f t="shared" si="0"/>
        <v>-100</v>
      </c>
      <c r="AK14" s="25"/>
      <c r="AM14" s="30"/>
    </row>
    <row r="15" spans="1:39">
      <c r="A15" s="3">
        <v>14</v>
      </c>
      <c r="B15" s="2" t="s">
        <v>13</v>
      </c>
      <c r="C15" s="4">
        <v>7.6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>
        <v>0</v>
      </c>
      <c r="Z15" s="43"/>
      <c r="AA15" s="43"/>
      <c r="AB15" s="43"/>
      <c r="AC15" s="43"/>
      <c r="AD15" s="43"/>
      <c r="AE15" s="43"/>
      <c r="AF15" s="43"/>
      <c r="AG15" s="43"/>
      <c r="AH15" s="43"/>
      <c r="AI15" s="43">
        <f t="shared" si="1"/>
        <v>0</v>
      </c>
      <c r="AJ15" s="39">
        <f t="shared" si="0"/>
        <v>-100</v>
      </c>
      <c r="AK15" s="25"/>
      <c r="AM15" s="30"/>
    </row>
    <row r="16" spans="1:39">
      <c r="A16" s="3">
        <v>15</v>
      </c>
      <c r="B16" s="2" t="s">
        <v>14</v>
      </c>
      <c r="C16" s="4">
        <v>10.6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>
        <v>0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>
        <f t="shared" si="1"/>
        <v>0</v>
      </c>
      <c r="AJ16" s="39">
        <f t="shared" si="0"/>
        <v>-100</v>
      </c>
      <c r="AK16" s="25"/>
      <c r="AM16" s="30"/>
    </row>
    <row r="17" spans="1:39" ht="15" customHeight="1">
      <c r="A17" s="3">
        <v>16</v>
      </c>
      <c r="B17" s="2" t="s">
        <v>15</v>
      </c>
      <c r="C17" s="4">
        <v>19.2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>
        <v>6.6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>
        <f t="shared" si="1"/>
        <v>6.6</v>
      </c>
      <c r="AJ17" s="39">
        <f t="shared" si="0"/>
        <v>-65.625</v>
      </c>
      <c r="AK17" s="25"/>
      <c r="AM17" s="30"/>
    </row>
    <row r="18" spans="1:39" ht="15" customHeight="1">
      <c r="A18" s="3">
        <v>17</v>
      </c>
      <c r="B18" s="2" t="s">
        <v>16</v>
      </c>
      <c r="C18" s="4">
        <v>6.9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>
        <v>0</v>
      </c>
      <c r="Z18" s="43"/>
      <c r="AA18" s="43"/>
      <c r="AB18" s="43"/>
      <c r="AC18" s="43"/>
      <c r="AD18" s="43"/>
      <c r="AE18" s="43"/>
      <c r="AF18" s="43"/>
      <c r="AG18" s="43"/>
      <c r="AH18" s="43"/>
      <c r="AI18" s="43">
        <f t="shared" si="1"/>
        <v>0</v>
      </c>
      <c r="AJ18" s="39">
        <f t="shared" si="0"/>
        <v>-100</v>
      </c>
      <c r="AK18" s="25"/>
      <c r="AM18" s="30"/>
    </row>
    <row r="19" spans="1:39">
      <c r="A19" s="3">
        <v>18</v>
      </c>
      <c r="B19" s="2" t="s">
        <v>17</v>
      </c>
      <c r="C19" s="4">
        <v>12.2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>
        <v>0</v>
      </c>
      <c r="Z19" s="43"/>
      <c r="AA19" s="43"/>
      <c r="AB19" s="43"/>
      <c r="AC19" s="43"/>
      <c r="AD19" s="43"/>
      <c r="AE19" s="43"/>
      <c r="AF19" s="43"/>
      <c r="AG19" s="43"/>
      <c r="AH19" s="43"/>
      <c r="AI19" s="43">
        <f t="shared" si="1"/>
        <v>0</v>
      </c>
      <c r="AJ19" s="39">
        <f t="shared" si="0"/>
        <v>-100</v>
      </c>
      <c r="AK19" s="25"/>
      <c r="AM19" s="30"/>
    </row>
    <row r="20" spans="1:39">
      <c r="A20" s="3">
        <v>19</v>
      </c>
      <c r="B20" s="2" t="s">
        <v>18</v>
      </c>
      <c r="C20" s="4">
        <v>10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>
        <v>0</v>
      </c>
      <c r="Z20" s="43"/>
      <c r="AA20" s="43"/>
      <c r="AB20" s="43"/>
      <c r="AC20" s="43"/>
      <c r="AD20" s="43"/>
      <c r="AE20" s="43"/>
      <c r="AF20" s="43"/>
      <c r="AG20" s="43"/>
      <c r="AH20" s="43"/>
      <c r="AI20" s="43">
        <f t="shared" si="1"/>
        <v>0</v>
      </c>
      <c r="AJ20" s="39">
        <f t="shared" si="0"/>
        <v>-100</v>
      </c>
      <c r="AK20" s="25"/>
      <c r="AM20" s="30"/>
    </row>
    <row r="21" spans="1:39">
      <c r="A21" s="3">
        <v>20</v>
      </c>
      <c r="B21" s="2" t="s">
        <v>19</v>
      </c>
      <c r="C21" s="4">
        <v>9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>
        <v>0</v>
      </c>
      <c r="Z21" s="43"/>
      <c r="AA21" s="43"/>
      <c r="AB21" s="43"/>
      <c r="AC21" s="43"/>
      <c r="AD21" s="43"/>
      <c r="AE21" s="43"/>
      <c r="AF21" s="43"/>
      <c r="AG21" s="43"/>
      <c r="AH21" s="43"/>
      <c r="AI21" s="43">
        <f t="shared" si="1"/>
        <v>0</v>
      </c>
      <c r="AJ21" s="39">
        <f t="shared" si="0"/>
        <v>-100</v>
      </c>
      <c r="AK21" s="25"/>
      <c r="AM21" s="30"/>
    </row>
    <row r="22" spans="1:39">
      <c r="A22" s="3">
        <v>21</v>
      </c>
      <c r="B22" s="2" t="s">
        <v>20</v>
      </c>
      <c r="C22" s="4">
        <v>8.6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>
        <v>2.1</v>
      </c>
      <c r="Z22" s="43"/>
      <c r="AA22" s="43"/>
      <c r="AB22" s="43"/>
      <c r="AC22" s="43"/>
      <c r="AD22" s="43"/>
      <c r="AE22" s="43"/>
      <c r="AF22" s="43"/>
      <c r="AG22" s="43"/>
      <c r="AH22" s="43"/>
      <c r="AI22" s="43">
        <f t="shared" si="1"/>
        <v>2.1</v>
      </c>
      <c r="AJ22" s="39">
        <f t="shared" si="0"/>
        <v>-75.581395348837205</v>
      </c>
      <c r="AK22" s="25"/>
      <c r="AM22" s="30"/>
    </row>
    <row r="23" spans="1:39">
      <c r="A23" s="3">
        <v>22</v>
      </c>
      <c r="B23" s="2" t="s">
        <v>21</v>
      </c>
      <c r="C23" s="4">
        <v>15.8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>
        <v>0</v>
      </c>
      <c r="Z23" s="43"/>
      <c r="AA23" s="43"/>
      <c r="AB23" s="43"/>
      <c r="AC23" s="43"/>
      <c r="AD23" s="43"/>
      <c r="AE23" s="43"/>
      <c r="AF23" s="43"/>
      <c r="AG23" s="43"/>
      <c r="AH23" s="43"/>
      <c r="AI23" s="43">
        <f t="shared" si="1"/>
        <v>0</v>
      </c>
      <c r="AJ23" s="39">
        <f t="shared" si="0"/>
        <v>-100</v>
      </c>
      <c r="AK23" s="25"/>
      <c r="AM23" s="30"/>
    </row>
    <row r="24" spans="1:39">
      <c r="A24" s="3">
        <v>23</v>
      </c>
      <c r="B24" s="2" t="s">
        <v>22</v>
      </c>
      <c r="C24" s="4">
        <v>8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>
        <v>0</v>
      </c>
      <c r="Z24" s="43"/>
      <c r="AA24" s="43"/>
      <c r="AB24" s="43"/>
      <c r="AC24" s="43"/>
      <c r="AD24" s="43"/>
      <c r="AE24" s="43"/>
      <c r="AF24" s="43"/>
      <c r="AG24" s="43"/>
      <c r="AH24" s="43"/>
      <c r="AI24" s="43">
        <f t="shared" si="1"/>
        <v>0</v>
      </c>
      <c r="AJ24" s="39">
        <f t="shared" si="0"/>
        <v>-100</v>
      </c>
      <c r="AK24" s="25"/>
      <c r="AM24" s="30"/>
    </row>
    <row r="25" spans="1:39" ht="15" customHeight="1">
      <c r="A25" s="3">
        <v>24</v>
      </c>
      <c r="B25" s="2" t="s">
        <v>23</v>
      </c>
      <c r="C25" s="4">
        <v>6.9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>
        <v>0</v>
      </c>
      <c r="Z25" s="43"/>
      <c r="AA25" s="43"/>
      <c r="AB25" s="43"/>
      <c r="AC25" s="43"/>
      <c r="AD25" s="43"/>
      <c r="AE25" s="43"/>
      <c r="AF25" s="43"/>
      <c r="AG25" s="43"/>
      <c r="AH25" s="43"/>
      <c r="AI25" s="43">
        <f t="shared" si="1"/>
        <v>0</v>
      </c>
      <c r="AJ25" s="39">
        <f t="shared" si="0"/>
        <v>-100</v>
      </c>
      <c r="AK25" s="25"/>
      <c r="AM25" s="30"/>
    </row>
    <row r="26" spans="1:39">
      <c r="A26" s="3">
        <v>25</v>
      </c>
      <c r="B26" s="2" t="s">
        <v>24</v>
      </c>
      <c r="C26" s="4">
        <v>10.6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>
        <v>0</v>
      </c>
      <c r="Z26" s="43"/>
      <c r="AA26" s="43"/>
      <c r="AB26" s="43"/>
      <c r="AC26" s="43"/>
      <c r="AD26" s="43"/>
      <c r="AE26" s="43"/>
      <c r="AF26" s="43"/>
      <c r="AG26" s="43"/>
      <c r="AH26" s="43"/>
      <c r="AI26" s="43">
        <f t="shared" si="1"/>
        <v>0</v>
      </c>
      <c r="AJ26" s="39">
        <f t="shared" si="0"/>
        <v>-100</v>
      </c>
      <c r="AK26" s="25"/>
      <c r="AM26" s="30"/>
    </row>
    <row r="27" spans="1:39">
      <c r="A27" s="3">
        <v>26</v>
      </c>
      <c r="B27" s="2" t="s">
        <v>25</v>
      </c>
      <c r="C27" s="4">
        <v>14.5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>
        <v>0</v>
      </c>
      <c r="Z27" s="43"/>
      <c r="AA27" s="43"/>
      <c r="AB27" s="43"/>
      <c r="AC27" s="43"/>
      <c r="AD27" s="43"/>
      <c r="AE27" s="43"/>
      <c r="AF27" s="43"/>
      <c r="AG27" s="43"/>
      <c r="AH27" s="43"/>
      <c r="AI27" s="43">
        <f t="shared" si="1"/>
        <v>0</v>
      </c>
      <c r="AJ27" s="39">
        <f t="shared" si="0"/>
        <v>-100</v>
      </c>
      <c r="AK27" s="25"/>
      <c r="AM27" s="30"/>
    </row>
    <row r="28" spans="1:39" s="99" customFormat="1">
      <c r="A28" s="94">
        <v>27</v>
      </c>
      <c r="B28" s="95" t="s">
        <v>26</v>
      </c>
      <c r="C28" s="4">
        <v>17.7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>
        <v>0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>
        <f t="shared" si="1"/>
        <v>0</v>
      </c>
      <c r="AJ28" s="97">
        <f t="shared" si="0"/>
        <v>-100</v>
      </c>
      <c r="AK28" s="98"/>
      <c r="AM28" s="30"/>
    </row>
    <row r="29" spans="1:39">
      <c r="A29" s="3">
        <v>28</v>
      </c>
      <c r="B29" s="2" t="s">
        <v>27</v>
      </c>
      <c r="C29" s="4">
        <v>11.2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>
        <v>0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>
        <f t="shared" si="1"/>
        <v>0</v>
      </c>
      <c r="AJ29" s="39">
        <f t="shared" si="0"/>
        <v>-100</v>
      </c>
      <c r="AK29" s="25"/>
      <c r="AM29" s="30"/>
    </row>
    <row r="30" spans="1:39">
      <c r="A30" s="3">
        <v>29</v>
      </c>
      <c r="B30" s="2" t="s">
        <v>28</v>
      </c>
      <c r="C30" s="4">
        <v>32.6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>
        <v>1.2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>
        <f t="shared" si="1"/>
        <v>1.2</v>
      </c>
      <c r="AJ30" s="39">
        <f t="shared" si="0"/>
        <v>-96.319018404907979</v>
      </c>
      <c r="AK30" s="25"/>
      <c r="AM30" s="30"/>
    </row>
    <row r="31" spans="1:39">
      <c r="A31" s="3">
        <v>30</v>
      </c>
      <c r="B31" s="2" t="s">
        <v>29</v>
      </c>
      <c r="C31" s="4">
        <v>15.1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>
        <v>3.5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>
        <f t="shared" si="1"/>
        <v>3.5</v>
      </c>
      <c r="AJ31" s="39">
        <f t="shared" si="0"/>
        <v>-76.821192052980138</v>
      </c>
      <c r="AK31" s="25"/>
      <c r="AM31" s="30"/>
    </row>
    <row r="32" spans="1:39">
      <c r="A32" s="3">
        <v>31</v>
      </c>
      <c r="B32" s="2" t="s">
        <v>30</v>
      </c>
      <c r="C32" s="4">
        <v>14.1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>
        <v>0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>
        <f t="shared" si="1"/>
        <v>0</v>
      </c>
      <c r="AJ32" s="39">
        <f t="shared" si="0"/>
        <v>-100</v>
      </c>
      <c r="AK32" s="25"/>
      <c r="AM32" s="30"/>
    </row>
    <row r="33" spans="1:39" ht="15" customHeight="1">
      <c r="A33" s="3">
        <v>32</v>
      </c>
      <c r="B33" s="2" t="s">
        <v>31</v>
      </c>
      <c r="C33" s="4">
        <v>14.2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>
        <v>0</v>
      </c>
      <c r="Z33" s="43"/>
      <c r="AA33" s="43"/>
      <c r="AB33" s="43"/>
      <c r="AC33" s="43"/>
      <c r="AD33" s="43"/>
      <c r="AE33" s="43"/>
      <c r="AF33" s="43"/>
      <c r="AG33" s="43"/>
      <c r="AH33" s="43"/>
      <c r="AI33" s="43">
        <f t="shared" si="1"/>
        <v>0</v>
      </c>
      <c r="AJ33" s="39">
        <f t="shared" si="0"/>
        <v>-100</v>
      </c>
      <c r="AK33" s="25"/>
      <c r="AM33" s="30"/>
    </row>
    <row r="34" spans="1:39">
      <c r="A34" s="3">
        <v>33</v>
      </c>
      <c r="B34" s="2" t="s">
        <v>32</v>
      </c>
      <c r="C34" s="4">
        <v>10.4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>
        <v>0</v>
      </c>
      <c r="Z34" s="43"/>
      <c r="AA34" s="43"/>
      <c r="AB34" s="43"/>
      <c r="AC34" s="43"/>
      <c r="AD34" s="43"/>
      <c r="AE34" s="43"/>
      <c r="AF34" s="43"/>
      <c r="AG34" s="43"/>
      <c r="AH34" s="43"/>
      <c r="AI34" s="43">
        <f t="shared" si="1"/>
        <v>0</v>
      </c>
      <c r="AJ34" s="39">
        <f t="shared" si="0"/>
        <v>-100</v>
      </c>
      <c r="AK34" s="25"/>
      <c r="AM34" s="30"/>
    </row>
    <row r="35" spans="1:39" ht="15" customHeight="1">
      <c r="A35" s="3">
        <v>34</v>
      </c>
      <c r="B35" s="2" t="s">
        <v>33</v>
      </c>
      <c r="C35" s="4">
        <v>22.6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>
        <v>0.9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>
        <f t="shared" si="1"/>
        <v>0.9</v>
      </c>
      <c r="AJ35" s="39">
        <f t="shared" si="0"/>
        <v>-96.017699115044252</v>
      </c>
      <c r="AK35" s="25"/>
      <c r="AM35" s="30"/>
    </row>
    <row r="36" spans="1:39" ht="15" customHeight="1">
      <c r="A36" s="3">
        <v>35</v>
      </c>
      <c r="B36" s="2" t="s">
        <v>34</v>
      </c>
      <c r="C36" s="4">
        <v>16.100000000000001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>
        <v>0</v>
      </c>
      <c r="Z36" s="43"/>
      <c r="AA36" s="43"/>
      <c r="AB36" s="43"/>
      <c r="AC36" s="43"/>
      <c r="AD36" s="43"/>
      <c r="AE36" s="43"/>
      <c r="AF36" s="43"/>
      <c r="AG36" s="43"/>
      <c r="AH36" s="43"/>
      <c r="AI36" s="43">
        <f t="shared" si="1"/>
        <v>0</v>
      </c>
      <c r="AJ36" s="39">
        <f t="shared" si="0"/>
        <v>-100</v>
      </c>
      <c r="AK36" s="25"/>
      <c r="AM36" s="30"/>
    </row>
    <row r="37" spans="1:39" ht="15" customHeight="1">
      <c r="A37" s="3">
        <v>36</v>
      </c>
      <c r="B37" s="2" t="s">
        <v>35</v>
      </c>
      <c r="C37" s="4">
        <v>17.5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>
        <v>0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>
        <f t="shared" si="1"/>
        <v>0</v>
      </c>
      <c r="AJ37" s="39">
        <f t="shared" si="0"/>
        <v>-100</v>
      </c>
      <c r="AK37" s="25"/>
      <c r="AM37" s="30"/>
    </row>
    <row r="38" spans="1:39" ht="15" customHeight="1">
      <c r="A38" s="3">
        <v>37</v>
      </c>
      <c r="B38" s="2" t="s">
        <v>36</v>
      </c>
      <c r="C38" s="4">
        <v>10.1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>
        <v>0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>
        <f t="shared" si="1"/>
        <v>0</v>
      </c>
      <c r="AJ38" s="39">
        <f t="shared" si="0"/>
        <v>-100</v>
      </c>
      <c r="AK38" s="25"/>
      <c r="AM38" s="30"/>
    </row>
    <row r="39" spans="1:39">
      <c r="A39" s="3">
        <v>38</v>
      </c>
      <c r="B39" s="2" t="s">
        <v>37</v>
      </c>
      <c r="C39" s="4">
        <v>11.4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>
        <v>0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>
        <f t="shared" si="1"/>
        <v>0</v>
      </c>
      <c r="AJ39" s="39">
        <f t="shared" si="0"/>
        <v>-100</v>
      </c>
      <c r="AK39" s="25"/>
      <c r="AM39" s="30"/>
    </row>
    <row r="40" spans="1:39">
      <c r="A40" s="3">
        <v>39</v>
      </c>
      <c r="B40" s="2" t="s">
        <v>38</v>
      </c>
      <c r="C40" s="4">
        <v>15.6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>
        <v>17.399999999999999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>
        <f t="shared" si="1"/>
        <v>17.399999999999999</v>
      </c>
      <c r="AJ40" s="39">
        <f t="shared" si="0"/>
        <v>11.538461538461547</v>
      </c>
      <c r="AK40" s="25"/>
      <c r="AM40" s="30"/>
    </row>
    <row r="41" spans="1:39">
      <c r="A41" s="3">
        <v>40</v>
      </c>
      <c r="B41" s="2" t="s">
        <v>39</v>
      </c>
      <c r="C41" s="4">
        <v>16.399999999999999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>
        <v>0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>
        <f t="shared" si="1"/>
        <v>0</v>
      </c>
      <c r="AJ41" s="39">
        <f t="shared" si="0"/>
        <v>-100</v>
      </c>
      <c r="AK41" s="25"/>
      <c r="AM41" s="30"/>
    </row>
    <row r="42" spans="1:39">
      <c r="A42" s="3">
        <v>41</v>
      </c>
      <c r="B42" s="2" t="s">
        <v>40</v>
      </c>
      <c r="C42" s="4">
        <v>25.3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>
        <v>1.7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>
        <f t="shared" si="1"/>
        <v>1.7</v>
      </c>
      <c r="AJ42" s="39">
        <f t="shared" si="0"/>
        <v>-93.280632411067188</v>
      </c>
      <c r="AK42" s="25"/>
      <c r="AM42" s="30"/>
    </row>
    <row r="43" spans="1:39">
      <c r="A43" s="3">
        <v>42</v>
      </c>
      <c r="B43" s="2" t="s">
        <v>41</v>
      </c>
      <c r="C43" s="4">
        <v>13.7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>
        <v>0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>
        <f t="shared" si="1"/>
        <v>0</v>
      </c>
      <c r="AJ43" s="39">
        <f t="shared" si="0"/>
        <v>-100</v>
      </c>
      <c r="AK43" s="25"/>
      <c r="AM43" s="30"/>
    </row>
    <row r="44" spans="1:39">
      <c r="A44" s="3">
        <v>43</v>
      </c>
      <c r="B44" s="2" t="s">
        <v>42</v>
      </c>
      <c r="C44" s="4">
        <v>13.1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>
        <v>0</v>
      </c>
      <c r="Z44" s="43"/>
      <c r="AA44" s="43"/>
      <c r="AB44" s="43"/>
      <c r="AC44" s="43"/>
      <c r="AD44" s="43"/>
      <c r="AE44" s="43"/>
      <c r="AF44" s="43"/>
      <c r="AG44" s="43"/>
      <c r="AH44" s="43"/>
      <c r="AI44" s="43">
        <f t="shared" si="1"/>
        <v>0</v>
      </c>
      <c r="AJ44" s="39">
        <f t="shared" si="0"/>
        <v>-100</v>
      </c>
      <c r="AK44" s="25"/>
      <c r="AM44" s="30"/>
    </row>
    <row r="45" spans="1:39">
      <c r="A45" s="3">
        <v>44</v>
      </c>
      <c r="B45" s="2" t="s">
        <v>43</v>
      </c>
      <c r="C45" s="4">
        <v>17.399999999999999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>
        <v>0</v>
      </c>
      <c r="Z45" s="43"/>
      <c r="AA45" s="43"/>
      <c r="AB45" s="43"/>
      <c r="AC45" s="43"/>
      <c r="AD45" s="43"/>
      <c r="AE45" s="43"/>
      <c r="AF45" s="43"/>
      <c r="AG45" s="43"/>
      <c r="AH45" s="43"/>
      <c r="AI45" s="43">
        <f t="shared" si="1"/>
        <v>0</v>
      </c>
      <c r="AJ45" s="39">
        <f t="shared" si="0"/>
        <v>-100</v>
      </c>
      <c r="AK45" s="25"/>
      <c r="AM45" s="30"/>
    </row>
    <row r="46" spans="1:39">
      <c r="A46" s="3">
        <v>45</v>
      </c>
      <c r="B46" s="2" t="s">
        <v>44</v>
      </c>
      <c r="C46" s="4">
        <v>7.9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>
        <v>0</v>
      </c>
      <c r="Z46" s="43"/>
      <c r="AA46" s="43"/>
      <c r="AB46" s="43"/>
      <c r="AC46" s="43"/>
      <c r="AD46" s="43"/>
      <c r="AE46" s="43"/>
      <c r="AF46" s="43"/>
      <c r="AG46" s="43"/>
      <c r="AH46" s="43"/>
      <c r="AI46" s="43">
        <f t="shared" si="1"/>
        <v>0</v>
      </c>
      <c r="AJ46" s="39">
        <f t="shared" si="0"/>
        <v>-100</v>
      </c>
      <c r="AK46" s="25"/>
      <c r="AM46" s="30"/>
    </row>
    <row r="47" spans="1:39">
      <c r="A47" s="3">
        <v>46</v>
      </c>
      <c r="B47" s="2" t="s">
        <v>45</v>
      </c>
      <c r="C47" s="4">
        <v>14.6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>
        <v>0</v>
      </c>
      <c r="Z47" s="43"/>
      <c r="AA47" s="43"/>
      <c r="AB47" s="43"/>
      <c r="AC47" s="43"/>
      <c r="AD47" s="43"/>
      <c r="AE47" s="43"/>
      <c r="AF47" s="43"/>
      <c r="AG47" s="43"/>
      <c r="AH47" s="43"/>
      <c r="AI47" s="43">
        <f t="shared" si="1"/>
        <v>0</v>
      </c>
      <c r="AJ47" s="39">
        <f t="shared" si="0"/>
        <v>-100</v>
      </c>
      <c r="AK47" s="25"/>
      <c r="AM47" s="30"/>
    </row>
    <row r="48" spans="1:39">
      <c r="A48" s="3">
        <v>47</v>
      </c>
      <c r="B48" s="2" t="s">
        <v>76</v>
      </c>
      <c r="C48" s="4">
        <v>5.2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>
        <v>3.5</v>
      </c>
      <c r="Z48" s="43"/>
      <c r="AA48" s="43"/>
      <c r="AB48" s="43"/>
      <c r="AC48" s="43"/>
      <c r="AD48" s="43"/>
      <c r="AE48" s="43"/>
      <c r="AF48" s="43"/>
      <c r="AG48" s="43"/>
      <c r="AH48" s="43"/>
      <c r="AI48" s="43">
        <f t="shared" si="1"/>
        <v>3.5</v>
      </c>
      <c r="AJ48" s="39">
        <f t="shared" si="0"/>
        <v>-32.692307692307693</v>
      </c>
      <c r="AK48" s="25"/>
      <c r="AM48" s="30"/>
    </row>
    <row r="49" spans="1:39">
      <c r="A49" s="3">
        <v>48</v>
      </c>
      <c r="B49" s="2" t="s">
        <v>75</v>
      </c>
      <c r="C49" s="4">
        <v>8.4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>
        <v>5.8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>
        <f t="shared" si="1"/>
        <v>5.8</v>
      </c>
      <c r="AJ49" s="39">
        <f t="shared" si="0"/>
        <v>-30.952380952380949</v>
      </c>
      <c r="AK49" s="25"/>
      <c r="AM49" s="30"/>
    </row>
    <row r="50" spans="1:39">
      <c r="A50" s="3">
        <v>49</v>
      </c>
      <c r="B50" s="2" t="s">
        <v>48</v>
      </c>
      <c r="C50" s="4">
        <v>26.7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>
        <v>0</v>
      </c>
      <c r="Z50" s="43"/>
      <c r="AA50" s="43"/>
      <c r="AB50" s="43"/>
      <c r="AC50" s="43"/>
      <c r="AD50" s="43"/>
      <c r="AE50" s="43"/>
      <c r="AF50" s="43"/>
      <c r="AG50" s="43"/>
      <c r="AH50" s="43"/>
      <c r="AI50" s="43">
        <f t="shared" si="1"/>
        <v>0</v>
      </c>
      <c r="AJ50" s="39">
        <f t="shared" si="0"/>
        <v>-100</v>
      </c>
      <c r="AK50" s="25"/>
      <c r="AM50" s="30"/>
    </row>
    <row r="51" spans="1:39">
      <c r="A51" s="3">
        <v>50</v>
      </c>
      <c r="B51" s="2" t="s">
        <v>49</v>
      </c>
      <c r="C51" s="4">
        <v>11.4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>
        <v>0</v>
      </c>
      <c r="Z51" s="43"/>
      <c r="AA51" s="43"/>
      <c r="AB51" s="43"/>
      <c r="AC51" s="43"/>
      <c r="AD51" s="43"/>
      <c r="AE51" s="43"/>
      <c r="AF51" s="43"/>
      <c r="AG51" s="43"/>
      <c r="AH51" s="43"/>
      <c r="AI51" s="43">
        <f t="shared" si="1"/>
        <v>0</v>
      </c>
      <c r="AJ51" s="39">
        <f t="shared" si="0"/>
        <v>-100</v>
      </c>
      <c r="AK51" s="25"/>
      <c r="AM51" s="30"/>
    </row>
    <row r="52" spans="1:39">
      <c r="A52" s="3">
        <v>51</v>
      </c>
      <c r="B52" s="3" t="s">
        <v>53</v>
      </c>
      <c r="C52" s="3">
        <f>SUM(C2:C51)</f>
        <v>724.40000000000009</v>
      </c>
      <c r="D52" s="3">
        <f t="shared" ref="D52:AI52" si="2">SUM(D2:D51)</f>
        <v>0</v>
      </c>
      <c r="E52" s="3">
        <f t="shared" si="2"/>
        <v>0</v>
      </c>
      <c r="F52" s="3">
        <f t="shared" si="2"/>
        <v>0.2</v>
      </c>
      <c r="G52" s="3">
        <f t="shared" si="2"/>
        <v>0.2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53.599999999999994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54</v>
      </c>
      <c r="AJ52" s="39">
        <f t="shared" si="0"/>
        <v>-92.545554942020985</v>
      </c>
      <c r="AK52" s="3"/>
      <c r="AL52" s="65"/>
    </row>
    <row r="53" spans="1:39">
      <c r="A53" s="3">
        <v>52</v>
      </c>
      <c r="B53" s="3" t="s">
        <v>54</v>
      </c>
      <c r="C53" s="5">
        <f>C52/50</f>
        <v>14.488000000000001</v>
      </c>
      <c r="D53" s="5">
        <f t="shared" ref="D53:AI53" si="3">D52/50</f>
        <v>0</v>
      </c>
      <c r="E53" s="5">
        <f t="shared" si="3"/>
        <v>0</v>
      </c>
      <c r="F53" s="5">
        <f t="shared" si="3"/>
        <v>4.0000000000000001E-3</v>
      </c>
      <c r="G53" s="5">
        <f t="shared" si="3"/>
        <v>4.0000000000000001E-3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1.0719999999999998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1.08</v>
      </c>
      <c r="AJ53" s="39">
        <f t="shared" si="0"/>
        <v>-92.545554942020985</v>
      </c>
      <c r="AK53" s="5"/>
      <c r="AL53" s="65"/>
    </row>
    <row r="54" spans="1:39">
      <c r="S54" s="66"/>
      <c r="AI54" s="4"/>
      <c r="AL54" s="29"/>
    </row>
    <row r="56" spans="1:39" ht="15.75" thickBot="1"/>
    <row r="57" spans="1:39" ht="15.75" thickBot="1">
      <c r="U57" s="156">
        <v>611</v>
      </c>
      <c r="V57" s="156" t="s">
        <v>0</v>
      </c>
      <c r="W57" s="157">
        <v>0.5</v>
      </c>
    </row>
    <row r="58" spans="1:39" ht="15.75" thickBot="1">
      <c r="U58" s="156">
        <v>622</v>
      </c>
      <c r="V58" s="156" t="s">
        <v>1</v>
      </c>
      <c r="W58" s="157">
        <v>0.6</v>
      </c>
    </row>
    <row r="59" spans="1:39" ht="15.75" thickBot="1">
      <c r="U59" s="156">
        <v>634</v>
      </c>
      <c r="V59" s="156" t="s">
        <v>2</v>
      </c>
      <c r="W59" s="157">
        <v>0</v>
      </c>
    </row>
    <row r="60" spans="1:39" ht="15.75" thickBot="1">
      <c r="U60" s="156">
        <v>645</v>
      </c>
      <c r="V60" s="156" t="s">
        <v>3</v>
      </c>
      <c r="W60" s="157">
        <v>0</v>
      </c>
    </row>
    <row r="61" spans="1:39" ht="15.75" thickBot="1">
      <c r="U61" s="156">
        <v>626</v>
      </c>
      <c r="V61" s="156" t="s">
        <v>4</v>
      </c>
      <c r="W61" s="157">
        <v>0</v>
      </c>
    </row>
    <row r="62" spans="1:39" ht="15.75" thickBot="1">
      <c r="U62" s="156">
        <v>632</v>
      </c>
      <c r="V62" s="156" t="s">
        <v>5</v>
      </c>
      <c r="W62" s="157">
        <v>0</v>
      </c>
    </row>
    <row r="63" spans="1:39" ht="18.75" thickBot="1">
      <c r="U63" s="156">
        <v>605</v>
      </c>
      <c r="V63" s="156" t="s">
        <v>6</v>
      </c>
      <c r="W63" s="157">
        <v>0</v>
      </c>
    </row>
    <row r="64" spans="1:39" ht="15.75" thickBot="1">
      <c r="U64" s="156">
        <v>624</v>
      </c>
      <c r="V64" s="156" t="s">
        <v>7</v>
      </c>
      <c r="W64" s="157">
        <v>0.8</v>
      </c>
    </row>
    <row r="65" spans="21:23" ht="15.75" thickBot="1">
      <c r="U65" s="156">
        <v>609</v>
      </c>
      <c r="V65" s="156" t="s">
        <v>8</v>
      </c>
      <c r="W65" s="157">
        <v>8.5</v>
      </c>
    </row>
    <row r="66" spans="21:23" ht="18.75" thickBot="1">
      <c r="U66" s="156">
        <v>612</v>
      </c>
      <c r="V66" s="156" t="s">
        <v>9</v>
      </c>
      <c r="W66" s="157">
        <v>0.2</v>
      </c>
    </row>
    <row r="67" spans="21:23" ht="18.75" thickBot="1">
      <c r="U67" s="156">
        <v>621</v>
      </c>
      <c r="V67" s="156" t="s">
        <v>10</v>
      </c>
      <c r="W67" s="157">
        <v>0.7</v>
      </c>
    </row>
    <row r="68" spans="21:23" ht="15.75" thickBot="1">
      <c r="U68" s="156">
        <v>631</v>
      </c>
      <c r="V68" s="156" t="s">
        <v>11</v>
      </c>
      <c r="W68" s="157">
        <v>0</v>
      </c>
    </row>
    <row r="69" spans="21:23" ht="15.75" thickBot="1">
      <c r="U69" s="156">
        <v>642</v>
      </c>
      <c r="V69" s="156" t="s">
        <v>12</v>
      </c>
      <c r="W69" s="157">
        <v>0</v>
      </c>
    </row>
    <row r="70" spans="21:23" ht="18.75" thickBot="1">
      <c r="U70" s="156">
        <v>643</v>
      </c>
      <c r="V70" s="156" t="s">
        <v>13</v>
      </c>
      <c r="W70" s="157">
        <v>0</v>
      </c>
    </row>
    <row r="71" spans="21:23" ht="15.75" thickBot="1">
      <c r="U71" s="156">
        <v>638</v>
      </c>
      <c r="V71" s="156" t="s">
        <v>14</v>
      </c>
      <c r="W71" s="157">
        <v>0</v>
      </c>
    </row>
    <row r="72" spans="21:23" ht="18.75" thickBot="1">
      <c r="U72" s="156">
        <v>608</v>
      </c>
      <c r="V72" s="156" t="s">
        <v>15</v>
      </c>
      <c r="W72" s="157">
        <v>6.8</v>
      </c>
    </row>
    <row r="73" spans="21:23" ht="18.75" thickBot="1">
      <c r="U73" s="156">
        <v>601</v>
      </c>
      <c r="V73" s="156" t="s">
        <v>16</v>
      </c>
      <c r="W73" s="157">
        <v>0</v>
      </c>
    </row>
    <row r="74" spans="21:23" ht="15.75" thickBot="1">
      <c r="U74" s="156">
        <v>648</v>
      </c>
      <c r="V74" s="156" t="s">
        <v>17</v>
      </c>
      <c r="W74" s="157">
        <v>0</v>
      </c>
    </row>
    <row r="75" spans="21:23" ht="15.75" thickBot="1">
      <c r="U75" s="156">
        <v>649</v>
      </c>
      <c r="V75" s="156" t="s">
        <v>18</v>
      </c>
      <c r="W75" s="157">
        <v>0</v>
      </c>
    </row>
    <row r="76" spans="21:23" ht="18.75" thickBot="1">
      <c r="U76" s="156">
        <v>606</v>
      </c>
      <c r="V76" s="156" t="s">
        <v>84</v>
      </c>
      <c r="W76" s="157">
        <v>0</v>
      </c>
    </row>
    <row r="77" spans="21:23" ht="15.75" thickBot="1">
      <c r="U77" s="156">
        <v>620</v>
      </c>
      <c r="V77" s="156" t="s">
        <v>20</v>
      </c>
      <c r="W77" s="157">
        <v>2.1</v>
      </c>
    </row>
    <row r="78" spans="21:23" ht="15.75" thickBot="1">
      <c r="U78" s="156">
        <v>636</v>
      </c>
      <c r="V78" s="156" t="s">
        <v>21</v>
      </c>
      <c r="W78" s="157">
        <v>0</v>
      </c>
    </row>
    <row r="79" spans="21:23" ht="15.75" thickBot="1">
      <c r="U79" s="156">
        <v>650</v>
      </c>
      <c r="V79" s="156" t="s">
        <v>22</v>
      </c>
      <c r="W79" s="157">
        <v>0</v>
      </c>
    </row>
    <row r="80" spans="21:23" ht="18.75" thickBot="1">
      <c r="U80" s="156">
        <v>637</v>
      </c>
      <c r="V80" s="156" t="s">
        <v>23</v>
      </c>
      <c r="W80" s="157">
        <v>0</v>
      </c>
    </row>
    <row r="81" spans="21:23" ht="15.75" thickBot="1">
      <c r="U81" s="156">
        <v>647</v>
      </c>
      <c r="V81" s="156" t="s">
        <v>24</v>
      </c>
      <c r="W81" s="157">
        <v>0</v>
      </c>
    </row>
    <row r="82" spans="21:23" ht="15.75" thickBot="1">
      <c r="U82" s="156">
        <v>633</v>
      </c>
      <c r="V82" s="156" t="s">
        <v>25</v>
      </c>
      <c r="W82" s="157">
        <v>0</v>
      </c>
    </row>
    <row r="83" spans="21:23" ht="15.75" thickBot="1">
      <c r="U83" s="156">
        <v>630</v>
      </c>
      <c r="V83" s="156" t="s">
        <v>26</v>
      </c>
      <c r="W83" s="157">
        <v>0</v>
      </c>
    </row>
    <row r="84" spans="21:23" ht="18.75" thickBot="1">
      <c r="U84" s="156">
        <v>646</v>
      </c>
      <c r="V84" s="156" t="s">
        <v>27</v>
      </c>
      <c r="W84" s="157">
        <v>0</v>
      </c>
    </row>
    <row r="85" spans="21:23" ht="15.75" thickBot="1">
      <c r="U85" s="156">
        <v>625</v>
      </c>
      <c r="V85" s="156" t="s">
        <v>28</v>
      </c>
      <c r="W85" s="157">
        <v>1.2</v>
      </c>
    </row>
    <row r="86" spans="21:23" ht="15.75" thickBot="1">
      <c r="U86" s="156">
        <v>610</v>
      </c>
      <c r="V86" s="156" t="s">
        <v>29</v>
      </c>
      <c r="W86" s="157">
        <v>3.5</v>
      </c>
    </row>
    <row r="87" spans="21:23" ht="18.75" thickBot="1">
      <c r="U87" s="156">
        <v>635</v>
      </c>
      <c r="V87" s="156" t="s">
        <v>30</v>
      </c>
      <c r="W87" s="157">
        <v>0</v>
      </c>
    </row>
    <row r="88" spans="21:23" ht="15.75" thickBot="1">
      <c r="U88" s="156">
        <v>604</v>
      </c>
      <c r="V88" s="156" t="s">
        <v>31</v>
      </c>
      <c r="W88" s="157">
        <v>0</v>
      </c>
    </row>
    <row r="89" spans="21:23" ht="15.75" thickBot="1">
      <c r="U89" s="156">
        <v>641</v>
      </c>
      <c r="V89" s="156" t="s">
        <v>32</v>
      </c>
      <c r="W89" s="157">
        <v>0</v>
      </c>
    </row>
    <row r="90" spans="21:23" ht="15.75" thickBot="1">
      <c r="U90" s="156">
        <v>623</v>
      </c>
      <c r="V90" s="156" t="s">
        <v>33</v>
      </c>
      <c r="W90" s="157">
        <v>0.9</v>
      </c>
    </row>
    <row r="91" spans="21:23" ht="15.75" thickBot="1">
      <c r="U91" s="156">
        <v>639</v>
      </c>
      <c r="V91" s="156" t="s">
        <v>34</v>
      </c>
      <c r="W91" s="157">
        <v>0</v>
      </c>
    </row>
    <row r="92" spans="21:23" ht="18.75" thickBot="1">
      <c r="U92" s="156">
        <v>629</v>
      </c>
      <c r="V92" s="156" t="s">
        <v>35</v>
      </c>
      <c r="W92" s="157">
        <v>0</v>
      </c>
    </row>
    <row r="93" spans="21:23" ht="15.75" thickBot="1">
      <c r="U93" s="156">
        <v>644</v>
      </c>
      <c r="V93" s="156" t="s">
        <v>36</v>
      </c>
      <c r="W93" s="157">
        <v>0</v>
      </c>
    </row>
    <row r="94" spans="21:23" ht="18.75" thickBot="1">
      <c r="U94" s="156">
        <v>640</v>
      </c>
      <c r="V94" s="156" t="s">
        <v>37</v>
      </c>
      <c r="W94" s="157">
        <v>0</v>
      </c>
    </row>
    <row r="95" spans="21:23" ht="18.75" thickBot="1">
      <c r="U95" s="156">
        <v>618</v>
      </c>
      <c r="V95" s="156" t="s">
        <v>38</v>
      </c>
      <c r="W95" s="157">
        <v>17.399999999999999</v>
      </c>
    </row>
    <row r="96" spans="21:23" ht="18.75" thickBot="1">
      <c r="U96" s="156">
        <v>603</v>
      </c>
      <c r="V96" s="156" t="s">
        <v>39</v>
      </c>
      <c r="W96" s="157">
        <v>0</v>
      </c>
    </row>
    <row r="97" spans="21:23" ht="18.75" thickBot="1">
      <c r="U97" s="156">
        <v>615</v>
      </c>
      <c r="V97" s="156" t="s">
        <v>40</v>
      </c>
      <c r="W97" s="157">
        <v>1.7</v>
      </c>
    </row>
    <row r="98" spans="21:23" ht="18.75" thickBot="1">
      <c r="U98" s="156">
        <v>619</v>
      </c>
      <c r="V98" s="156" t="s">
        <v>41</v>
      </c>
      <c r="W98" s="157">
        <v>0</v>
      </c>
    </row>
    <row r="99" spans="21:23" ht="15.75" thickBot="1">
      <c r="U99" s="156">
        <v>613</v>
      </c>
      <c r="V99" s="156" t="s">
        <v>42</v>
      </c>
      <c r="W99" s="157">
        <v>0</v>
      </c>
    </row>
    <row r="100" spans="21:23" ht="15.75" thickBot="1">
      <c r="U100" s="156">
        <v>627</v>
      </c>
      <c r="V100" s="156" t="s">
        <v>43</v>
      </c>
      <c r="W100" s="157">
        <v>0</v>
      </c>
    </row>
    <row r="101" spans="21:23" ht="15.75" thickBot="1">
      <c r="U101" s="156">
        <v>602</v>
      </c>
      <c r="V101" s="156" t="s">
        <v>44</v>
      </c>
      <c r="W101" s="157">
        <v>0</v>
      </c>
    </row>
    <row r="102" spans="21:23" ht="18.75" thickBot="1">
      <c r="U102" s="156">
        <v>607</v>
      </c>
      <c r="V102" s="156" t="s">
        <v>45</v>
      </c>
      <c r="W102" s="157">
        <v>0</v>
      </c>
    </row>
    <row r="103" spans="21:23" ht="18.75" thickBot="1">
      <c r="U103" s="156">
        <v>616</v>
      </c>
      <c r="V103" s="156" t="s">
        <v>46</v>
      </c>
      <c r="W103" s="157">
        <v>3.5</v>
      </c>
    </row>
    <row r="104" spans="21:23" ht="18.75" thickBot="1">
      <c r="U104" s="156">
        <v>617</v>
      </c>
      <c r="V104" s="156" t="s">
        <v>47</v>
      </c>
      <c r="W104" s="157">
        <v>5.8</v>
      </c>
    </row>
    <row r="105" spans="21:23" ht="18.75" thickBot="1">
      <c r="U105" s="156">
        <v>614</v>
      </c>
      <c r="V105" s="156" t="s">
        <v>48</v>
      </c>
      <c r="W105" s="157">
        <v>0</v>
      </c>
    </row>
    <row r="106" spans="21:23" ht="15.75" thickBot="1">
      <c r="U106" s="158">
        <v>628</v>
      </c>
      <c r="V106" s="158" t="s">
        <v>49</v>
      </c>
      <c r="W106" s="159">
        <v>0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U41" activePane="bottomRight" state="frozen"/>
      <selection pane="topRight" activeCell="C1" sqref="C1"/>
      <selection pane="bottomLeft" activeCell="A3" sqref="A3"/>
      <selection pane="bottomRight" activeCell="Z57" sqref="Z57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23" customWidth="1"/>
    <col min="38" max="38" width="9.140625" style="1"/>
    <col min="39" max="39" width="10.140625" style="1" customWidth="1"/>
    <col min="40" max="16384" width="9.140625" style="1"/>
  </cols>
  <sheetData>
    <row r="1" spans="1:39" s="135" customFormat="1" ht="30">
      <c r="A1" s="134" t="s">
        <v>74</v>
      </c>
      <c r="B1" s="134" t="s">
        <v>51</v>
      </c>
      <c r="C1" s="134" t="s">
        <v>50</v>
      </c>
      <c r="D1" s="134" t="s">
        <v>150</v>
      </c>
      <c r="E1" s="134">
        <v>2</v>
      </c>
      <c r="F1" s="134">
        <v>3</v>
      </c>
      <c r="G1" s="134">
        <v>4</v>
      </c>
      <c r="H1" s="134">
        <v>5</v>
      </c>
      <c r="I1" s="134">
        <v>6</v>
      </c>
      <c r="J1" s="134">
        <v>7</v>
      </c>
      <c r="K1" s="134">
        <v>8</v>
      </c>
      <c r="L1" s="134">
        <v>9</v>
      </c>
      <c r="M1" s="134">
        <v>10</v>
      </c>
      <c r="N1" s="134">
        <v>11</v>
      </c>
      <c r="O1" s="134">
        <v>12</v>
      </c>
      <c r="P1" s="134">
        <v>13</v>
      </c>
      <c r="Q1" s="134">
        <v>14</v>
      </c>
      <c r="R1" s="134">
        <v>15</v>
      </c>
      <c r="S1" s="134">
        <v>16</v>
      </c>
      <c r="T1" s="134">
        <v>17</v>
      </c>
      <c r="U1" s="134">
        <v>18</v>
      </c>
      <c r="V1" s="134">
        <v>19</v>
      </c>
      <c r="W1" s="134">
        <v>20</v>
      </c>
      <c r="X1" s="134">
        <v>21</v>
      </c>
      <c r="Y1" s="134">
        <v>22</v>
      </c>
      <c r="Z1" s="134">
        <v>23</v>
      </c>
      <c r="AA1" s="134">
        <v>24</v>
      </c>
      <c r="AB1" s="134">
        <v>25</v>
      </c>
      <c r="AC1" s="134">
        <v>26</v>
      </c>
      <c r="AD1" s="134">
        <v>27</v>
      </c>
      <c r="AE1" s="134">
        <v>28</v>
      </c>
      <c r="AF1" s="134">
        <v>29</v>
      </c>
      <c r="AG1" s="134">
        <v>30</v>
      </c>
      <c r="AH1" s="134">
        <v>31</v>
      </c>
      <c r="AI1" s="134" t="s">
        <v>52</v>
      </c>
      <c r="AJ1" s="134" t="s">
        <v>58</v>
      </c>
      <c r="AK1" s="64" t="s">
        <v>55</v>
      </c>
    </row>
    <row r="2" spans="1:39" ht="15" customHeight="1">
      <c r="A2" s="3">
        <v>1</v>
      </c>
      <c r="B2" s="2" t="s">
        <v>0</v>
      </c>
      <c r="C2" s="42">
        <v>6.9</v>
      </c>
      <c r="D2" s="43">
        <v>0</v>
      </c>
      <c r="E2" s="43"/>
      <c r="F2" s="43"/>
      <c r="G2" s="43"/>
      <c r="H2" s="43"/>
      <c r="I2" s="43"/>
      <c r="J2" s="43"/>
      <c r="K2" s="43"/>
      <c r="L2" s="43">
        <v>0</v>
      </c>
      <c r="M2" s="43">
        <v>0</v>
      </c>
      <c r="N2" s="43">
        <v>12.4</v>
      </c>
      <c r="O2" s="43">
        <v>0</v>
      </c>
      <c r="P2" s="43">
        <v>0</v>
      </c>
      <c r="Q2" s="43">
        <v>0</v>
      </c>
      <c r="R2" s="43">
        <v>0.6</v>
      </c>
      <c r="S2" s="43">
        <v>0.1</v>
      </c>
      <c r="T2" s="43">
        <v>0.1</v>
      </c>
      <c r="U2" s="43">
        <v>0</v>
      </c>
      <c r="V2" s="43">
        <v>0</v>
      </c>
      <c r="W2" s="43">
        <v>0</v>
      </c>
      <c r="X2" s="43">
        <v>0</v>
      </c>
      <c r="Y2" s="43">
        <v>0</v>
      </c>
      <c r="Z2" s="43"/>
      <c r="AA2" s="43"/>
      <c r="AB2" s="43"/>
      <c r="AC2" s="43"/>
      <c r="AD2" s="43"/>
      <c r="AE2" s="43"/>
      <c r="AF2" s="43"/>
      <c r="AG2" s="43"/>
      <c r="AH2" s="43"/>
      <c r="AI2" s="43">
        <f>SUM(D2:AH2)</f>
        <v>13.2</v>
      </c>
      <c r="AJ2" s="39">
        <f t="shared" ref="AJ2:AJ53" si="0">AI2/C2*100-100</f>
        <v>91.304347826086939</v>
      </c>
      <c r="AK2" s="25" t="s">
        <v>140</v>
      </c>
      <c r="AL2" s="1">
        <v>0.59999999999990905</v>
      </c>
      <c r="AM2" s="30">
        <f>AL2-AI2</f>
        <v>-12.60000000000009</v>
      </c>
    </row>
    <row r="3" spans="1:39" ht="15" customHeight="1">
      <c r="A3" s="3">
        <v>2</v>
      </c>
      <c r="B3" s="2" t="s">
        <v>1</v>
      </c>
      <c r="C3" s="42">
        <v>14</v>
      </c>
      <c r="D3" s="43">
        <v>0</v>
      </c>
      <c r="E3" s="43"/>
      <c r="F3" s="43"/>
      <c r="G3" s="43"/>
      <c r="H3" s="43"/>
      <c r="I3" s="43"/>
      <c r="J3" s="43"/>
      <c r="K3" s="43"/>
      <c r="L3" s="43">
        <v>0</v>
      </c>
      <c r="M3" s="43">
        <v>0</v>
      </c>
      <c r="N3" s="43">
        <v>0.3</v>
      </c>
      <c r="O3" s="43">
        <v>0</v>
      </c>
      <c r="P3" s="43">
        <v>0</v>
      </c>
      <c r="Q3" s="43">
        <v>0</v>
      </c>
      <c r="R3" s="43">
        <v>0</v>
      </c>
      <c r="S3" s="43">
        <v>0</v>
      </c>
      <c r="T3" s="43">
        <v>0</v>
      </c>
      <c r="U3" s="43">
        <v>0</v>
      </c>
      <c r="V3" s="43">
        <v>0</v>
      </c>
      <c r="W3" s="43">
        <v>4.8</v>
      </c>
      <c r="X3" s="43">
        <v>8.1</v>
      </c>
      <c r="Y3" s="43">
        <v>0</v>
      </c>
      <c r="Z3" s="43"/>
      <c r="AA3" s="43"/>
      <c r="AB3" s="43"/>
      <c r="AC3" s="43"/>
      <c r="AD3" s="43"/>
      <c r="AE3" s="43"/>
      <c r="AF3" s="43"/>
      <c r="AG3" s="43"/>
      <c r="AH3" s="43"/>
      <c r="AI3" s="43">
        <f t="shared" ref="AI3:AI51" si="1">SUM(D3:AH3)</f>
        <v>13.2</v>
      </c>
      <c r="AJ3" s="39">
        <f t="shared" si="0"/>
        <v>-5.7142857142857224</v>
      </c>
      <c r="AK3" s="25" t="s">
        <v>96</v>
      </c>
      <c r="AL3" s="1">
        <v>0.5</v>
      </c>
      <c r="AM3" s="30">
        <f t="shared" ref="AM3:AM51" si="2">AL3-AI3</f>
        <v>-12.7</v>
      </c>
    </row>
    <row r="4" spans="1:39" ht="15" customHeight="1">
      <c r="A4" s="3">
        <v>3</v>
      </c>
      <c r="B4" s="2" t="s">
        <v>2</v>
      </c>
      <c r="C4" s="42">
        <v>6.9</v>
      </c>
      <c r="D4" s="43">
        <v>0</v>
      </c>
      <c r="E4" s="43"/>
      <c r="F4" s="43"/>
      <c r="G4" s="43"/>
      <c r="H4" s="43"/>
      <c r="I4" s="43"/>
      <c r="J4" s="43"/>
      <c r="K4" s="43"/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/>
      <c r="AA4" s="43"/>
      <c r="AB4" s="43"/>
      <c r="AC4" s="43"/>
      <c r="AD4" s="43"/>
      <c r="AE4" s="43"/>
      <c r="AF4" s="43"/>
      <c r="AG4" s="43"/>
      <c r="AH4" s="43"/>
      <c r="AI4" s="43">
        <f t="shared" si="1"/>
        <v>0</v>
      </c>
      <c r="AJ4" s="39">
        <f t="shared" si="0"/>
        <v>-100</v>
      </c>
      <c r="AK4" s="25" t="s">
        <v>96</v>
      </c>
      <c r="AL4" s="1">
        <v>27.800000000000068</v>
      </c>
      <c r="AM4" s="30">
        <f t="shared" si="2"/>
        <v>27.800000000000068</v>
      </c>
    </row>
    <row r="5" spans="1:39">
      <c r="A5" s="3">
        <v>4</v>
      </c>
      <c r="B5" s="2" t="s">
        <v>3</v>
      </c>
      <c r="C5" s="42">
        <v>12.3</v>
      </c>
      <c r="D5" s="43">
        <v>0</v>
      </c>
      <c r="E5" s="43"/>
      <c r="F5" s="43"/>
      <c r="G5" s="43"/>
      <c r="H5" s="43"/>
      <c r="I5" s="43"/>
      <c r="J5" s="43"/>
      <c r="K5" s="43"/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/>
      <c r="AA5" s="43"/>
      <c r="AB5" s="43"/>
      <c r="AC5" s="43"/>
      <c r="AD5" s="43"/>
      <c r="AE5" s="43"/>
      <c r="AF5" s="43"/>
      <c r="AG5" s="43"/>
      <c r="AH5" s="43"/>
      <c r="AI5" s="43">
        <f t="shared" si="1"/>
        <v>0</v>
      </c>
      <c r="AJ5" s="39">
        <f t="shared" si="0"/>
        <v>-100</v>
      </c>
      <c r="AK5" s="25" t="s">
        <v>96</v>
      </c>
      <c r="AL5" s="1">
        <v>9.1999999999999318</v>
      </c>
      <c r="AM5" s="30">
        <f t="shared" si="2"/>
        <v>9.1999999999999318</v>
      </c>
    </row>
    <row r="6" spans="1:39">
      <c r="A6" s="3">
        <v>5</v>
      </c>
      <c r="B6" s="2" t="s">
        <v>4</v>
      </c>
      <c r="C6" s="42">
        <v>19.5</v>
      </c>
      <c r="D6" s="43">
        <v>0</v>
      </c>
      <c r="E6" s="43"/>
      <c r="F6" s="43"/>
      <c r="G6" s="43"/>
      <c r="H6" s="43"/>
      <c r="I6" s="43"/>
      <c r="J6" s="43"/>
      <c r="K6" s="43"/>
      <c r="L6" s="43">
        <v>0</v>
      </c>
      <c r="M6" s="43">
        <v>0</v>
      </c>
      <c r="N6" s="43">
        <v>2.1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1.4</v>
      </c>
      <c r="W6" s="43">
        <v>8.5</v>
      </c>
      <c r="X6" s="43">
        <v>0</v>
      </c>
      <c r="Y6" s="43">
        <v>0</v>
      </c>
      <c r="Z6" s="43"/>
      <c r="AA6" s="43"/>
      <c r="AB6" s="43"/>
      <c r="AC6" s="43"/>
      <c r="AD6" s="43"/>
      <c r="AE6" s="43"/>
      <c r="AF6" s="43"/>
      <c r="AG6" s="43"/>
      <c r="AH6" s="43"/>
      <c r="AI6" s="43">
        <f t="shared" si="1"/>
        <v>12</v>
      </c>
      <c r="AJ6" s="39">
        <f t="shared" si="0"/>
        <v>-38.46153846153846</v>
      </c>
      <c r="AK6" s="25" t="s">
        <v>96</v>
      </c>
      <c r="AL6" s="1">
        <v>0.49999999999988631</v>
      </c>
      <c r="AM6" s="30">
        <f t="shared" si="2"/>
        <v>-11.500000000000114</v>
      </c>
    </row>
    <row r="7" spans="1:39">
      <c r="A7" s="3">
        <v>6</v>
      </c>
      <c r="B7" s="2" t="s">
        <v>5</v>
      </c>
      <c r="C7" s="42">
        <v>11.8</v>
      </c>
      <c r="D7" s="43">
        <v>0</v>
      </c>
      <c r="E7" s="43"/>
      <c r="F7" s="43"/>
      <c r="G7" s="43"/>
      <c r="H7" s="43"/>
      <c r="I7" s="43"/>
      <c r="J7" s="43"/>
      <c r="K7" s="43"/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/>
      <c r="AA7" s="43"/>
      <c r="AB7" s="43"/>
      <c r="AC7" s="43"/>
      <c r="AD7" s="43"/>
      <c r="AE7" s="43"/>
      <c r="AF7" s="43"/>
      <c r="AG7" s="43"/>
      <c r="AH7" s="43"/>
      <c r="AI7" s="43">
        <f t="shared" si="1"/>
        <v>0</v>
      </c>
      <c r="AJ7" s="39">
        <f t="shared" si="0"/>
        <v>-100</v>
      </c>
      <c r="AK7" s="25" t="s">
        <v>96</v>
      </c>
      <c r="AL7" s="1">
        <v>28.700000000000045</v>
      </c>
      <c r="AM7" s="30">
        <f t="shared" si="2"/>
        <v>28.700000000000045</v>
      </c>
    </row>
    <row r="8" spans="1:39">
      <c r="A8" s="3">
        <v>7</v>
      </c>
      <c r="B8" s="2" t="s">
        <v>6</v>
      </c>
      <c r="C8" s="42">
        <v>8.4</v>
      </c>
      <c r="D8" s="43">
        <v>0</v>
      </c>
      <c r="E8" s="43"/>
      <c r="F8" s="43"/>
      <c r="G8" s="43"/>
      <c r="H8" s="43"/>
      <c r="I8" s="43"/>
      <c r="J8" s="43"/>
      <c r="K8" s="43"/>
      <c r="L8" s="43">
        <v>0</v>
      </c>
      <c r="M8" s="43">
        <v>0</v>
      </c>
      <c r="N8" s="43">
        <v>9.1999999999999993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/>
      <c r="AA8" s="43"/>
      <c r="AB8" s="43"/>
      <c r="AC8" s="43"/>
      <c r="AD8" s="43"/>
      <c r="AE8" s="43" t="s">
        <v>154</v>
      </c>
      <c r="AF8" s="43"/>
      <c r="AG8" s="43"/>
      <c r="AH8" s="43"/>
      <c r="AI8" s="43">
        <f t="shared" si="1"/>
        <v>9.1999999999999993</v>
      </c>
      <c r="AJ8" s="39">
        <f t="shared" si="0"/>
        <v>9.5238095238095184</v>
      </c>
      <c r="AK8" s="25" t="s">
        <v>56</v>
      </c>
      <c r="AL8" s="1">
        <v>5</v>
      </c>
      <c r="AM8" s="30">
        <f t="shared" si="2"/>
        <v>-4.1999999999999993</v>
      </c>
    </row>
    <row r="9" spans="1:39">
      <c r="A9" s="3">
        <v>8</v>
      </c>
      <c r="B9" s="2" t="s">
        <v>7</v>
      </c>
      <c r="C9" s="42">
        <v>8.1</v>
      </c>
      <c r="D9" s="43">
        <v>0</v>
      </c>
      <c r="E9" s="43"/>
      <c r="F9" s="43"/>
      <c r="G9" s="43"/>
      <c r="H9" s="43"/>
      <c r="I9" s="43"/>
      <c r="J9" s="43"/>
      <c r="K9" s="43"/>
      <c r="L9" s="43">
        <v>0</v>
      </c>
      <c r="M9" s="43">
        <v>0.4</v>
      </c>
      <c r="N9" s="43">
        <v>1.6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0.1</v>
      </c>
      <c r="W9" s="43">
        <v>0</v>
      </c>
      <c r="X9" s="43">
        <v>0</v>
      </c>
      <c r="Y9" s="43">
        <v>0</v>
      </c>
      <c r="Z9" s="43"/>
      <c r="AA9" s="43"/>
      <c r="AB9" s="43"/>
      <c r="AC9" s="43"/>
      <c r="AD9" s="43"/>
      <c r="AE9" s="43"/>
      <c r="AF9" s="43"/>
      <c r="AG9" s="43"/>
      <c r="AH9" s="43"/>
      <c r="AI9" s="43">
        <f t="shared" si="1"/>
        <v>2.1</v>
      </c>
      <c r="AJ9" s="39">
        <f t="shared" si="0"/>
        <v>-74.074074074074076</v>
      </c>
      <c r="AK9" s="25" t="s">
        <v>56</v>
      </c>
      <c r="AL9" s="1">
        <v>1.1999999999999318</v>
      </c>
      <c r="AM9" s="30">
        <v>0</v>
      </c>
    </row>
    <row r="10" spans="1:39">
      <c r="A10" s="3">
        <v>9</v>
      </c>
      <c r="B10" s="2" t="s">
        <v>8</v>
      </c>
      <c r="C10" s="42">
        <v>11.5</v>
      </c>
      <c r="D10" s="43">
        <v>0</v>
      </c>
      <c r="E10" s="43"/>
      <c r="F10" s="43"/>
      <c r="G10" s="43"/>
      <c r="H10" s="43"/>
      <c r="I10" s="43"/>
      <c r="J10" s="43"/>
      <c r="K10" s="43"/>
      <c r="L10" s="43">
        <v>0.1</v>
      </c>
      <c r="M10" s="43">
        <v>0</v>
      </c>
      <c r="N10" s="43">
        <v>0.3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0.9</v>
      </c>
      <c r="U10" s="43">
        <v>0</v>
      </c>
      <c r="V10" s="43">
        <v>0.1</v>
      </c>
      <c r="W10" s="43">
        <v>0</v>
      </c>
      <c r="X10" s="43">
        <v>0</v>
      </c>
      <c r="Y10" s="43">
        <v>0</v>
      </c>
      <c r="Z10" s="43"/>
      <c r="AA10" s="43"/>
      <c r="AB10" s="43"/>
      <c r="AC10" s="43"/>
      <c r="AD10" s="43"/>
      <c r="AE10" s="43"/>
      <c r="AF10" s="43"/>
      <c r="AG10" s="43"/>
      <c r="AH10" s="43"/>
      <c r="AI10" s="43">
        <f t="shared" si="1"/>
        <v>1.4000000000000001</v>
      </c>
      <c r="AJ10" s="39">
        <f t="shared" si="0"/>
        <v>-87.826086956521735</v>
      </c>
      <c r="AK10" s="25" t="s">
        <v>96</v>
      </c>
      <c r="AL10" s="1">
        <v>0.5</v>
      </c>
      <c r="AM10" s="30">
        <f t="shared" si="2"/>
        <v>-0.90000000000000013</v>
      </c>
    </row>
    <row r="11" spans="1:39">
      <c r="A11" s="3">
        <v>10</v>
      </c>
      <c r="B11" s="2" t="s">
        <v>9</v>
      </c>
      <c r="C11" s="42">
        <v>11.3</v>
      </c>
      <c r="D11" s="43">
        <v>0</v>
      </c>
      <c r="E11" s="43"/>
      <c r="F11" s="43"/>
      <c r="G11" s="43"/>
      <c r="H11" s="43"/>
      <c r="I11" s="43"/>
      <c r="J11" s="43"/>
      <c r="K11" s="43"/>
      <c r="L11" s="43">
        <v>0</v>
      </c>
      <c r="M11" s="43">
        <v>0</v>
      </c>
      <c r="N11" s="43">
        <v>1.2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0.1</v>
      </c>
      <c r="Y11" s="43">
        <v>0</v>
      </c>
      <c r="Z11" s="43"/>
      <c r="AA11" s="43"/>
      <c r="AB11" s="43"/>
      <c r="AC11" s="43"/>
      <c r="AD11" s="43"/>
      <c r="AE11" s="43"/>
      <c r="AF11" s="43"/>
      <c r="AG11" s="43"/>
      <c r="AH11" s="43"/>
      <c r="AI11" s="43">
        <f t="shared" si="1"/>
        <v>1.3</v>
      </c>
      <c r="AJ11" s="39">
        <f t="shared" si="0"/>
        <v>-88.495575221238937</v>
      </c>
      <c r="AK11" s="25" t="s">
        <v>57</v>
      </c>
      <c r="AL11" s="1">
        <v>0</v>
      </c>
      <c r="AM11" s="30">
        <f t="shared" si="2"/>
        <v>-1.3</v>
      </c>
    </row>
    <row r="12" spans="1:39">
      <c r="A12" s="3">
        <v>11</v>
      </c>
      <c r="B12" s="2" t="s">
        <v>10</v>
      </c>
      <c r="C12" s="42">
        <v>15.9</v>
      </c>
      <c r="D12" s="43">
        <v>0</v>
      </c>
      <c r="E12" s="43"/>
      <c r="F12" s="43"/>
      <c r="G12" s="43"/>
      <c r="H12" s="43"/>
      <c r="I12" s="43"/>
      <c r="J12" s="43">
        <v>0.1</v>
      </c>
      <c r="K12" s="43"/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1.8</v>
      </c>
      <c r="X12" s="43">
        <v>0</v>
      </c>
      <c r="Y12" s="43">
        <v>0</v>
      </c>
      <c r="Z12" s="43"/>
      <c r="AA12" s="43"/>
      <c r="AB12" s="43"/>
      <c r="AC12" s="43"/>
      <c r="AD12" s="43"/>
      <c r="AE12" s="43"/>
      <c r="AF12" s="43"/>
      <c r="AG12" s="43"/>
      <c r="AH12" s="43"/>
      <c r="AI12" s="43">
        <f t="shared" si="1"/>
        <v>1.9000000000000001</v>
      </c>
      <c r="AJ12" s="39">
        <f t="shared" si="0"/>
        <v>-88.050314465408803</v>
      </c>
      <c r="AK12" s="25" t="s">
        <v>96</v>
      </c>
      <c r="AL12" s="1">
        <v>3.5</v>
      </c>
      <c r="AM12" s="30">
        <f t="shared" si="2"/>
        <v>1.5999999999999999</v>
      </c>
    </row>
    <row r="13" spans="1:39">
      <c r="A13" s="3">
        <v>12</v>
      </c>
      <c r="B13" s="2" t="s">
        <v>11</v>
      </c>
      <c r="C13" s="42">
        <v>10.3</v>
      </c>
      <c r="D13" s="43">
        <v>0</v>
      </c>
      <c r="E13" s="43"/>
      <c r="F13" s="43"/>
      <c r="G13" s="43"/>
      <c r="H13" s="43"/>
      <c r="I13" s="43"/>
      <c r="J13" s="43"/>
      <c r="K13" s="43"/>
      <c r="L13" s="43">
        <v>0</v>
      </c>
      <c r="M13" s="43">
        <v>0.2</v>
      </c>
      <c r="N13" s="43">
        <v>0</v>
      </c>
      <c r="O13" s="43">
        <v>0</v>
      </c>
      <c r="P13" s="43">
        <v>0</v>
      </c>
      <c r="Q13" s="43">
        <v>3.1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0.8</v>
      </c>
      <c r="X13" s="43">
        <v>0</v>
      </c>
      <c r="Y13" s="43">
        <v>0</v>
      </c>
      <c r="Z13" s="43"/>
      <c r="AA13" s="43"/>
      <c r="AB13" s="43"/>
      <c r="AC13" s="43"/>
      <c r="AD13" s="43"/>
      <c r="AE13" s="43"/>
      <c r="AF13" s="43"/>
      <c r="AG13" s="43"/>
      <c r="AH13" s="43"/>
      <c r="AI13" s="43">
        <f t="shared" si="1"/>
        <v>4.1000000000000005</v>
      </c>
      <c r="AJ13" s="39">
        <f t="shared" si="0"/>
        <v>-60.194174757281552</v>
      </c>
      <c r="AK13" s="25" t="s">
        <v>57</v>
      </c>
      <c r="AL13" s="1">
        <v>23.600000000000023</v>
      </c>
      <c r="AM13" s="30">
        <f t="shared" si="2"/>
        <v>19.500000000000021</v>
      </c>
    </row>
    <row r="14" spans="1:39">
      <c r="A14" s="3">
        <v>13</v>
      </c>
      <c r="B14" s="2" t="s">
        <v>12</v>
      </c>
      <c r="C14" s="42">
        <v>8.6999999999999993</v>
      </c>
      <c r="D14" s="43">
        <v>0</v>
      </c>
      <c r="E14" s="43"/>
      <c r="F14" s="43"/>
      <c r="G14" s="43"/>
      <c r="H14" s="43"/>
      <c r="I14" s="43"/>
      <c r="J14" s="43"/>
      <c r="K14" s="43"/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1.3</v>
      </c>
      <c r="T14" s="43">
        <v>0</v>
      </c>
      <c r="U14" s="43">
        <v>0</v>
      </c>
      <c r="V14" s="43">
        <v>0</v>
      </c>
      <c r="W14" s="43">
        <v>48.1</v>
      </c>
      <c r="X14" s="43">
        <v>0</v>
      </c>
      <c r="Y14" s="43">
        <v>0</v>
      </c>
      <c r="Z14" s="43"/>
      <c r="AA14" s="43"/>
      <c r="AB14" s="43"/>
      <c r="AC14" s="43"/>
      <c r="AD14" s="43"/>
      <c r="AE14" s="43"/>
      <c r="AF14" s="43"/>
      <c r="AG14" s="43"/>
      <c r="AH14" s="43"/>
      <c r="AI14" s="43">
        <f t="shared" si="1"/>
        <v>49.4</v>
      </c>
      <c r="AJ14" s="39">
        <f t="shared" si="0"/>
        <v>467.81609195402302</v>
      </c>
      <c r="AK14" s="25" t="s">
        <v>57</v>
      </c>
      <c r="AL14" s="1">
        <v>7.5</v>
      </c>
      <c r="AM14" s="30">
        <f t="shared" si="2"/>
        <v>-41.9</v>
      </c>
    </row>
    <row r="15" spans="1:39">
      <c r="A15" s="3">
        <v>14</v>
      </c>
      <c r="B15" s="2" t="s">
        <v>13</v>
      </c>
      <c r="C15" s="42">
        <v>8.6999999999999993</v>
      </c>
      <c r="D15" s="43">
        <v>0</v>
      </c>
      <c r="E15" s="43"/>
      <c r="F15" s="43"/>
      <c r="G15" s="43"/>
      <c r="H15" s="43"/>
      <c r="I15" s="43"/>
      <c r="J15" s="43"/>
      <c r="K15" s="43"/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/>
      <c r="AA15" s="43"/>
      <c r="AB15" s="43"/>
      <c r="AC15" s="43"/>
      <c r="AD15" s="43"/>
      <c r="AE15" s="43"/>
      <c r="AF15" s="43"/>
      <c r="AG15" s="43"/>
      <c r="AH15" s="43"/>
      <c r="AI15" s="43">
        <f t="shared" si="1"/>
        <v>0</v>
      </c>
      <c r="AJ15" s="39">
        <f t="shared" si="0"/>
        <v>-100</v>
      </c>
      <c r="AK15" s="25" t="s">
        <v>57</v>
      </c>
      <c r="AL15" s="1">
        <v>6.2000000000000455</v>
      </c>
      <c r="AM15" s="30">
        <f t="shared" si="2"/>
        <v>6.2000000000000455</v>
      </c>
    </row>
    <row r="16" spans="1:39">
      <c r="A16" s="3">
        <v>15</v>
      </c>
      <c r="B16" s="2" t="s">
        <v>14</v>
      </c>
      <c r="C16" s="42">
        <v>7.3</v>
      </c>
      <c r="D16" s="43">
        <v>0</v>
      </c>
      <c r="E16" s="43"/>
      <c r="F16" s="43"/>
      <c r="G16" s="43"/>
      <c r="H16" s="43"/>
      <c r="I16" s="43"/>
      <c r="J16" s="43"/>
      <c r="K16" s="43"/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0.2</v>
      </c>
      <c r="W16" s="43">
        <v>0.1</v>
      </c>
      <c r="X16" s="43">
        <v>0.1</v>
      </c>
      <c r="Y16" s="43">
        <v>0</v>
      </c>
      <c r="Z16" s="43"/>
      <c r="AA16" s="43"/>
      <c r="AB16" s="43"/>
      <c r="AC16" s="43"/>
      <c r="AD16" s="43"/>
      <c r="AE16" s="43"/>
      <c r="AF16" s="43"/>
      <c r="AG16" s="43"/>
      <c r="AH16" s="43"/>
      <c r="AI16" s="43">
        <f t="shared" si="1"/>
        <v>0.4</v>
      </c>
      <c r="AJ16" s="39">
        <f t="shared" si="0"/>
        <v>-94.520547945205479</v>
      </c>
      <c r="AK16" s="25" t="s">
        <v>56</v>
      </c>
      <c r="AL16" s="1">
        <v>1.1000000000001364</v>
      </c>
      <c r="AM16" s="30">
        <f t="shared" si="2"/>
        <v>0.7000000000001364</v>
      </c>
    </row>
    <row r="17" spans="1:39" ht="15" customHeight="1">
      <c r="A17" s="3">
        <v>16</v>
      </c>
      <c r="B17" s="2" t="s">
        <v>15</v>
      </c>
      <c r="C17" s="42">
        <v>11.8</v>
      </c>
      <c r="D17" s="43">
        <v>0</v>
      </c>
      <c r="E17" s="43"/>
      <c r="F17" s="43"/>
      <c r="G17" s="43"/>
      <c r="H17" s="43"/>
      <c r="I17" s="43"/>
      <c r="J17" s="43"/>
      <c r="K17" s="43"/>
      <c r="L17" s="43">
        <v>0</v>
      </c>
      <c r="M17" s="43">
        <v>0</v>
      </c>
      <c r="N17" s="43">
        <v>0.3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3.4</v>
      </c>
      <c r="U17" s="43">
        <v>0</v>
      </c>
      <c r="V17" s="43">
        <v>0</v>
      </c>
      <c r="W17" s="43">
        <v>0</v>
      </c>
      <c r="X17" s="43">
        <v>0.1</v>
      </c>
      <c r="Y17" s="43">
        <v>0.1</v>
      </c>
      <c r="Z17" s="43"/>
      <c r="AA17" s="43"/>
      <c r="AB17" s="43"/>
      <c r="AC17" s="43"/>
      <c r="AD17" s="43"/>
      <c r="AE17" s="43"/>
      <c r="AF17" s="43"/>
      <c r="AG17" s="43"/>
      <c r="AH17" s="43"/>
      <c r="AI17" s="43">
        <f t="shared" si="1"/>
        <v>3.9</v>
      </c>
      <c r="AJ17" s="39">
        <f t="shared" si="0"/>
        <v>-66.949152542372886</v>
      </c>
      <c r="AK17" s="25" t="s">
        <v>96</v>
      </c>
      <c r="AL17" s="1">
        <v>0.59999999999990905</v>
      </c>
      <c r="AM17" s="30">
        <f t="shared" si="2"/>
        <v>-3.3000000000000909</v>
      </c>
    </row>
    <row r="18" spans="1:39" ht="15" customHeight="1">
      <c r="A18" s="3">
        <v>17</v>
      </c>
      <c r="B18" s="2" t="s">
        <v>16</v>
      </c>
      <c r="C18" s="42">
        <v>5.4</v>
      </c>
      <c r="D18" s="43">
        <v>0</v>
      </c>
      <c r="E18" s="43"/>
      <c r="F18" s="43"/>
      <c r="G18" s="43"/>
      <c r="H18" s="43"/>
      <c r="I18" s="43"/>
      <c r="J18" s="43"/>
      <c r="K18" s="43"/>
      <c r="L18" s="43">
        <v>0</v>
      </c>
      <c r="M18" s="43">
        <v>0</v>
      </c>
      <c r="N18" s="43">
        <v>8.1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/>
      <c r="AA18" s="43"/>
      <c r="AB18" s="43"/>
      <c r="AC18" s="43"/>
      <c r="AD18" s="43"/>
      <c r="AE18" s="43"/>
      <c r="AF18" s="43"/>
      <c r="AG18" s="43"/>
      <c r="AH18" s="43"/>
      <c r="AI18" s="43">
        <f t="shared" si="1"/>
        <v>8.1</v>
      </c>
      <c r="AJ18" s="39">
        <f t="shared" si="0"/>
        <v>49.999999999999972</v>
      </c>
      <c r="AK18" s="25" t="s">
        <v>56</v>
      </c>
      <c r="AL18" s="1">
        <v>0.20000000000004547</v>
      </c>
      <c r="AM18" s="30">
        <v>0</v>
      </c>
    </row>
    <row r="19" spans="1:39">
      <c r="A19" s="3">
        <v>18</v>
      </c>
      <c r="B19" s="2" t="s">
        <v>17</v>
      </c>
      <c r="C19" s="42">
        <v>7.5</v>
      </c>
      <c r="D19" s="43">
        <v>0</v>
      </c>
      <c r="E19" s="43"/>
      <c r="F19" s="43"/>
      <c r="G19" s="43"/>
      <c r="H19" s="43"/>
      <c r="I19" s="43"/>
      <c r="J19" s="43">
        <v>0.9</v>
      </c>
      <c r="K19" s="43"/>
      <c r="L19" s="43">
        <v>0.5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/>
      <c r="AA19" s="43"/>
      <c r="AB19" s="43"/>
      <c r="AC19" s="43"/>
      <c r="AD19" s="43"/>
      <c r="AE19" s="43"/>
      <c r="AF19" s="43"/>
      <c r="AG19" s="43"/>
      <c r="AH19" s="43"/>
      <c r="AI19" s="43">
        <f t="shared" si="1"/>
        <v>1.4</v>
      </c>
      <c r="AJ19" s="39">
        <f t="shared" si="0"/>
        <v>-81.333333333333343</v>
      </c>
      <c r="AK19" s="25" t="s">
        <v>56</v>
      </c>
      <c r="AL19" s="1">
        <v>1.2999999999999545</v>
      </c>
      <c r="AM19" s="30">
        <f t="shared" si="2"/>
        <v>-0.10000000000004539</v>
      </c>
    </row>
    <row r="20" spans="1:39">
      <c r="A20" s="3">
        <v>19</v>
      </c>
      <c r="B20" s="2" t="s">
        <v>18</v>
      </c>
      <c r="C20" s="42">
        <v>16.399999999999999</v>
      </c>
      <c r="D20" s="43">
        <v>0</v>
      </c>
      <c r="E20" s="43"/>
      <c r="F20" s="43"/>
      <c r="G20" s="43"/>
      <c r="H20" s="43"/>
      <c r="I20" s="43"/>
      <c r="J20" s="43"/>
      <c r="K20" s="43"/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/>
      <c r="AA20" s="43"/>
      <c r="AB20" s="43"/>
      <c r="AC20" s="43"/>
      <c r="AD20" s="43"/>
      <c r="AE20" s="43"/>
      <c r="AF20" s="43"/>
      <c r="AG20" s="43"/>
      <c r="AH20" s="43"/>
      <c r="AI20" s="43">
        <f t="shared" si="1"/>
        <v>0</v>
      </c>
      <c r="AJ20" s="39">
        <f t="shared" si="0"/>
        <v>-100</v>
      </c>
      <c r="AK20" s="25" t="s">
        <v>56</v>
      </c>
      <c r="AL20" s="1">
        <v>3.9000000000000909</v>
      </c>
      <c r="AM20" s="30">
        <f t="shared" si="2"/>
        <v>3.9000000000000909</v>
      </c>
    </row>
    <row r="21" spans="1:39">
      <c r="A21" s="3">
        <v>20</v>
      </c>
      <c r="B21" s="2" t="s">
        <v>19</v>
      </c>
      <c r="C21" s="42">
        <v>6.5</v>
      </c>
      <c r="D21" s="43">
        <v>0</v>
      </c>
      <c r="E21" s="43"/>
      <c r="F21" s="43"/>
      <c r="G21" s="43"/>
      <c r="H21" s="43"/>
      <c r="I21" s="43"/>
      <c r="J21" s="43"/>
      <c r="K21" s="43"/>
      <c r="L21" s="43">
        <v>0</v>
      </c>
      <c r="M21" s="43">
        <v>0</v>
      </c>
      <c r="N21" s="43">
        <v>1.9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0.1</v>
      </c>
      <c r="U21" s="43">
        <v>0</v>
      </c>
      <c r="V21" s="43">
        <v>0</v>
      </c>
      <c r="W21" s="43">
        <v>1.4</v>
      </c>
      <c r="X21" s="43">
        <v>0</v>
      </c>
      <c r="Y21" s="43">
        <v>0</v>
      </c>
      <c r="Z21" s="43"/>
      <c r="AA21" s="43"/>
      <c r="AB21" s="43"/>
      <c r="AC21" s="43"/>
      <c r="AD21" s="43"/>
      <c r="AE21" s="43"/>
      <c r="AF21" s="43"/>
      <c r="AG21" s="43"/>
      <c r="AH21" s="43"/>
      <c r="AI21" s="43">
        <f t="shared" si="1"/>
        <v>3.4</v>
      </c>
      <c r="AJ21" s="39">
        <f t="shared" si="0"/>
        <v>-47.692307692307686</v>
      </c>
      <c r="AK21" s="25" t="s">
        <v>56</v>
      </c>
      <c r="AL21" s="1">
        <v>2.1000000000000227</v>
      </c>
      <c r="AM21" s="30">
        <f t="shared" si="2"/>
        <v>-1.2999999999999772</v>
      </c>
    </row>
    <row r="22" spans="1:39">
      <c r="A22" s="3">
        <v>21</v>
      </c>
      <c r="B22" s="2" t="s">
        <v>20</v>
      </c>
      <c r="C22" s="42">
        <v>23</v>
      </c>
      <c r="D22" s="43">
        <v>0</v>
      </c>
      <c r="E22" s="43"/>
      <c r="F22" s="43"/>
      <c r="G22" s="43"/>
      <c r="H22" s="43"/>
      <c r="I22" s="43"/>
      <c r="J22" s="43"/>
      <c r="K22" s="43"/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2.9</v>
      </c>
      <c r="X22" s="43">
        <v>0</v>
      </c>
      <c r="Y22" s="43">
        <v>0</v>
      </c>
      <c r="Z22" s="43"/>
      <c r="AA22" s="43"/>
      <c r="AB22" s="43"/>
      <c r="AC22" s="43"/>
      <c r="AD22" s="43"/>
      <c r="AE22" s="43"/>
      <c r="AF22" s="43"/>
      <c r="AG22" s="43"/>
      <c r="AH22" s="43"/>
      <c r="AI22" s="43">
        <f t="shared" si="1"/>
        <v>2.9</v>
      </c>
      <c r="AJ22" s="39">
        <f t="shared" si="0"/>
        <v>-87.391304347826093</v>
      </c>
      <c r="AK22" s="25" t="s">
        <v>96</v>
      </c>
      <c r="AL22" s="1">
        <v>6.7999999999999545</v>
      </c>
      <c r="AM22" s="30">
        <f t="shared" si="2"/>
        <v>3.8999999999999546</v>
      </c>
    </row>
    <row r="23" spans="1:39">
      <c r="A23" s="3">
        <v>22</v>
      </c>
      <c r="B23" s="2" t="s">
        <v>21</v>
      </c>
      <c r="C23" s="42">
        <v>8</v>
      </c>
      <c r="D23" s="43">
        <v>0</v>
      </c>
      <c r="E23" s="43"/>
      <c r="F23" s="43"/>
      <c r="G23" s="43"/>
      <c r="H23" s="43"/>
      <c r="I23" s="43"/>
      <c r="J23" s="43"/>
      <c r="K23" s="43"/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/>
      <c r="AA23" s="43"/>
      <c r="AB23" s="43"/>
      <c r="AC23" s="43"/>
      <c r="AD23" s="43"/>
      <c r="AE23" s="43"/>
      <c r="AF23" s="43"/>
      <c r="AG23" s="43"/>
      <c r="AH23" s="43"/>
      <c r="AI23" s="43">
        <f t="shared" si="1"/>
        <v>0</v>
      </c>
      <c r="AJ23" s="39">
        <f t="shared" si="0"/>
        <v>-100</v>
      </c>
      <c r="AK23" s="25" t="s">
        <v>96</v>
      </c>
      <c r="AL23" s="1">
        <v>6.2999999999999545</v>
      </c>
      <c r="AM23" s="30">
        <v>0</v>
      </c>
    </row>
    <row r="24" spans="1:39">
      <c r="A24" s="3">
        <v>23</v>
      </c>
      <c r="B24" s="2" t="s">
        <v>22</v>
      </c>
      <c r="C24" s="42">
        <v>12.7</v>
      </c>
      <c r="D24" s="43">
        <v>0</v>
      </c>
      <c r="E24" s="43"/>
      <c r="F24" s="43"/>
      <c r="G24" s="43"/>
      <c r="H24" s="43"/>
      <c r="I24" s="43"/>
      <c r="J24" s="43"/>
      <c r="K24" s="43"/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/>
      <c r="AA24" s="43"/>
      <c r="AB24" s="43"/>
      <c r="AC24" s="43"/>
      <c r="AD24" s="43"/>
      <c r="AE24" s="43"/>
      <c r="AF24" s="43"/>
      <c r="AG24" s="43"/>
      <c r="AH24" s="43"/>
      <c r="AI24" s="43">
        <f t="shared" si="1"/>
        <v>0</v>
      </c>
      <c r="AJ24" s="39">
        <f t="shared" si="0"/>
        <v>-100</v>
      </c>
      <c r="AK24" s="25" t="s">
        <v>96</v>
      </c>
      <c r="AL24" s="1">
        <v>8.7000000000000455</v>
      </c>
      <c r="AM24" s="30">
        <f t="shared" si="2"/>
        <v>8.7000000000000455</v>
      </c>
    </row>
    <row r="25" spans="1:39" ht="15" customHeight="1">
      <c r="A25" s="3">
        <v>24</v>
      </c>
      <c r="B25" s="2" t="s">
        <v>23</v>
      </c>
      <c r="C25" s="42">
        <v>7</v>
      </c>
      <c r="D25" s="43">
        <v>0</v>
      </c>
      <c r="E25" s="43"/>
      <c r="F25" s="43"/>
      <c r="G25" s="43"/>
      <c r="H25" s="43">
        <v>0.1</v>
      </c>
      <c r="I25" s="43"/>
      <c r="J25" s="43"/>
      <c r="K25" s="43"/>
      <c r="L25" s="43">
        <v>0</v>
      </c>
      <c r="M25" s="43">
        <v>0.6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/>
      <c r="AA25" s="43"/>
      <c r="AB25" s="43"/>
      <c r="AC25" s="43"/>
      <c r="AD25" s="43"/>
      <c r="AE25" s="43"/>
      <c r="AF25" s="43"/>
      <c r="AG25" s="43"/>
      <c r="AH25" s="43"/>
      <c r="AI25" s="43">
        <f t="shared" si="1"/>
        <v>0.7</v>
      </c>
      <c r="AJ25" s="39">
        <f t="shared" si="0"/>
        <v>-90</v>
      </c>
      <c r="AK25" s="25" t="s">
        <v>96</v>
      </c>
      <c r="AL25" s="1">
        <v>23.399999999999977</v>
      </c>
      <c r="AM25" s="30">
        <f t="shared" si="2"/>
        <v>22.699999999999978</v>
      </c>
    </row>
    <row r="26" spans="1:39">
      <c r="A26" s="3">
        <v>25</v>
      </c>
      <c r="B26" s="2" t="s">
        <v>24</v>
      </c>
      <c r="C26" s="42">
        <v>13.8</v>
      </c>
      <c r="D26" s="43">
        <v>0</v>
      </c>
      <c r="E26" s="43"/>
      <c r="F26" s="43"/>
      <c r="G26" s="43"/>
      <c r="H26" s="43"/>
      <c r="I26" s="43"/>
      <c r="J26" s="43"/>
      <c r="K26" s="43"/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/>
      <c r="AA26" s="43"/>
      <c r="AB26" s="43"/>
      <c r="AC26" s="43"/>
      <c r="AD26" s="43"/>
      <c r="AE26" s="43"/>
      <c r="AF26" s="43"/>
      <c r="AG26" s="43"/>
      <c r="AH26" s="43"/>
      <c r="AI26" s="43">
        <f t="shared" si="1"/>
        <v>0</v>
      </c>
      <c r="AJ26" s="39">
        <f t="shared" si="0"/>
        <v>-100</v>
      </c>
      <c r="AK26" s="25" t="s">
        <v>96</v>
      </c>
      <c r="AL26" s="1">
        <v>1.2999999999999545</v>
      </c>
      <c r="AM26" s="30">
        <f t="shared" si="2"/>
        <v>1.2999999999999545</v>
      </c>
    </row>
    <row r="27" spans="1:39">
      <c r="A27" s="3">
        <v>26</v>
      </c>
      <c r="B27" s="2" t="s">
        <v>25</v>
      </c>
      <c r="C27" s="42">
        <v>6.9</v>
      </c>
      <c r="D27" s="43">
        <v>0</v>
      </c>
      <c r="E27" s="43"/>
      <c r="F27" s="43"/>
      <c r="G27" s="43"/>
      <c r="H27" s="43"/>
      <c r="I27" s="43"/>
      <c r="J27" s="43"/>
      <c r="K27" s="43"/>
      <c r="L27" s="43">
        <v>0</v>
      </c>
      <c r="M27" s="43">
        <v>0.2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/>
      <c r="AA27" s="43"/>
      <c r="AB27" s="43"/>
      <c r="AC27" s="43"/>
      <c r="AD27" s="43"/>
      <c r="AE27" s="43"/>
      <c r="AF27" s="43"/>
      <c r="AG27" s="43"/>
      <c r="AH27" s="43"/>
      <c r="AI27" s="43">
        <f t="shared" si="1"/>
        <v>0.2</v>
      </c>
      <c r="AJ27" s="39">
        <f t="shared" si="0"/>
        <v>-97.101449275362313</v>
      </c>
      <c r="AK27" s="25" t="s">
        <v>96</v>
      </c>
      <c r="AL27" s="1">
        <v>23.399999999999864</v>
      </c>
      <c r="AM27" s="30">
        <f t="shared" si="2"/>
        <v>23.199999999999864</v>
      </c>
    </row>
    <row r="28" spans="1:39" s="99" customFormat="1">
      <c r="A28" s="94">
        <v>27</v>
      </c>
      <c r="B28" s="95" t="s">
        <v>26</v>
      </c>
      <c r="C28" s="42">
        <v>13.3</v>
      </c>
      <c r="D28" s="43">
        <v>0</v>
      </c>
      <c r="E28" s="43"/>
      <c r="F28" s="43"/>
      <c r="G28" s="43"/>
      <c r="H28" s="43"/>
      <c r="I28" s="43"/>
      <c r="J28" s="43"/>
      <c r="K28" s="43"/>
      <c r="L28" s="43">
        <v>0</v>
      </c>
      <c r="M28" s="43">
        <v>0</v>
      </c>
      <c r="N28" s="43">
        <v>0</v>
      </c>
      <c r="O28" s="43">
        <v>0</v>
      </c>
      <c r="P28" s="43">
        <v>2.8</v>
      </c>
      <c r="Q28" s="43">
        <v>31.6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36.6</v>
      </c>
      <c r="X28" s="43">
        <v>0</v>
      </c>
      <c r="Y28" s="43">
        <v>0</v>
      </c>
      <c r="Z28" s="43"/>
      <c r="AA28" s="43"/>
      <c r="AB28" s="43"/>
      <c r="AC28" s="43"/>
      <c r="AD28" s="43"/>
      <c r="AE28" s="43"/>
      <c r="AF28" s="43"/>
      <c r="AG28" s="43"/>
      <c r="AH28" s="43"/>
      <c r="AI28" s="43">
        <f t="shared" si="1"/>
        <v>71</v>
      </c>
      <c r="AJ28" s="97">
        <f t="shared" si="0"/>
        <v>433.83458646616532</v>
      </c>
      <c r="AK28" s="98" t="s">
        <v>57</v>
      </c>
      <c r="AL28" s="99">
        <v>9</v>
      </c>
      <c r="AM28" s="30">
        <f t="shared" si="2"/>
        <v>-62</v>
      </c>
    </row>
    <row r="29" spans="1:39">
      <c r="A29" s="3">
        <v>28</v>
      </c>
      <c r="B29" s="2" t="s">
        <v>27</v>
      </c>
      <c r="C29" s="42">
        <v>7.5</v>
      </c>
      <c r="D29" s="43">
        <v>0</v>
      </c>
      <c r="E29" s="43"/>
      <c r="F29" s="43"/>
      <c r="G29" s="43"/>
      <c r="H29" s="43"/>
      <c r="I29" s="43"/>
      <c r="J29" s="43"/>
      <c r="K29" s="43"/>
      <c r="L29" s="43">
        <v>0.1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3.3</v>
      </c>
      <c r="X29" s="43">
        <v>0</v>
      </c>
      <c r="Y29" s="43">
        <v>0</v>
      </c>
      <c r="Z29" s="43"/>
      <c r="AA29" s="43"/>
      <c r="AB29" s="43"/>
      <c r="AC29" s="43"/>
      <c r="AD29" s="43"/>
      <c r="AE29" s="43"/>
      <c r="AF29" s="43"/>
      <c r="AG29" s="43"/>
      <c r="AH29" s="43"/>
      <c r="AI29" s="43">
        <f t="shared" si="1"/>
        <v>3.4</v>
      </c>
      <c r="AJ29" s="39">
        <f t="shared" si="0"/>
        <v>-54.666666666666671</v>
      </c>
      <c r="AK29" s="25" t="s">
        <v>96</v>
      </c>
      <c r="AL29" s="1">
        <v>3.9000000000000909</v>
      </c>
      <c r="AM29" s="30">
        <f t="shared" si="2"/>
        <v>0.50000000000009104</v>
      </c>
    </row>
    <row r="30" spans="1:39">
      <c r="A30" s="3">
        <v>29</v>
      </c>
      <c r="B30" s="2" t="s">
        <v>28</v>
      </c>
      <c r="C30" s="42">
        <v>17.7</v>
      </c>
      <c r="D30" s="43">
        <v>0</v>
      </c>
      <c r="E30" s="43"/>
      <c r="F30" s="43"/>
      <c r="G30" s="43"/>
      <c r="H30" s="43"/>
      <c r="I30" s="43"/>
      <c r="J30" s="43"/>
      <c r="K30" s="43"/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3.8</v>
      </c>
      <c r="X30" s="43">
        <v>0</v>
      </c>
      <c r="Y30" s="43">
        <v>0</v>
      </c>
      <c r="Z30" s="43"/>
      <c r="AA30" s="43"/>
      <c r="AB30" s="43"/>
      <c r="AC30" s="43"/>
      <c r="AD30" s="43"/>
      <c r="AE30" s="43"/>
      <c r="AF30" s="43"/>
      <c r="AG30" s="43"/>
      <c r="AH30" s="43"/>
      <c r="AI30" s="43">
        <f t="shared" si="1"/>
        <v>3.8</v>
      </c>
      <c r="AJ30" s="39">
        <f t="shared" si="0"/>
        <v>-78.531073446327682</v>
      </c>
      <c r="AK30" s="25" t="s">
        <v>57</v>
      </c>
      <c r="AL30" s="1">
        <v>0</v>
      </c>
      <c r="AM30" s="30">
        <f t="shared" si="2"/>
        <v>-3.8</v>
      </c>
    </row>
    <row r="31" spans="1:39">
      <c r="A31" s="3">
        <v>30</v>
      </c>
      <c r="B31" s="2" t="s">
        <v>29</v>
      </c>
      <c r="C31" s="42">
        <v>10.4</v>
      </c>
      <c r="D31" s="43">
        <v>0</v>
      </c>
      <c r="E31" s="43"/>
      <c r="F31" s="43"/>
      <c r="G31" s="43"/>
      <c r="H31" s="43"/>
      <c r="I31" s="43"/>
      <c r="J31" s="43"/>
      <c r="K31" s="43"/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0.3</v>
      </c>
      <c r="S31" s="43">
        <v>0</v>
      </c>
      <c r="T31" s="43">
        <v>2.6</v>
      </c>
      <c r="U31" s="43">
        <v>0</v>
      </c>
      <c r="V31" s="43">
        <v>0</v>
      </c>
      <c r="W31" s="43">
        <v>1.4</v>
      </c>
      <c r="X31" s="43">
        <v>0</v>
      </c>
      <c r="Y31" s="43">
        <v>0</v>
      </c>
      <c r="Z31" s="43"/>
      <c r="AA31" s="43"/>
      <c r="AB31" s="43"/>
      <c r="AC31" s="43"/>
      <c r="AD31" s="43"/>
      <c r="AE31" s="43"/>
      <c r="AF31" s="43"/>
      <c r="AG31" s="43"/>
      <c r="AH31" s="43"/>
      <c r="AI31" s="43">
        <f t="shared" si="1"/>
        <v>4.3</v>
      </c>
      <c r="AJ31" s="39">
        <f t="shared" si="0"/>
        <v>-58.653846153846153</v>
      </c>
      <c r="AK31" s="25" t="s">
        <v>56</v>
      </c>
      <c r="AL31" s="1">
        <v>0.79999999999995453</v>
      </c>
      <c r="AM31" s="30">
        <f t="shared" si="2"/>
        <v>-3.5000000000000453</v>
      </c>
    </row>
    <row r="32" spans="1:39">
      <c r="A32" s="3">
        <v>31</v>
      </c>
      <c r="B32" s="2" t="s">
        <v>30</v>
      </c>
      <c r="C32" s="42">
        <v>8.6999999999999993</v>
      </c>
      <c r="D32" s="43">
        <v>0</v>
      </c>
      <c r="E32" s="43"/>
      <c r="F32" s="43"/>
      <c r="G32" s="43"/>
      <c r="H32" s="43"/>
      <c r="I32" s="43"/>
      <c r="J32" s="43"/>
      <c r="K32" s="43"/>
      <c r="L32" s="43">
        <v>0</v>
      </c>
      <c r="M32" s="43">
        <v>1.4</v>
      </c>
      <c r="N32" s="43">
        <v>0</v>
      </c>
      <c r="O32" s="43">
        <v>0.3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/>
      <c r="AA32" s="43"/>
      <c r="AB32" s="43"/>
      <c r="AC32" s="43"/>
      <c r="AD32" s="43"/>
      <c r="AE32" s="43"/>
      <c r="AF32" s="43"/>
      <c r="AG32" s="43"/>
      <c r="AH32" s="43"/>
      <c r="AI32" s="43">
        <f t="shared" si="1"/>
        <v>1.7</v>
      </c>
      <c r="AJ32" s="39">
        <f t="shared" si="0"/>
        <v>-80.459770114942529</v>
      </c>
      <c r="AK32" s="25" t="s">
        <v>57</v>
      </c>
      <c r="AL32" s="1">
        <v>15.100000000000136</v>
      </c>
      <c r="AM32" s="30">
        <f t="shared" si="2"/>
        <v>13.400000000000137</v>
      </c>
    </row>
    <row r="33" spans="1:39" ht="15" customHeight="1">
      <c r="A33" s="3">
        <v>32</v>
      </c>
      <c r="B33" s="2" t="s">
        <v>31</v>
      </c>
      <c r="C33" s="42">
        <v>4.8</v>
      </c>
      <c r="D33" s="43">
        <v>0</v>
      </c>
      <c r="E33" s="43"/>
      <c r="F33" s="43"/>
      <c r="G33" s="43"/>
      <c r="H33" s="43"/>
      <c r="I33" s="43"/>
      <c r="J33" s="43"/>
      <c r="K33" s="43"/>
      <c r="L33" s="43">
        <v>0</v>
      </c>
      <c r="M33" s="43">
        <v>0</v>
      </c>
      <c r="N33" s="43">
        <v>5.5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/>
      <c r="AA33" s="43"/>
      <c r="AB33" s="43"/>
      <c r="AC33" s="43"/>
      <c r="AD33" s="43"/>
      <c r="AE33" s="43"/>
      <c r="AF33" s="43"/>
      <c r="AG33" s="43"/>
      <c r="AH33" s="43"/>
      <c r="AI33" s="43">
        <f t="shared" si="1"/>
        <v>5.5</v>
      </c>
      <c r="AJ33" s="39">
        <f t="shared" si="0"/>
        <v>14.583333333333343</v>
      </c>
      <c r="AK33" s="25" t="s">
        <v>56</v>
      </c>
      <c r="AL33" s="1">
        <v>0.89999999999997726</v>
      </c>
      <c r="AM33" s="30">
        <f t="shared" si="2"/>
        <v>-4.6000000000000227</v>
      </c>
    </row>
    <row r="34" spans="1:39">
      <c r="A34" s="3">
        <v>33</v>
      </c>
      <c r="B34" s="2" t="s">
        <v>32</v>
      </c>
      <c r="C34" s="42">
        <v>7.9</v>
      </c>
      <c r="D34" s="43">
        <v>0</v>
      </c>
      <c r="E34" s="43"/>
      <c r="F34" s="43"/>
      <c r="G34" s="43"/>
      <c r="H34" s="43"/>
      <c r="I34" s="43"/>
      <c r="J34" s="43"/>
      <c r="K34" s="43"/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5.5</v>
      </c>
      <c r="X34" s="43">
        <v>0</v>
      </c>
      <c r="Y34" s="43">
        <v>0</v>
      </c>
      <c r="Z34" s="43"/>
      <c r="AA34" s="43"/>
      <c r="AB34" s="43"/>
      <c r="AC34" s="43"/>
      <c r="AD34" s="43"/>
      <c r="AE34" s="43"/>
      <c r="AF34" s="43"/>
      <c r="AG34" s="43"/>
      <c r="AH34" s="43"/>
      <c r="AI34" s="43">
        <f t="shared" si="1"/>
        <v>5.5</v>
      </c>
      <c r="AJ34" s="39">
        <f t="shared" si="0"/>
        <v>-30.379746835443044</v>
      </c>
      <c r="AK34" s="25" t="s">
        <v>96</v>
      </c>
      <c r="AL34" s="1">
        <v>0.40000000000009095</v>
      </c>
      <c r="AM34" s="30">
        <v>0</v>
      </c>
    </row>
    <row r="35" spans="1:39" ht="15" customHeight="1">
      <c r="A35" s="3">
        <v>34</v>
      </c>
      <c r="B35" s="2" t="s">
        <v>33</v>
      </c>
      <c r="C35" s="42">
        <v>14.3</v>
      </c>
      <c r="D35" s="43">
        <v>0</v>
      </c>
      <c r="E35" s="43"/>
      <c r="F35" s="43"/>
      <c r="G35" s="43"/>
      <c r="H35" s="43"/>
      <c r="I35" s="43"/>
      <c r="J35" s="43"/>
      <c r="K35" s="43"/>
      <c r="L35" s="43">
        <v>0.1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0.1</v>
      </c>
      <c r="V35" s="43">
        <v>0</v>
      </c>
      <c r="W35" s="43">
        <v>0</v>
      </c>
      <c r="X35" s="43">
        <v>0.1</v>
      </c>
      <c r="Y35" s="43">
        <v>0</v>
      </c>
      <c r="Z35" s="43"/>
      <c r="AA35" s="43"/>
      <c r="AB35" s="43"/>
      <c r="AC35" s="43"/>
      <c r="AD35" s="43"/>
      <c r="AE35" s="43"/>
      <c r="AF35" s="43"/>
      <c r="AG35" s="43"/>
      <c r="AH35" s="43"/>
      <c r="AI35" s="43">
        <f t="shared" si="1"/>
        <v>0.30000000000000004</v>
      </c>
      <c r="AJ35" s="39">
        <f t="shared" si="0"/>
        <v>-97.902097902097907</v>
      </c>
      <c r="AK35" s="25" t="s">
        <v>96</v>
      </c>
      <c r="AL35" s="1">
        <v>0.10000000000002274</v>
      </c>
      <c r="AM35" s="30">
        <f t="shared" si="2"/>
        <v>-0.19999999999997731</v>
      </c>
    </row>
    <row r="36" spans="1:39" ht="15" customHeight="1">
      <c r="A36" s="3">
        <v>35</v>
      </c>
      <c r="B36" s="2" t="s">
        <v>34</v>
      </c>
      <c r="C36" s="42">
        <v>10.199999999999999</v>
      </c>
      <c r="D36" s="43">
        <v>0</v>
      </c>
      <c r="E36" s="43"/>
      <c r="F36" s="43"/>
      <c r="G36" s="43"/>
      <c r="H36" s="43"/>
      <c r="I36" s="43"/>
      <c r="J36" s="43"/>
      <c r="K36" s="43"/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15.7</v>
      </c>
      <c r="X36" s="43">
        <v>0.1</v>
      </c>
      <c r="Y36" s="43">
        <v>0</v>
      </c>
      <c r="Z36" s="43"/>
      <c r="AA36" s="43"/>
      <c r="AB36" s="43"/>
      <c r="AC36" s="43"/>
      <c r="AD36" s="43"/>
      <c r="AE36" s="43"/>
      <c r="AF36" s="43"/>
      <c r="AG36" s="43"/>
      <c r="AH36" s="43"/>
      <c r="AI36" s="43">
        <f t="shared" si="1"/>
        <v>15.799999999999999</v>
      </c>
      <c r="AJ36" s="39">
        <f t="shared" si="0"/>
        <v>54.901960784313729</v>
      </c>
      <c r="AK36" s="25" t="s">
        <v>57</v>
      </c>
      <c r="AL36" s="1">
        <v>3.4000000000000909</v>
      </c>
      <c r="AM36" s="30">
        <f t="shared" si="2"/>
        <v>-12.399999999999908</v>
      </c>
    </row>
    <row r="37" spans="1:39" ht="15" customHeight="1">
      <c r="A37" s="3">
        <v>36</v>
      </c>
      <c r="B37" s="2" t="s">
        <v>35</v>
      </c>
      <c r="C37" s="42">
        <v>17.399999999999999</v>
      </c>
      <c r="D37" s="43">
        <v>0</v>
      </c>
      <c r="E37" s="43"/>
      <c r="F37" s="43"/>
      <c r="G37" s="43"/>
      <c r="H37" s="43"/>
      <c r="I37" s="43"/>
      <c r="J37" s="43"/>
      <c r="K37" s="43"/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1.6</v>
      </c>
      <c r="X37" s="43">
        <v>0</v>
      </c>
      <c r="Y37" s="43">
        <v>6.4</v>
      </c>
      <c r="Z37" s="43"/>
      <c r="AA37" s="43"/>
      <c r="AB37" s="43"/>
      <c r="AC37" s="43"/>
      <c r="AD37" s="43"/>
      <c r="AE37" s="43"/>
      <c r="AF37" s="43"/>
      <c r="AG37" s="43"/>
      <c r="AH37" s="43"/>
      <c r="AI37" s="43">
        <f t="shared" si="1"/>
        <v>8</v>
      </c>
      <c r="AJ37" s="39">
        <f t="shared" si="0"/>
        <v>-54.022988505747122</v>
      </c>
      <c r="AK37" s="25" t="s">
        <v>96</v>
      </c>
      <c r="AL37" s="1">
        <v>0</v>
      </c>
      <c r="AM37" s="30">
        <f t="shared" si="2"/>
        <v>-8</v>
      </c>
    </row>
    <row r="38" spans="1:39" ht="15" customHeight="1">
      <c r="A38" s="3">
        <v>37</v>
      </c>
      <c r="B38" s="2" t="s">
        <v>36</v>
      </c>
      <c r="C38" s="42">
        <v>9.9</v>
      </c>
      <c r="D38" s="43">
        <v>0</v>
      </c>
      <c r="E38" s="43"/>
      <c r="F38" s="43"/>
      <c r="G38" s="43"/>
      <c r="H38" s="43"/>
      <c r="I38" s="43"/>
      <c r="J38" s="43"/>
      <c r="K38" s="43"/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0.4</v>
      </c>
      <c r="W38" s="43">
        <v>1.1000000000000001</v>
      </c>
      <c r="X38" s="43">
        <v>0.2</v>
      </c>
      <c r="Y38" s="43">
        <v>0</v>
      </c>
      <c r="Z38" s="43"/>
      <c r="AA38" s="43"/>
      <c r="AB38" s="43"/>
      <c r="AC38" s="43"/>
      <c r="AD38" s="43"/>
      <c r="AE38" s="43"/>
      <c r="AF38" s="43"/>
      <c r="AG38" s="43"/>
      <c r="AH38" s="43"/>
      <c r="AI38" s="43">
        <f t="shared" si="1"/>
        <v>1.7</v>
      </c>
      <c r="AJ38" s="39">
        <f t="shared" si="0"/>
        <v>-82.828282828282823</v>
      </c>
      <c r="AK38" s="25" t="s">
        <v>96</v>
      </c>
      <c r="AL38" s="1">
        <v>0.29999999999995453</v>
      </c>
      <c r="AM38" s="30">
        <f t="shared" si="2"/>
        <v>-1.4000000000000454</v>
      </c>
    </row>
    <row r="39" spans="1:39">
      <c r="A39" s="3">
        <v>38</v>
      </c>
      <c r="B39" s="2" t="s">
        <v>37</v>
      </c>
      <c r="C39" s="42">
        <v>10.6</v>
      </c>
      <c r="D39" s="43">
        <v>0</v>
      </c>
      <c r="E39" s="43"/>
      <c r="F39" s="43"/>
      <c r="G39" s="43"/>
      <c r="H39" s="43"/>
      <c r="I39" s="43"/>
      <c r="J39" s="43"/>
      <c r="K39" s="43"/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U39" s="43">
        <v>0</v>
      </c>
      <c r="V39" s="43">
        <v>0</v>
      </c>
      <c r="W39" s="43">
        <v>24.6</v>
      </c>
      <c r="X39" s="43">
        <v>0</v>
      </c>
      <c r="Y39" s="43">
        <v>0</v>
      </c>
      <c r="Z39" s="43"/>
      <c r="AA39" s="43"/>
      <c r="AB39" s="43"/>
      <c r="AC39" s="43"/>
      <c r="AD39" s="43"/>
      <c r="AE39" s="43"/>
      <c r="AF39" s="43"/>
      <c r="AG39" s="43"/>
      <c r="AH39" s="43"/>
      <c r="AI39" s="43">
        <f t="shared" si="1"/>
        <v>24.6</v>
      </c>
      <c r="AJ39" s="39">
        <f t="shared" si="0"/>
        <v>132.07547169811323</v>
      </c>
      <c r="AK39" s="25" t="s">
        <v>57</v>
      </c>
      <c r="AL39" s="1">
        <v>2</v>
      </c>
      <c r="AM39" s="30">
        <f t="shared" si="2"/>
        <v>-22.6</v>
      </c>
    </row>
    <row r="40" spans="1:39">
      <c r="A40" s="3">
        <v>39</v>
      </c>
      <c r="B40" s="2" t="s">
        <v>38</v>
      </c>
      <c r="C40" s="42">
        <v>15.4</v>
      </c>
      <c r="D40" s="43">
        <v>0</v>
      </c>
      <c r="E40" s="43"/>
      <c r="F40" s="43"/>
      <c r="G40" s="43"/>
      <c r="H40" s="43"/>
      <c r="I40" s="43"/>
      <c r="J40" s="43"/>
      <c r="K40" s="43"/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0.7</v>
      </c>
      <c r="X40" s="43">
        <v>0</v>
      </c>
      <c r="Y40" s="43">
        <v>0</v>
      </c>
      <c r="Z40" s="43"/>
      <c r="AA40" s="43"/>
      <c r="AB40" s="43"/>
      <c r="AC40" s="43"/>
      <c r="AD40" s="43"/>
      <c r="AE40" s="43"/>
      <c r="AF40" s="43"/>
      <c r="AG40" s="43"/>
      <c r="AH40" s="43"/>
      <c r="AI40" s="43">
        <f t="shared" si="1"/>
        <v>0.7</v>
      </c>
      <c r="AJ40" s="39">
        <f t="shared" si="0"/>
        <v>-95.454545454545453</v>
      </c>
      <c r="AK40" s="25" t="s">
        <v>96</v>
      </c>
      <c r="AL40" s="1">
        <v>9.3000000000000682</v>
      </c>
      <c r="AM40" s="30">
        <f t="shared" si="2"/>
        <v>8.6000000000000689</v>
      </c>
    </row>
    <row r="41" spans="1:39">
      <c r="A41" s="3">
        <v>40</v>
      </c>
      <c r="B41" s="2" t="s">
        <v>39</v>
      </c>
      <c r="C41" s="42">
        <v>9</v>
      </c>
      <c r="D41" s="43">
        <v>0</v>
      </c>
      <c r="E41" s="43"/>
      <c r="F41" s="43"/>
      <c r="G41" s="43"/>
      <c r="H41" s="43"/>
      <c r="I41" s="43"/>
      <c r="J41" s="43"/>
      <c r="K41" s="43"/>
      <c r="L41" s="43">
        <v>0</v>
      </c>
      <c r="M41" s="43">
        <v>0</v>
      </c>
      <c r="N41" s="43">
        <v>20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/>
      <c r="AA41" s="43"/>
      <c r="AB41" s="43"/>
      <c r="AC41" s="43"/>
      <c r="AD41" s="43"/>
      <c r="AE41" s="43"/>
      <c r="AF41" s="43"/>
      <c r="AG41" s="43"/>
      <c r="AH41" s="43"/>
      <c r="AI41" s="43">
        <f t="shared" si="1"/>
        <v>20</v>
      </c>
      <c r="AJ41" s="39">
        <f t="shared" si="0"/>
        <v>122.22222222222223</v>
      </c>
      <c r="AK41" s="25" t="s">
        <v>56</v>
      </c>
      <c r="AL41" s="1">
        <v>0</v>
      </c>
      <c r="AM41" s="30">
        <f t="shared" si="2"/>
        <v>-20</v>
      </c>
    </row>
    <row r="42" spans="1:39">
      <c r="A42" s="3">
        <v>41</v>
      </c>
      <c r="B42" s="2" t="s">
        <v>40</v>
      </c>
      <c r="C42" s="42">
        <v>9.3000000000000007</v>
      </c>
      <c r="D42" s="43">
        <v>0</v>
      </c>
      <c r="E42" s="43"/>
      <c r="F42" s="43"/>
      <c r="G42" s="43"/>
      <c r="H42" s="43"/>
      <c r="I42" s="43"/>
      <c r="J42" s="43"/>
      <c r="K42" s="43"/>
      <c r="L42" s="43">
        <v>0</v>
      </c>
      <c r="M42" s="43">
        <v>0</v>
      </c>
      <c r="N42" s="43">
        <v>1.2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/>
      <c r="AA42" s="43"/>
      <c r="AB42" s="43"/>
      <c r="AC42" s="43"/>
      <c r="AD42" s="43"/>
      <c r="AE42" s="43"/>
      <c r="AF42" s="43"/>
      <c r="AG42" s="43"/>
      <c r="AH42" s="43"/>
      <c r="AI42" s="43">
        <f t="shared" si="1"/>
        <v>1.2</v>
      </c>
      <c r="AJ42" s="39">
        <f t="shared" si="0"/>
        <v>-87.096774193548384</v>
      </c>
      <c r="AK42" s="25" t="s">
        <v>56</v>
      </c>
      <c r="AL42" s="1">
        <v>0.79999999999995453</v>
      </c>
      <c r="AM42" s="30">
        <f t="shared" si="2"/>
        <v>-0.40000000000004543</v>
      </c>
    </row>
    <row r="43" spans="1:39">
      <c r="A43" s="3">
        <v>42</v>
      </c>
      <c r="B43" s="2" t="s">
        <v>41</v>
      </c>
      <c r="C43" s="42">
        <v>8.5</v>
      </c>
      <c r="D43" s="43">
        <v>0</v>
      </c>
      <c r="E43" s="43"/>
      <c r="F43" s="43"/>
      <c r="G43" s="43"/>
      <c r="H43" s="43"/>
      <c r="I43" s="43"/>
      <c r="J43" s="43"/>
      <c r="K43" s="43"/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1.4</v>
      </c>
      <c r="X43" s="43">
        <v>0</v>
      </c>
      <c r="Y43" s="43">
        <v>0</v>
      </c>
      <c r="Z43" s="43"/>
      <c r="AA43" s="43"/>
      <c r="AB43" s="43"/>
      <c r="AC43" s="43"/>
      <c r="AD43" s="43"/>
      <c r="AE43" s="43"/>
      <c r="AF43" s="43"/>
      <c r="AG43" s="43"/>
      <c r="AH43" s="43"/>
      <c r="AI43" s="43">
        <f t="shared" si="1"/>
        <v>1.4</v>
      </c>
      <c r="AJ43" s="39">
        <f t="shared" si="0"/>
        <v>-83.529411764705884</v>
      </c>
      <c r="AK43" s="25" t="s">
        <v>57</v>
      </c>
      <c r="AL43" s="1">
        <v>3.5</v>
      </c>
      <c r="AM43" s="30">
        <f t="shared" si="2"/>
        <v>2.1</v>
      </c>
    </row>
    <row r="44" spans="1:39">
      <c r="A44" s="3">
        <v>43</v>
      </c>
      <c r="B44" s="2" t="s">
        <v>42</v>
      </c>
      <c r="C44" s="42">
        <v>3.9</v>
      </c>
      <c r="D44" s="43">
        <v>0</v>
      </c>
      <c r="E44" s="43"/>
      <c r="F44" s="43"/>
      <c r="G44" s="43"/>
      <c r="H44" s="43"/>
      <c r="I44" s="43"/>
      <c r="J44" s="43"/>
      <c r="K44" s="43"/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/>
      <c r="AA44" s="43"/>
      <c r="AB44" s="43"/>
      <c r="AC44" s="43"/>
      <c r="AD44" s="43"/>
      <c r="AE44" s="43"/>
      <c r="AF44" s="43"/>
      <c r="AG44" s="43"/>
      <c r="AH44" s="43"/>
      <c r="AI44" s="43">
        <f t="shared" si="1"/>
        <v>0</v>
      </c>
      <c r="AJ44" s="39">
        <f t="shared" si="0"/>
        <v>-100</v>
      </c>
      <c r="AK44" s="25" t="s">
        <v>57</v>
      </c>
      <c r="AL44" s="1">
        <v>0</v>
      </c>
      <c r="AM44" s="30">
        <f t="shared" si="2"/>
        <v>0</v>
      </c>
    </row>
    <row r="45" spans="1:39">
      <c r="A45" s="3">
        <v>44</v>
      </c>
      <c r="B45" s="2" t="s">
        <v>43</v>
      </c>
      <c r="C45" s="42">
        <v>12.3</v>
      </c>
      <c r="D45" s="43">
        <v>0</v>
      </c>
      <c r="E45" s="43"/>
      <c r="F45" s="43"/>
      <c r="G45" s="43"/>
      <c r="H45" s="43"/>
      <c r="I45" s="43"/>
      <c r="J45" s="43"/>
      <c r="K45" s="43"/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0.3</v>
      </c>
      <c r="X45" s="43">
        <v>0.2</v>
      </c>
      <c r="Y45" s="43">
        <v>0</v>
      </c>
      <c r="Z45" s="43"/>
      <c r="AA45" s="43"/>
      <c r="AB45" s="43"/>
      <c r="AC45" s="43"/>
      <c r="AD45" s="43"/>
      <c r="AE45" s="43"/>
      <c r="AF45" s="43"/>
      <c r="AG45" s="43"/>
      <c r="AH45" s="43"/>
      <c r="AI45" s="43">
        <f t="shared" si="1"/>
        <v>0.5</v>
      </c>
      <c r="AJ45" s="39">
        <f t="shared" si="0"/>
        <v>-95.934959349593498</v>
      </c>
      <c r="AK45" s="25" t="s">
        <v>96</v>
      </c>
      <c r="AL45" s="1">
        <v>1.7000000000000455</v>
      </c>
      <c r="AM45" s="30">
        <f t="shared" si="2"/>
        <v>1.2000000000000455</v>
      </c>
    </row>
    <row r="46" spans="1:39">
      <c r="A46" s="3">
        <v>45</v>
      </c>
      <c r="B46" s="2" t="s">
        <v>44</v>
      </c>
      <c r="C46" s="42">
        <v>5.0999999999999996</v>
      </c>
      <c r="D46" s="43">
        <v>0</v>
      </c>
      <c r="E46" s="43"/>
      <c r="F46" s="43"/>
      <c r="G46" s="43"/>
      <c r="H46" s="43"/>
      <c r="I46" s="43"/>
      <c r="J46" s="43"/>
      <c r="K46" s="43"/>
      <c r="L46" s="43">
        <v>0</v>
      </c>
      <c r="M46" s="43">
        <v>0</v>
      </c>
      <c r="N46" s="43">
        <v>0.1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/>
      <c r="AA46" s="43"/>
      <c r="AB46" s="43"/>
      <c r="AC46" s="43"/>
      <c r="AD46" s="43"/>
      <c r="AE46" s="43"/>
      <c r="AF46" s="43"/>
      <c r="AG46" s="43"/>
      <c r="AH46" s="43"/>
      <c r="AI46" s="43">
        <f t="shared" si="1"/>
        <v>0.1</v>
      </c>
      <c r="AJ46" s="39">
        <f t="shared" si="0"/>
        <v>-98.039215686274503</v>
      </c>
      <c r="AK46" s="25" t="s">
        <v>56</v>
      </c>
      <c r="AL46" s="1">
        <v>0.10000000000013642</v>
      </c>
      <c r="AM46" s="30">
        <v>0</v>
      </c>
    </row>
    <row r="47" spans="1:39">
      <c r="A47" s="3">
        <v>46</v>
      </c>
      <c r="B47" s="2" t="s">
        <v>45</v>
      </c>
      <c r="C47" s="42">
        <v>6.9</v>
      </c>
      <c r="D47" s="43">
        <v>0</v>
      </c>
      <c r="E47" s="43"/>
      <c r="F47" s="43"/>
      <c r="G47" s="43"/>
      <c r="H47" s="43"/>
      <c r="I47" s="43"/>
      <c r="J47" s="43"/>
      <c r="K47" s="43"/>
      <c r="L47" s="43">
        <v>0</v>
      </c>
      <c r="M47" s="43">
        <v>0</v>
      </c>
      <c r="N47" s="43">
        <v>11.8</v>
      </c>
      <c r="O47" s="43">
        <v>0.1</v>
      </c>
      <c r="P47" s="43">
        <v>0</v>
      </c>
      <c r="Q47" s="43">
        <v>0</v>
      </c>
      <c r="R47" s="43">
        <v>4.0999999999999996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/>
      <c r="AA47" s="43"/>
      <c r="AB47" s="43"/>
      <c r="AC47" s="43"/>
      <c r="AD47" s="43"/>
      <c r="AE47" s="43"/>
      <c r="AF47" s="43"/>
      <c r="AG47" s="43"/>
      <c r="AH47" s="43"/>
      <c r="AI47" s="43">
        <f t="shared" si="1"/>
        <v>16</v>
      </c>
      <c r="AJ47" s="39">
        <f t="shared" si="0"/>
        <v>131.8840579710145</v>
      </c>
      <c r="AK47" s="25" t="s">
        <v>57</v>
      </c>
      <c r="AL47" s="1">
        <v>0.60000000000002274</v>
      </c>
      <c r="AM47" s="30">
        <f t="shared" si="2"/>
        <v>-15.399999999999977</v>
      </c>
    </row>
    <row r="48" spans="1:39">
      <c r="A48" s="3">
        <v>47</v>
      </c>
      <c r="B48" s="2" t="s">
        <v>76</v>
      </c>
      <c r="C48" s="42">
        <v>12.3</v>
      </c>
      <c r="D48" s="43">
        <v>0</v>
      </c>
      <c r="E48" s="43"/>
      <c r="F48" s="43"/>
      <c r="G48" s="43"/>
      <c r="H48" s="43"/>
      <c r="I48" s="43"/>
      <c r="J48" s="43"/>
      <c r="K48" s="43"/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1.7</v>
      </c>
      <c r="U48" s="43">
        <v>0</v>
      </c>
      <c r="V48" s="43">
        <v>0</v>
      </c>
      <c r="W48" s="43">
        <v>2.5</v>
      </c>
      <c r="X48" s="43">
        <v>0</v>
      </c>
      <c r="Y48" s="43">
        <v>0</v>
      </c>
      <c r="Z48" s="43"/>
      <c r="AA48" s="43"/>
      <c r="AB48" s="43"/>
      <c r="AC48" s="43"/>
      <c r="AD48" s="43"/>
      <c r="AE48" s="43"/>
      <c r="AF48" s="43"/>
      <c r="AG48" s="43"/>
      <c r="AH48" s="43"/>
      <c r="AI48" s="43">
        <f t="shared" si="1"/>
        <v>4.2</v>
      </c>
      <c r="AJ48" s="39">
        <f t="shared" si="0"/>
        <v>-65.853658536585371</v>
      </c>
      <c r="AK48" s="25" t="s">
        <v>57</v>
      </c>
      <c r="AL48" s="1">
        <v>3.9999999999998863</v>
      </c>
      <c r="AM48" s="30">
        <f t="shared" si="2"/>
        <v>-0.20000000000011386</v>
      </c>
    </row>
    <row r="49" spans="1:39">
      <c r="A49" s="3">
        <v>48</v>
      </c>
      <c r="B49" s="2" t="s">
        <v>75</v>
      </c>
      <c r="C49" s="42">
        <v>18.399999999999999</v>
      </c>
      <c r="D49" s="43">
        <v>0</v>
      </c>
      <c r="E49" s="43"/>
      <c r="F49" s="43"/>
      <c r="G49" s="43"/>
      <c r="H49" s="43">
        <v>0.1</v>
      </c>
      <c r="I49" s="43"/>
      <c r="J49" s="43"/>
      <c r="K49" s="43"/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0.3</v>
      </c>
      <c r="S49" s="43">
        <v>0</v>
      </c>
      <c r="T49" s="43">
        <v>2.1</v>
      </c>
      <c r="U49" s="43">
        <v>0</v>
      </c>
      <c r="V49" s="43">
        <v>0</v>
      </c>
      <c r="W49" s="43">
        <v>5</v>
      </c>
      <c r="X49" s="43">
        <v>0.1</v>
      </c>
      <c r="Y49" s="43">
        <v>0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>
        <f t="shared" si="1"/>
        <v>7.6</v>
      </c>
      <c r="AJ49" s="39">
        <f t="shared" si="0"/>
        <v>-58.695652173913047</v>
      </c>
      <c r="AK49" s="25" t="s">
        <v>96</v>
      </c>
      <c r="AL49" s="1">
        <v>5.6999999999999318</v>
      </c>
      <c r="AM49" s="30">
        <f t="shared" si="2"/>
        <v>-1.9000000000000679</v>
      </c>
    </row>
    <row r="50" spans="1:39">
      <c r="A50" s="3">
        <v>49</v>
      </c>
      <c r="B50" s="2" t="s">
        <v>48</v>
      </c>
      <c r="C50" s="42">
        <v>11.6</v>
      </c>
      <c r="D50" s="43">
        <v>0</v>
      </c>
      <c r="E50" s="43"/>
      <c r="F50" s="43"/>
      <c r="G50" s="43"/>
      <c r="H50" s="43"/>
      <c r="I50" s="43"/>
      <c r="J50" s="43"/>
      <c r="K50" s="43"/>
      <c r="L50" s="43">
        <v>0</v>
      </c>
      <c r="M50" s="43">
        <v>0</v>
      </c>
      <c r="N50" s="43">
        <v>1.2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/>
      <c r="AA50" s="43"/>
      <c r="AB50" s="43"/>
      <c r="AC50" s="43"/>
      <c r="AD50" s="43"/>
      <c r="AE50" s="43"/>
      <c r="AF50" s="43"/>
      <c r="AG50" s="43"/>
      <c r="AH50" s="43"/>
      <c r="AI50" s="43">
        <f t="shared" si="1"/>
        <v>1.2</v>
      </c>
      <c r="AJ50" s="39">
        <f t="shared" si="0"/>
        <v>-89.65517241379311</v>
      </c>
      <c r="AK50" s="25" t="s">
        <v>56</v>
      </c>
      <c r="AL50" s="1">
        <v>0.99999999999977263</v>
      </c>
      <c r="AM50" s="30">
        <v>0</v>
      </c>
    </row>
    <row r="51" spans="1:39">
      <c r="A51" s="3">
        <v>50</v>
      </c>
      <c r="B51" s="2" t="s">
        <v>49</v>
      </c>
      <c r="C51" s="42">
        <v>10.6</v>
      </c>
      <c r="D51" s="43">
        <v>0</v>
      </c>
      <c r="E51" s="43"/>
      <c r="F51" s="43"/>
      <c r="G51" s="43"/>
      <c r="H51" s="43"/>
      <c r="I51" s="43"/>
      <c r="J51" s="43"/>
      <c r="K51" s="43"/>
      <c r="L51" s="43">
        <v>0.1</v>
      </c>
      <c r="M51" s="43">
        <v>0</v>
      </c>
      <c r="N51" s="43"/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11.3</v>
      </c>
      <c r="X51" s="43">
        <v>0</v>
      </c>
      <c r="Y51" s="43">
        <v>5.3</v>
      </c>
      <c r="Z51" s="43"/>
      <c r="AA51" s="43"/>
      <c r="AB51" s="43"/>
      <c r="AC51" s="43"/>
      <c r="AD51" s="43"/>
      <c r="AE51" s="43"/>
      <c r="AF51" s="43"/>
      <c r="AG51" s="43"/>
      <c r="AH51" s="43"/>
      <c r="AI51" s="43">
        <f t="shared" si="1"/>
        <v>16.7</v>
      </c>
      <c r="AJ51" s="39">
        <f t="shared" si="0"/>
        <v>57.547169811320742</v>
      </c>
      <c r="AK51" s="25" t="s">
        <v>96</v>
      </c>
      <c r="AL51" s="1">
        <v>1.4000000000000909</v>
      </c>
      <c r="AM51" s="30">
        <f t="shared" si="2"/>
        <v>-15.299999999999908</v>
      </c>
    </row>
    <row r="52" spans="1:39">
      <c r="A52" s="3">
        <v>51</v>
      </c>
      <c r="B52" s="3" t="s">
        <v>53</v>
      </c>
      <c r="C52" s="3">
        <f>SUM(C2:C51)</f>
        <v>536.59999999999991</v>
      </c>
      <c r="D52" s="3">
        <f t="shared" ref="D52:AI52" si="3">SUM(D2:D51)</f>
        <v>0</v>
      </c>
      <c r="E52" s="3">
        <f t="shared" si="3"/>
        <v>0</v>
      </c>
      <c r="F52" s="3">
        <f t="shared" si="3"/>
        <v>0</v>
      </c>
      <c r="G52" s="3">
        <f t="shared" si="3"/>
        <v>0</v>
      </c>
      <c r="H52" s="3">
        <f t="shared" si="3"/>
        <v>0.2</v>
      </c>
      <c r="I52" s="3">
        <f t="shared" si="3"/>
        <v>0</v>
      </c>
      <c r="J52" s="3">
        <f t="shared" si="3"/>
        <v>1</v>
      </c>
      <c r="K52" s="3">
        <f t="shared" si="3"/>
        <v>0</v>
      </c>
      <c r="L52" s="3">
        <f t="shared" si="3"/>
        <v>0.89999999999999991</v>
      </c>
      <c r="M52" s="3">
        <f t="shared" si="3"/>
        <v>2.8</v>
      </c>
      <c r="N52" s="3">
        <f t="shared" si="3"/>
        <v>77.199999999999989</v>
      </c>
      <c r="O52" s="3">
        <f t="shared" si="3"/>
        <v>0.4</v>
      </c>
      <c r="P52" s="3">
        <f t="shared" si="3"/>
        <v>2.8</v>
      </c>
      <c r="Q52" s="3">
        <f t="shared" si="3"/>
        <v>34.700000000000003</v>
      </c>
      <c r="R52" s="3">
        <f t="shared" si="3"/>
        <v>5.3</v>
      </c>
      <c r="S52" s="3">
        <f t="shared" si="3"/>
        <v>1.4000000000000001</v>
      </c>
      <c r="T52" s="3">
        <f t="shared" si="3"/>
        <v>10.899999999999999</v>
      </c>
      <c r="U52" s="3">
        <f t="shared" si="3"/>
        <v>0.1</v>
      </c>
      <c r="V52" s="3">
        <f t="shared" si="3"/>
        <v>2.2000000000000002</v>
      </c>
      <c r="W52" s="3">
        <f t="shared" si="3"/>
        <v>183.2</v>
      </c>
      <c r="X52" s="3">
        <f t="shared" si="3"/>
        <v>9.0999999999999961</v>
      </c>
      <c r="Y52" s="3">
        <f t="shared" si="3"/>
        <v>11.8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</v>
      </c>
      <c r="AG52" s="3">
        <f t="shared" si="3"/>
        <v>0</v>
      </c>
      <c r="AH52" s="3">
        <f t="shared" si="3"/>
        <v>0</v>
      </c>
      <c r="AI52" s="3">
        <f t="shared" si="3"/>
        <v>344</v>
      </c>
      <c r="AJ52" s="39">
        <f t="shared" si="0"/>
        <v>-35.892657472978001</v>
      </c>
      <c r="AK52" s="3" t="s">
        <v>57</v>
      </c>
      <c r="AL52" s="65"/>
    </row>
    <row r="53" spans="1:39">
      <c r="A53" s="3">
        <v>52</v>
      </c>
      <c r="B53" s="3" t="s">
        <v>54</v>
      </c>
      <c r="C53" s="5">
        <f>C52/50</f>
        <v>10.731999999999998</v>
      </c>
      <c r="D53" s="5">
        <f t="shared" ref="D53:AI53" si="4">D52/50</f>
        <v>0</v>
      </c>
      <c r="E53" s="5">
        <f t="shared" si="4"/>
        <v>0</v>
      </c>
      <c r="F53" s="5">
        <f t="shared" si="4"/>
        <v>0</v>
      </c>
      <c r="G53" s="5">
        <f t="shared" si="4"/>
        <v>0</v>
      </c>
      <c r="H53" s="5">
        <f t="shared" si="4"/>
        <v>4.0000000000000001E-3</v>
      </c>
      <c r="I53" s="5">
        <f t="shared" si="4"/>
        <v>0</v>
      </c>
      <c r="J53" s="5">
        <f t="shared" si="4"/>
        <v>0.02</v>
      </c>
      <c r="K53" s="5">
        <f t="shared" si="4"/>
        <v>0</v>
      </c>
      <c r="L53" s="5">
        <f t="shared" si="4"/>
        <v>1.7999999999999999E-2</v>
      </c>
      <c r="M53" s="5">
        <f t="shared" si="4"/>
        <v>5.5999999999999994E-2</v>
      </c>
      <c r="N53" s="5">
        <f t="shared" si="4"/>
        <v>1.5439999999999998</v>
      </c>
      <c r="O53" s="5">
        <f t="shared" si="4"/>
        <v>8.0000000000000002E-3</v>
      </c>
      <c r="P53" s="5">
        <f t="shared" si="4"/>
        <v>5.5999999999999994E-2</v>
      </c>
      <c r="Q53" s="5">
        <f t="shared" si="4"/>
        <v>0.69400000000000006</v>
      </c>
      <c r="R53" s="5">
        <f t="shared" si="4"/>
        <v>0.106</v>
      </c>
      <c r="S53" s="5">
        <f t="shared" si="4"/>
        <v>2.8000000000000004E-2</v>
      </c>
      <c r="T53" s="5">
        <f t="shared" si="4"/>
        <v>0.21799999999999997</v>
      </c>
      <c r="U53" s="5">
        <f t="shared" si="4"/>
        <v>2E-3</v>
      </c>
      <c r="V53" s="5">
        <f t="shared" si="4"/>
        <v>4.4000000000000004E-2</v>
      </c>
      <c r="W53" s="5">
        <f t="shared" si="4"/>
        <v>3.6639999999999997</v>
      </c>
      <c r="X53" s="5">
        <f t="shared" si="4"/>
        <v>0.18199999999999991</v>
      </c>
      <c r="Y53" s="5">
        <f t="shared" si="4"/>
        <v>0.23600000000000002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0</v>
      </c>
      <c r="AG53" s="5">
        <f t="shared" si="4"/>
        <v>0</v>
      </c>
      <c r="AH53" s="5">
        <f t="shared" si="4"/>
        <v>0</v>
      </c>
      <c r="AI53" s="5">
        <f t="shared" si="4"/>
        <v>6.88</v>
      </c>
      <c r="AJ53" s="39">
        <f t="shared" si="0"/>
        <v>-35.892657472978001</v>
      </c>
      <c r="AK53" s="5" t="s">
        <v>57</v>
      </c>
      <c r="AL53" s="65"/>
    </row>
    <row r="54" spans="1:39">
      <c r="S54" s="66"/>
      <c r="AI54" s="4"/>
      <c r="AL54" s="29"/>
    </row>
    <row r="57" spans="1:39" ht="45">
      <c r="L57" s="1">
        <f>27/50</f>
        <v>0.54</v>
      </c>
      <c r="U57" s="45">
        <v>11</v>
      </c>
      <c r="V57" s="46" t="s">
        <v>0</v>
      </c>
    </row>
    <row r="58" spans="1:39" ht="30">
      <c r="U58" s="45">
        <v>622</v>
      </c>
      <c r="V58" s="46" t="s">
        <v>1</v>
      </c>
    </row>
    <row r="59" spans="1:39" ht="30">
      <c r="U59" s="45">
        <v>634</v>
      </c>
      <c r="V59" s="46" t="s">
        <v>2</v>
      </c>
    </row>
    <row r="60" spans="1:39" ht="30">
      <c r="U60" s="45">
        <v>645</v>
      </c>
      <c r="V60" s="46" t="s">
        <v>3</v>
      </c>
    </row>
    <row r="61" spans="1:39" ht="30">
      <c r="U61" s="45">
        <v>626</v>
      </c>
      <c r="V61" s="46" t="s">
        <v>4</v>
      </c>
    </row>
    <row r="62" spans="1:39" ht="30">
      <c r="U62" s="45">
        <v>632</v>
      </c>
      <c r="V62" s="46" t="s">
        <v>5</v>
      </c>
    </row>
    <row r="63" spans="1:39" ht="30">
      <c r="U63" s="45">
        <v>605</v>
      </c>
      <c r="V63" s="46" t="s">
        <v>6</v>
      </c>
    </row>
    <row r="64" spans="1:39">
      <c r="U64" s="45">
        <v>624</v>
      </c>
      <c r="V64" s="46" t="s">
        <v>7</v>
      </c>
    </row>
    <row r="65" spans="21:22" ht="45">
      <c r="U65" s="45">
        <v>609</v>
      </c>
      <c r="V65" s="46" t="s">
        <v>8</v>
      </c>
    </row>
    <row r="66" spans="21:22" ht="45">
      <c r="U66" s="45">
        <v>612</v>
      </c>
      <c r="V66" s="46" t="s">
        <v>9</v>
      </c>
    </row>
    <row r="67" spans="21:22" ht="30">
      <c r="U67" s="45">
        <v>621</v>
      </c>
      <c r="V67" s="46" t="s">
        <v>10</v>
      </c>
    </row>
    <row r="68" spans="21:22" ht="30">
      <c r="U68" s="45">
        <v>631</v>
      </c>
      <c r="V68" s="46" t="s">
        <v>11</v>
      </c>
    </row>
    <row r="69" spans="21:22" ht="30">
      <c r="U69" s="45">
        <v>642</v>
      </c>
      <c r="V69" s="46" t="s">
        <v>12</v>
      </c>
    </row>
    <row r="70" spans="21:22" ht="30">
      <c r="U70" s="45">
        <v>643</v>
      </c>
      <c r="V70" s="46" t="s">
        <v>13</v>
      </c>
    </row>
    <row r="71" spans="21:22">
      <c r="U71" s="45">
        <v>638</v>
      </c>
      <c r="V71" s="46" t="s">
        <v>14</v>
      </c>
    </row>
    <row r="72" spans="21:22" ht="30">
      <c r="U72" s="45">
        <v>608</v>
      </c>
      <c r="V72" s="46" t="s">
        <v>15</v>
      </c>
    </row>
    <row r="73" spans="21:22" ht="30">
      <c r="U73" s="45">
        <v>601</v>
      </c>
      <c r="V73" s="46" t="s">
        <v>16</v>
      </c>
    </row>
    <row r="74" spans="21:22" ht="30">
      <c r="U74" s="45">
        <v>648</v>
      </c>
      <c r="V74" s="46" t="s">
        <v>17</v>
      </c>
    </row>
    <row r="75" spans="21:22" ht="30">
      <c r="U75" s="45">
        <v>649</v>
      </c>
      <c r="V75" s="46" t="s">
        <v>18</v>
      </c>
    </row>
    <row r="76" spans="21:22" ht="45">
      <c r="U76" s="45">
        <v>606</v>
      </c>
      <c r="V76" s="46" t="s">
        <v>84</v>
      </c>
    </row>
    <row r="77" spans="21:22" ht="30">
      <c r="U77" s="45">
        <v>620</v>
      </c>
      <c r="V77" s="46" t="s">
        <v>20</v>
      </c>
    </row>
    <row r="78" spans="21:22">
      <c r="U78" s="45">
        <v>636</v>
      </c>
      <c r="V78" s="46" t="s">
        <v>21</v>
      </c>
    </row>
    <row r="79" spans="21:22" ht="30">
      <c r="U79" s="45">
        <v>650</v>
      </c>
      <c r="V79" s="46" t="s">
        <v>22</v>
      </c>
    </row>
    <row r="80" spans="21:22" ht="30">
      <c r="U80" s="45">
        <v>637</v>
      </c>
      <c r="V80" s="46" t="s">
        <v>23</v>
      </c>
    </row>
    <row r="81" spans="21:22" ht="30">
      <c r="U81" s="45">
        <v>647</v>
      </c>
      <c r="V81" s="46" t="s">
        <v>24</v>
      </c>
    </row>
    <row r="82" spans="21:22" ht="30">
      <c r="U82" s="45">
        <v>633</v>
      </c>
      <c r="V82" s="46" t="s">
        <v>25</v>
      </c>
    </row>
    <row r="83" spans="21:22">
      <c r="U83" s="45">
        <v>630</v>
      </c>
      <c r="V83" s="46" t="s">
        <v>26</v>
      </c>
    </row>
    <row r="84" spans="21:22" ht="30">
      <c r="U84" s="45">
        <v>646</v>
      </c>
      <c r="V84" s="46" t="s">
        <v>27</v>
      </c>
    </row>
    <row r="85" spans="21:22" ht="30">
      <c r="U85" s="45">
        <v>625</v>
      </c>
      <c r="V85" s="46" t="s">
        <v>28</v>
      </c>
    </row>
    <row r="86" spans="21:22" ht="30">
      <c r="U86" s="45">
        <v>610</v>
      </c>
      <c r="V86" s="46" t="s">
        <v>29</v>
      </c>
    </row>
    <row r="87" spans="21:22" ht="30">
      <c r="U87" s="45">
        <v>635</v>
      </c>
      <c r="V87" s="46" t="s">
        <v>30</v>
      </c>
    </row>
    <row r="88" spans="21:22" ht="30">
      <c r="U88" s="45">
        <v>604</v>
      </c>
      <c r="V88" s="46" t="s">
        <v>31</v>
      </c>
    </row>
    <row r="89" spans="21:22" ht="30">
      <c r="U89" s="45">
        <v>641</v>
      </c>
      <c r="V89" s="46" t="s">
        <v>32</v>
      </c>
    </row>
    <row r="90" spans="21:22">
      <c r="U90" s="45">
        <v>623</v>
      </c>
      <c r="V90" s="46" t="s">
        <v>33</v>
      </c>
    </row>
    <row r="91" spans="21:22" ht="30">
      <c r="U91" s="45">
        <v>639</v>
      </c>
      <c r="V91" s="46" t="s">
        <v>34</v>
      </c>
    </row>
    <row r="92" spans="21:22" ht="45">
      <c r="U92" s="45">
        <v>629</v>
      </c>
      <c r="V92" s="46" t="s">
        <v>35</v>
      </c>
    </row>
    <row r="93" spans="21:22">
      <c r="U93" s="45">
        <v>644</v>
      </c>
      <c r="V93" s="46" t="s">
        <v>36</v>
      </c>
    </row>
    <row r="94" spans="21:22" ht="30">
      <c r="U94" s="45">
        <v>640</v>
      </c>
      <c r="V94" s="46" t="s">
        <v>37</v>
      </c>
    </row>
    <row r="95" spans="21:22" ht="30">
      <c r="U95" s="45">
        <v>618</v>
      </c>
      <c r="V95" s="46" t="s">
        <v>38</v>
      </c>
    </row>
    <row r="96" spans="21:22" ht="45">
      <c r="U96" s="45">
        <v>603</v>
      </c>
      <c r="V96" s="46" t="s">
        <v>39</v>
      </c>
    </row>
    <row r="97" spans="21:22" ht="30">
      <c r="U97" s="45">
        <v>615</v>
      </c>
      <c r="V97" s="46" t="s">
        <v>40</v>
      </c>
    </row>
    <row r="98" spans="21:22" ht="30">
      <c r="U98" s="45">
        <v>619</v>
      </c>
      <c r="V98" s="46" t="s">
        <v>41</v>
      </c>
    </row>
    <row r="99" spans="21:22" ht="30">
      <c r="U99" s="45">
        <v>613</v>
      </c>
      <c r="V99" s="46" t="s">
        <v>42</v>
      </c>
    </row>
    <row r="100" spans="21:22" ht="30">
      <c r="U100" s="45">
        <v>627</v>
      </c>
      <c r="V100" s="46" t="s">
        <v>43</v>
      </c>
    </row>
    <row r="101" spans="21:22" ht="30">
      <c r="U101" s="45">
        <v>602</v>
      </c>
      <c r="V101" s="46" t="s">
        <v>44</v>
      </c>
    </row>
    <row r="102" spans="21:22" ht="30">
      <c r="U102" s="45">
        <v>607</v>
      </c>
      <c r="V102" s="46" t="s">
        <v>45</v>
      </c>
    </row>
    <row r="103" spans="21:22" ht="45">
      <c r="U103" s="45">
        <v>616</v>
      </c>
      <c r="V103" s="46" t="s">
        <v>46</v>
      </c>
    </row>
    <row r="104" spans="21:22" ht="45">
      <c r="U104" s="45">
        <v>617</v>
      </c>
      <c r="V104" s="46" t="s">
        <v>47</v>
      </c>
    </row>
    <row r="105" spans="21:22" ht="30">
      <c r="U105" s="45">
        <v>614</v>
      </c>
      <c r="V105" s="46" t="s">
        <v>48</v>
      </c>
    </row>
    <row r="106" spans="21:22" ht="30">
      <c r="U106" s="45">
        <v>628</v>
      </c>
      <c r="V106" s="46" t="s">
        <v>49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J107"/>
  <sheetViews>
    <sheetView view="pageBreakPreview" zoomScaleSheetLayoutView="100" workbookViewId="0">
      <pane xSplit="2" ySplit="1" topLeftCell="Q35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140625" defaultRowHeight="15"/>
  <cols>
    <col min="1" max="1" width="4.42578125" style="1" customWidth="1"/>
    <col min="2" max="2" width="15.140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2" width="8" style="1" customWidth="1"/>
    <col min="33" max="33" width="10.5703125" style="1" customWidth="1"/>
    <col min="34" max="34" width="8" style="23" customWidth="1"/>
    <col min="35" max="35" width="9.140625" style="1"/>
    <col min="36" max="36" width="10.140625" style="1" customWidth="1"/>
    <col min="37" max="16384" width="9.140625" style="1"/>
  </cols>
  <sheetData>
    <row r="1" spans="1:36" s="135" customFormat="1" ht="30">
      <c r="A1" s="134" t="s">
        <v>74</v>
      </c>
      <c r="B1" s="134" t="s">
        <v>51</v>
      </c>
      <c r="C1" s="134" t="s">
        <v>50</v>
      </c>
      <c r="D1" s="138" t="s">
        <v>156</v>
      </c>
      <c r="E1" s="134">
        <v>2</v>
      </c>
      <c r="F1" s="134">
        <v>3</v>
      </c>
      <c r="G1" s="134">
        <v>4</v>
      </c>
      <c r="H1" s="134">
        <v>5</v>
      </c>
      <c r="I1" s="134">
        <v>6</v>
      </c>
      <c r="J1" s="134">
        <v>7</v>
      </c>
      <c r="K1" s="134">
        <v>8</v>
      </c>
      <c r="L1" s="134">
        <v>9</v>
      </c>
      <c r="M1" s="134">
        <v>10</v>
      </c>
      <c r="N1" s="134">
        <v>11</v>
      </c>
      <c r="O1" s="134">
        <v>12</v>
      </c>
      <c r="P1" s="134">
        <v>13</v>
      </c>
      <c r="Q1" s="134">
        <v>14</v>
      </c>
      <c r="R1" s="134">
        <v>15</v>
      </c>
      <c r="S1" s="134">
        <v>16</v>
      </c>
      <c r="T1" s="134">
        <v>17</v>
      </c>
      <c r="U1" s="134">
        <v>18</v>
      </c>
      <c r="V1" s="134">
        <v>19</v>
      </c>
      <c r="W1" s="134">
        <v>20</v>
      </c>
      <c r="X1" s="134">
        <v>21</v>
      </c>
      <c r="Y1" s="134">
        <v>22</v>
      </c>
      <c r="Z1" s="134">
        <v>23</v>
      </c>
      <c r="AA1" s="134">
        <v>24</v>
      </c>
      <c r="AB1" s="134">
        <v>25</v>
      </c>
      <c r="AC1" s="134">
        <v>26</v>
      </c>
      <c r="AD1" s="134">
        <v>27</v>
      </c>
      <c r="AE1" s="134">
        <v>28</v>
      </c>
      <c r="AF1" s="134" t="s">
        <v>52</v>
      </c>
      <c r="AG1" s="134" t="s">
        <v>58</v>
      </c>
      <c r="AH1" s="64" t="s">
        <v>55</v>
      </c>
    </row>
    <row r="2" spans="1:36" ht="15" customHeight="1">
      <c r="A2" s="3">
        <v>1</v>
      </c>
      <c r="B2" s="2" t="s">
        <v>0</v>
      </c>
      <c r="C2" s="131">
        <v>6.7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>
        <v>0.1</v>
      </c>
      <c r="AG2" s="39">
        <f t="shared" ref="AG2:AG33" si="0">AF2/C2*100-100</f>
        <v>-98.507462686567166</v>
      </c>
      <c r="AH2" s="25" t="s">
        <v>140</v>
      </c>
      <c r="AI2" s="1">
        <v>0.59999999999990905</v>
      </c>
      <c r="AJ2" s="30">
        <f>AI2-AF2</f>
        <v>0.49999999999990907</v>
      </c>
    </row>
    <row r="3" spans="1:36" ht="15" customHeight="1">
      <c r="A3" s="3">
        <v>2</v>
      </c>
      <c r="B3" s="2" t="s">
        <v>1</v>
      </c>
      <c r="C3" s="131">
        <v>4.9000000000000004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>
        <v>0.1</v>
      </c>
      <c r="AG3" s="39">
        <f t="shared" si="0"/>
        <v>-97.959183673469383</v>
      </c>
      <c r="AH3" s="25" t="s">
        <v>96</v>
      </c>
      <c r="AI3" s="1">
        <v>0.5</v>
      </c>
      <c r="AJ3" s="30">
        <f t="shared" ref="AJ3:AJ51" si="1">AI3-AF3</f>
        <v>0.4</v>
      </c>
    </row>
    <row r="4" spans="1:36" ht="15" customHeight="1">
      <c r="A4" s="3">
        <v>3</v>
      </c>
      <c r="B4" s="2" t="s">
        <v>2</v>
      </c>
      <c r="C4" s="131">
        <v>5.9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>
        <v>0</v>
      </c>
      <c r="AG4" s="39">
        <f t="shared" si="0"/>
        <v>-100</v>
      </c>
      <c r="AH4" s="25" t="s">
        <v>96</v>
      </c>
      <c r="AI4" s="1">
        <v>27.800000000000068</v>
      </c>
      <c r="AJ4" s="30">
        <f t="shared" si="1"/>
        <v>27.800000000000068</v>
      </c>
    </row>
    <row r="5" spans="1:36">
      <c r="A5" s="3">
        <v>4</v>
      </c>
      <c r="B5" s="2" t="s">
        <v>3</v>
      </c>
      <c r="C5" s="131">
        <v>12.1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>
        <v>0.1</v>
      </c>
      <c r="AG5" s="39">
        <f t="shared" si="0"/>
        <v>-99.173553719008268</v>
      </c>
      <c r="AH5" s="25" t="s">
        <v>96</v>
      </c>
      <c r="AI5" s="1">
        <v>9.1999999999999318</v>
      </c>
      <c r="AJ5" s="30">
        <f t="shared" si="1"/>
        <v>9.0999999999999321</v>
      </c>
    </row>
    <row r="6" spans="1:36">
      <c r="A6" s="3">
        <v>5</v>
      </c>
      <c r="B6" s="2" t="s">
        <v>4</v>
      </c>
      <c r="C6" s="131">
        <v>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>
        <v>0</v>
      </c>
      <c r="AG6" s="39">
        <f t="shared" si="0"/>
        <v>-100</v>
      </c>
      <c r="AH6" s="25" t="s">
        <v>96</v>
      </c>
      <c r="AI6" s="1">
        <v>0.49999999999988631</v>
      </c>
      <c r="AJ6" s="30">
        <f t="shared" si="1"/>
        <v>0.49999999999988631</v>
      </c>
    </row>
    <row r="7" spans="1:36">
      <c r="A7" s="3">
        <v>6</v>
      </c>
      <c r="B7" s="2" t="s">
        <v>5</v>
      </c>
      <c r="C7" s="131">
        <v>29.5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>
        <v>0</v>
      </c>
      <c r="AG7" s="39">
        <f t="shared" si="0"/>
        <v>-100</v>
      </c>
      <c r="AH7" s="25" t="s">
        <v>96</v>
      </c>
      <c r="AI7" s="1">
        <v>28.700000000000045</v>
      </c>
      <c r="AJ7" s="30">
        <f t="shared" si="1"/>
        <v>28.700000000000045</v>
      </c>
    </row>
    <row r="8" spans="1:36">
      <c r="A8" s="3">
        <v>7</v>
      </c>
      <c r="B8" s="2" t="s">
        <v>6</v>
      </c>
      <c r="C8" s="131">
        <v>4.4000000000000004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>
        <v>0</v>
      </c>
      <c r="AG8" s="39">
        <f t="shared" si="0"/>
        <v>-100</v>
      </c>
      <c r="AH8" s="25" t="s">
        <v>56</v>
      </c>
      <c r="AI8" s="1">
        <v>5</v>
      </c>
      <c r="AJ8" s="30">
        <f t="shared" si="1"/>
        <v>5</v>
      </c>
    </row>
    <row r="9" spans="1:36">
      <c r="A9" s="3">
        <v>8</v>
      </c>
      <c r="B9" s="2" t="s">
        <v>7</v>
      </c>
      <c r="C9" s="131">
        <v>8.1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>
        <v>0</v>
      </c>
      <c r="AG9" s="39">
        <f t="shared" si="0"/>
        <v>-100</v>
      </c>
      <c r="AH9" s="25" t="s">
        <v>56</v>
      </c>
      <c r="AI9" s="1">
        <v>1.1999999999999318</v>
      </c>
      <c r="AJ9" s="30">
        <v>0</v>
      </c>
    </row>
    <row r="10" spans="1:36">
      <c r="A10" s="3">
        <v>9</v>
      </c>
      <c r="B10" s="2" t="s">
        <v>8</v>
      </c>
      <c r="C10" s="131">
        <v>2.7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>
        <v>0</v>
      </c>
      <c r="AG10" s="39">
        <f t="shared" si="0"/>
        <v>-100</v>
      </c>
      <c r="AH10" s="25" t="s">
        <v>96</v>
      </c>
      <c r="AI10" s="1">
        <v>0.5</v>
      </c>
      <c r="AJ10" s="30">
        <f t="shared" si="1"/>
        <v>0.5</v>
      </c>
    </row>
    <row r="11" spans="1:36">
      <c r="A11" s="3">
        <v>10</v>
      </c>
      <c r="B11" s="2" t="s">
        <v>9</v>
      </c>
      <c r="C11" s="131">
        <v>6.3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>
        <v>0</v>
      </c>
      <c r="AG11" s="39">
        <f t="shared" si="0"/>
        <v>-100</v>
      </c>
      <c r="AH11" s="25" t="s">
        <v>57</v>
      </c>
      <c r="AI11" s="1">
        <v>0</v>
      </c>
      <c r="AJ11" s="30">
        <f t="shared" si="1"/>
        <v>0</v>
      </c>
    </row>
    <row r="12" spans="1:36">
      <c r="A12" s="3">
        <v>11</v>
      </c>
      <c r="B12" s="2" t="s">
        <v>10</v>
      </c>
      <c r="C12" s="131">
        <v>7.8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>
        <v>0</v>
      </c>
      <c r="AG12" s="39">
        <f t="shared" si="0"/>
        <v>-100</v>
      </c>
      <c r="AH12" s="25" t="s">
        <v>96</v>
      </c>
      <c r="AI12" s="1">
        <v>3.5</v>
      </c>
      <c r="AJ12" s="30">
        <f t="shared" si="1"/>
        <v>3.5</v>
      </c>
    </row>
    <row r="13" spans="1:36">
      <c r="A13" s="3">
        <v>12</v>
      </c>
      <c r="B13" s="2" t="s">
        <v>11</v>
      </c>
      <c r="C13" s="131">
        <v>21.1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>
        <v>0</v>
      </c>
      <c r="AG13" s="39">
        <f t="shared" si="0"/>
        <v>-100</v>
      </c>
      <c r="AH13" s="25" t="s">
        <v>57</v>
      </c>
      <c r="AI13" s="1">
        <v>23.600000000000023</v>
      </c>
      <c r="AJ13" s="30">
        <f t="shared" si="1"/>
        <v>23.600000000000023</v>
      </c>
    </row>
    <row r="14" spans="1:36">
      <c r="A14" s="3">
        <v>13</v>
      </c>
      <c r="B14" s="2" t="s">
        <v>12</v>
      </c>
      <c r="C14" s="131">
        <v>8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>
        <v>0</v>
      </c>
      <c r="AG14" s="39">
        <f t="shared" si="0"/>
        <v>-100</v>
      </c>
      <c r="AH14" s="25" t="s">
        <v>57</v>
      </c>
      <c r="AI14" s="1">
        <v>7.5</v>
      </c>
      <c r="AJ14" s="30">
        <f t="shared" si="1"/>
        <v>7.5</v>
      </c>
    </row>
    <row r="15" spans="1:36">
      <c r="A15" s="3">
        <v>14</v>
      </c>
      <c r="B15" s="2" t="s">
        <v>13</v>
      </c>
      <c r="C15" s="131">
        <v>8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>
        <v>0</v>
      </c>
      <c r="AG15" s="39">
        <f t="shared" si="0"/>
        <v>-100</v>
      </c>
      <c r="AH15" s="25" t="s">
        <v>57</v>
      </c>
      <c r="AI15" s="1">
        <v>6.2000000000000455</v>
      </c>
      <c r="AJ15" s="30">
        <f t="shared" si="1"/>
        <v>6.2000000000000455</v>
      </c>
    </row>
    <row r="16" spans="1:36">
      <c r="A16" s="3">
        <v>15</v>
      </c>
      <c r="B16" s="2" t="s">
        <v>14</v>
      </c>
      <c r="C16" s="131">
        <v>12.5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>
        <v>0.1</v>
      </c>
      <c r="AG16" s="39">
        <f t="shared" si="0"/>
        <v>-99.2</v>
      </c>
      <c r="AH16" s="25" t="s">
        <v>56</v>
      </c>
      <c r="AI16" s="1">
        <v>1.1000000000001364</v>
      </c>
      <c r="AJ16" s="30">
        <f t="shared" si="1"/>
        <v>1.0000000000001363</v>
      </c>
    </row>
    <row r="17" spans="1:36" ht="15" customHeight="1">
      <c r="A17" s="3">
        <v>16</v>
      </c>
      <c r="B17" s="2" t="s">
        <v>15</v>
      </c>
      <c r="C17" s="131">
        <v>3.5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>
        <v>0</v>
      </c>
      <c r="AG17" s="39">
        <f t="shared" si="0"/>
        <v>-100</v>
      </c>
      <c r="AH17" s="25" t="s">
        <v>96</v>
      </c>
      <c r="AI17" s="1">
        <v>0.59999999999990905</v>
      </c>
      <c r="AJ17" s="30">
        <f t="shared" si="1"/>
        <v>0.59999999999990905</v>
      </c>
    </row>
    <row r="18" spans="1:36" ht="15" customHeight="1">
      <c r="A18" s="3">
        <v>17</v>
      </c>
      <c r="B18" s="2" t="s">
        <v>16</v>
      </c>
      <c r="C18" s="131">
        <v>4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>
        <v>0</v>
      </c>
      <c r="AG18" s="39">
        <f t="shared" si="0"/>
        <v>-100</v>
      </c>
      <c r="AH18" s="25" t="s">
        <v>56</v>
      </c>
      <c r="AI18" s="1">
        <v>0.20000000000004547</v>
      </c>
      <c r="AJ18" s="30">
        <v>0</v>
      </c>
    </row>
    <row r="19" spans="1:36">
      <c r="A19" s="3">
        <v>18</v>
      </c>
      <c r="B19" s="2" t="s">
        <v>17</v>
      </c>
      <c r="C19" s="131">
        <v>3.9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>
        <v>0</v>
      </c>
      <c r="AG19" s="39">
        <f t="shared" si="0"/>
        <v>-100</v>
      </c>
      <c r="AH19" s="25" t="s">
        <v>56</v>
      </c>
      <c r="AI19" s="1">
        <v>1.2999999999999545</v>
      </c>
      <c r="AJ19" s="30">
        <f t="shared" si="1"/>
        <v>1.2999999999999545</v>
      </c>
    </row>
    <row r="20" spans="1:36">
      <c r="A20" s="3">
        <v>19</v>
      </c>
      <c r="B20" s="2" t="s">
        <v>18</v>
      </c>
      <c r="C20" s="131">
        <v>10.4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>
        <v>0</v>
      </c>
      <c r="AG20" s="39">
        <f t="shared" si="0"/>
        <v>-100</v>
      </c>
      <c r="AH20" s="25" t="s">
        <v>56</v>
      </c>
      <c r="AI20" s="1">
        <v>3.9000000000000909</v>
      </c>
      <c r="AJ20" s="30">
        <f t="shared" si="1"/>
        <v>3.9000000000000909</v>
      </c>
    </row>
    <row r="21" spans="1:36">
      <c r="A21" s="3">
        <v>20</v>
      </c>
      <c r="B21" s="2" t="s">
        <v>19</v>
      </c>
      <c r="C21" s="131">
        <v>3.6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>
        <v>0</v>
      </c>
      <c r="AG21" s="39">
        <f t="shared" si="0"/>
        <v>-100</v>
      </c>
      <c r="AH21" s="25" t="s">
        <v>56</v>
      </c>
      <c r="AI21" s="1">
        <v>2.1000000000000227</v>
      </c>
      <c r="AJ21" s="30">
        <f t="shared" si="1"/>
        <v>2.1000000000000227</v>
      </c>
    </row>
    <row r="22" spans="1:36">
      <c r="A22" s="3">
        <v>21</v>
      </c>
      <c r="B22" s="2" t="s">
        <v>20</v>
      </c>
      <c r="C22" s="131">
        <v>7.6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>
        <v>0</v>
      </c>
      <c r="AG22" s="39">
        <f t="shared" si="0"/>
        <v>-100</v>
      </c>
      <c r="AH22" s="25" t="s">
        <v>96</v>
      </c>
      <c r="AI22" s="1">
        <v>6.7999999999999545</v>
      </c>
      <c r="AJ22" s="30">
        <f t="shared" si="1"/>
        <v>6.7999999999999545</v>
      </c>
    </row>
    <row r="23" spans="1:36">
      <c r="A23" s="3">
        <v>22</v>
      </c>
      <c r="B23" s="2" t="s">
        <v>21</v>
      </c>
      <c r="C23" s="131">
        <v>7.2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>
        <v>0</v>
      </c>
      <c r="AG23" s="39">
        <f t="shared" si="0"/>
        <v>-100</v>
      </c>
      <c r="AH23" s="25" t="s">
        <v>96</v>
      </c>
      <c r="AI23" s="1">
        <v>6.2999999999999545</v>
      </c>
      <c r="AJ23" s="30">
        <v>0</v>
      </c>
    </row>
    <row r="24" spans="1:36">
      <c r="A24" s="3">
        <v>23</v>
      </c>
      <c r="B24" s="2" t="s">
        <v>22</v>
      </c>
      <c r="C24" s="131">
        <v>11.6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>
        <v>0</v>
      </c>
      <c r="AG24" s="39">
        <f t="shared" si="0"/>
        <v>-100</v>
      </c>
      <c r="AH24" s="25" t="s">
        <v>96</v>
      </c>
      <c r="AI24" s="1">
        <v>8.7000000000000455</v>
      </c>
      <c r="AJ24" s="30">
        <f t="shared" si="1"/>
        <v>8.7000000000000455</v>
      </c>
    </row>
    <row r="25" spans="1:36" ht="15" customHeight="1">
      <c r="A25" s="3">
        <v>24</v>
      </c>
      <c r="B25" s="2" t="s">
        <v>23</v>
      </c>
      <c r="C25" s="131">
        <v>12.4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>
        <v>0</v>
      </c>
      <c r="AG25" s="39">
        <f t="shared" si="0"/>
        <v>-100</v>
      </c>
      <c r="AH25" s="25" t="s">
        <v>96</v>
      </c>
      <c r="AI25" s="1">
        <v>23.399999999999977</v>
      </c>
      <c r="AJ25" s="30">
        <f t="shared" si="1"/>
        <v>23.399999999999977</v>
      </c>
    </row>
    <row r="26" spans="1:36">
      <c r="A26" s="3">
        <v>25</v>
      </c>
      <c r="B26" s="2" t="s">
        <v>24</v>
      </c>
      <c r="C26" s="131">
        <v>6.2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>
        <v>0</v>
      </c>
      <c r="AG26" s="39">
        <f t="shared" si="0"/>
        <v>-100</v>
      </c>
      <c r="AH26" s="25" t="s">
        <v>96</v>
      </c>
      <c r="AI26" s="1">
        <v>1.2999999999999545</v>
      </c>
      <c r="AJ26" s="30">
        <f t="shared" si="1"/>
        <v>1.2999999999999545</v>
      </c>
    </row>
    <row r="27" spans="1:36">
      <c r="A27" s="3">
        <v>26</v>
      </c>
      <c r="B27" s="2" t="s">
        <v>25</v>
      </c>
      <c r="C27" s="131">
        <v>5.9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>
        <v>0</v>
      </c>
      <c r="AG27" s="39">
        <f t="shared" si="0"/>
        <v>-100</v>
      </c>
      <c r="AH27" s="25" t="s">
        <v>96</v>
      </c>
      <c r="AI27" s="1">
        <v>23.399999999999864</v>
      </c>
      <c r="AJ27" s="30">
        <f t="shared" si="1"/>
        <v>23.399999999999864</v>
      </c>
    </row>
    <row r="28" spans="1:36" s="99" customFormat="1">
      <c r="A28" s="94">
        <v>27</v>
      </c>
      <c r="B28" s="95" t="s">
        <v>26</v>
      </c>
      <c r="C28" s="131">
        <v>18.5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>
        <v>0.2</v>
      </c>
      <c r="AG28" s="97">
        <f t="shared" si="0"/>
        <v>-98.918918918918919</v>
      </c>
      <c r="AH28" s="98" t="s">
        <v>57</v>
      </c>
      <c r="AI28" s="99">
        <v>9</v>
      </c>
      <c r="AJ28" s="30">
        <f t="shared" si="1"/>
        <v>8.8000000000000007</v>
      </c>
    </row>
    <row r="29" spans="1:36">
      <c r="A29" s="3">
        <v>28</v>
      </c>
      <c r="B29" s="2" t="s">
        <v>27</v>
      </c>
      <c r="C29" s="131">
        <v>3.9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>
        <v>0</v>
      </c>
      <c r="AG29" s="39">
        <f t="shared" si="0"/>
        <v>-100</v>
      </c>
      <c r="AH29" s="25" t="s">
        <v>96</v>
      </c>
      <c r="AI29" s="1">
        <v>3.9000000000000909</v>
      </c>
      <c r="AJ29" s="30">
        <f t="shared" si="1"/>
        <v>3.9000000000000909</v>
      </c>
    </row>
    <row r="30" spans="1:36">
      <c r="A30" s="3">
        <v>29</v>
      </c>
      <c r="B30" s="2" t="s">
        <v>28</v>
      </c>
      <c r="C30" s="131">
        <v>2.2999999999999998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>
        <v>0</v>
      </c>
      <c r="AG30" s="39">
        <f t="shared" si="0"/>
        <v>-100</v>
      </c>
      <c r="AH30" s="25" t="s">
        <v>57</v>
      </c>
      <c r="AI30" s="1">
        <v>0</v>
      </c>
      <c r="AJ30" s="30">
        <f t="shared" si="1"/>
        <v>0</v>
      </c>
    </row>
    <row r="31" spans="1:36">
      <c r="A31" s="3">
        <v>30</v>
      </c>
      <c r="B31" s="2" t="s">
        <v>29</v>
      </c>
      <c r="C31" s="131">
        <v>7.1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>
        <v>0</v>
      </c>
      <c r="AG31" s="39">
        <f t="shared" si="0"/>
        <v>-100</v>
      </c>
      <c r="AH31" s="25" t="s">
        <v>56</v>
      </c>
      <c r="AI31" s="1">
        <v>0.79999999999995453</v>
      </c>
      <c r="AJ31" s="30">
        <f t="shared" si="1"/>
        <v>0.79999999999995453</v>
      </c>
    </row>
    <row r="32" spans="1:36">
      <c r="A32" s="3">
        <v>31</v>
      </c>
      <c r="B32" s="2" t="s">
        <v>30</v>
      </c>
      <c r="C32" s="131">
        <v>10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>
        <v>0</v>
      </c>
      <c r="AG32" s="39">
        <f t="shared" si="0"/>
        <v>-100</v>
      </c>
      <c r="AH32" s="25" t="s">
        <v>57</v>
      </c>
      <c r="AI32" s="1">
        <v>15.100000000000136</v>
      </c>
      <c r="AJ32" s="30">
        <f t="shared" si="1"/>
        <v>15.100000000000136</v>
      </c>
    </row>
    <row r="33" spans="1:36" ht="15" customHeight="1">
      <c r="A33" s="3">
        <v>32</v>
      </c>
      <c r="B33" s="2" t="s">
        <v>31</v>
      </c>
      <c r="C33" s="131">
        <v>5.3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>
        <v>0</v>
      </c>
      <c r="AG33" s="39">
        <f t="shared" si="0"/>
        <v>-100</v>
      </c>
      <c r="AH33" s="25" t="s">
        <v>56</v>
      </c>
      <c r="AI33" s="1">
        <v>0.89999999999997726</v>
      </c>
      <c r="AJ33" s="30">
        <f t="shared" si="1"/>
        <v>0.89999999999997726</v>
      </c>
    </row>
    <row r="34" spans="1:36">
      <c r="A34" s="3">
        <v>33</v>
      </c>
      <c r="B34" s="2" t="s">
        <v>32</v>
      </c>
      <c r="C34" s="131">
        <v>7.5</v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>
        <v>0</v>
      </c>
      <c r="AG34" s="39">
        <f t="shared" ref="AG34:AG53" si="2">AF34/C34*100-100</f>
        <v>-100</v>
      </c>
      <c r="AH34" s="25" t="s">
        <v>96</v>
      </c>
      <c r="AI34" s="1">
        <v>0.40000000000009095</v>
      </c>
      <c r="AJ34" s="30">
        <v>0</v>
      </c>
    </row>
    <row r="35" spans="1:36" ht="15" customHeight="1">
      <c r="A35" s="3">
        <v>34</v>
      </c>
      <c r="B35" s="2" t="s">
        <v>33</v>
      </c>
      <c r="C35" s="131">
        <v>5</v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>
        <v>0</v>
      </c>
      <c r="AG35" s="39">
        <f t="shared" si="2"/>
        <v>-100</v>
      </c>
      <c r="AH35" s="25" t="s">
        <v>96</v>
      </c>
      <c r="AI35" s="1">
        <v>0.10000000000002274</v>
      </c>
      <c r="AJ35" s="30">
        <f t="shared" si="1"/>
        <v>0.10000000000002274</v>
      </c>
    </row>
    <row r="36" spans="1:36" ht="15" customHeight="1">
      <c r="A36" s="3">
        <v>35</v>
      </c>
      <c r="B36" s="2" t="s">
        <v>34</v>
      </c>
      <c r="C36" s="131">
        <v>6.9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>
        <v>0</v>
      </c>
      <c r="AG36" s="39">
        <f t="shared" si="2"/>
        <v>-100</v>
      </c>
      <c r="AH36" s="25" t="s">
        <v>57</v>
      </c>
      <c r="AI36" s="1">
        <v>3.4000000000000909</v>
      </c>
      <c r="AJ36" s="30">
        <f t="shared" si="1"/>
        <v>3.4000000000000909</v>
      </c>
    </row>
    <row r="37" spans="1:36" ht="15" customHeight="1">
      <c r="A37" s="3">
        <v>36</v>
      </c>
      <c r="B37" s="2" t="s">
        <v>35</v>
      </c>
      <c r="C37" s="131">
        <v>6.8</v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>
        <v>0</v>
      </c>
      <c r="AG37" s="39">
        <f t="shared" si="2"/>
        <v>-100</v>
      </c>
      <c r="AH37" s="25" t="s">
        <v>96</v>
      </c>
      <c r="AI37" s="1">
        <v>0</v>
      </c>
      <c r="AJ37" s="30">
        <f t="shared" si="1"/>
        <v>0</v>
      </c>
    </row>
    <row r="38" spans="1:36" ht="15" customHeight="1">
      <c r="A38" s="3">
        <v>37</v>
      </c>
      <c r="B38" s="2" t="s">
        <v>36</v>
      </c>
      <c r="C38" s="131">
        <v>12.8</v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>
        <v>0</v>
      </c>
      <c r="AG38" s="39">
        <f t="shared" si="2"/>
        <v>-100</v>
      </c>
      <c r="AH38" s="25" t="s">
        <v>96</v>
      </c>
      <c r="AI38" s="1">
        <v>0.29999999999995453</v>
      </c>
      <c r="AJ38" s="30">
        <f t="shared" si="1"/>
        <v>0.29999999999995453</v>
      </c>
    </row>
    <row r="39" spans="1:36">
      <c r="A39" s="3">
        <v>38</v>
      </c>
      <c r="B39" s="2" t="s">
        <v>37</v>
      </c>
      <c r="C39" s="131">
        <v>7.6</v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>
        <v>0</v>
      </c>
      <c r="AG39" s="39">
        <f t="shared" si="2"/>
        <v>-100</v>
      </c>
      <c r="AH39" s="25" t="s">
        <v>57</v>
      </c>
      <c r="AI39" s="1">
        <v>2</v>
      </c>
      <c r="AJ39" s="30">
        <f t="shared" si="1"/>
        <v>2</v>
      </c>
    </row>
    <row r="40" spans="1:36">
      <c r="A40" s="3">
        <v>39</v>
      </c>
      <c r="B40" s="2" t="s">
        <v>38</v>
      </c>
      <c r="C40" s="131">
        <v>3.7</v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>
        <v>0</v>
      </c>
      <c r="AG40" s="39">
        <f t="shared" si="2"/>
        <v>-100</v>
      </c>
      <c r="AH40" s="25" t="s">
        <v>96</v>
      </c>
      <c r="AI40" s="1">
        <v>9.3000000000000682</v>
      </c>
      <c r="AJ40" s="30">
        <f t="shared" si="1"/>
        <v>9.3000000000000682</v>
      </c>
    </row>
    <row r="41" spans="1:36">
      <c r="A41" s="3">
        <v>40</v>
      </c>
      <c r="B41" s="2" t="s">
        <v>39</v>
      </c>
      <c r="C41" s="131">
        <v>2.1</v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>
        <v>0</v>
      </c>
      <c r="AG41" s="39">
        <f t="shared" si="2"/>
        <v>-100</v>
      </c>
      <c r="AH41" s="25" t="s">
        <v>56</v>
      </c>
      <c r="AI41" s="1">
        <v>0</v>
      </c>
      <c r="AJ41" s="30">
        <f t="shared" si="1"/>
        <v>0</v>
      </c>
    </row>
    <row r="42" spans="1:36">
      <c r="A42" s="3">
        <v>41</v>
      </c>
      <c r="B42" s="2" t="s">
        <v>40</v>
      </c>
      <c r="C42" s="131">
        <v>4.8</v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>
        <v>0</v>
      </c>
      <c r="AG42" s="39">
        <f t="shared" si="2"/>
        <v>-100</v>
      </c>
      <c r="AH42" s="25" t="s">
        <v>56</v>
      </c>
      <c r="AI42" s="1">
        <v>0.79999999999995453</v>
      </c>
      <c r="AJ42" s="30">
        <f t="shared" si="1"/>
        <v>0.79999999999995453</v>
      </c>
    </row>
    <row r="43" spans="1:36">
      <c r="A43" s="3">
        <v>42</v>
      </c>
      <c r="B43" s="2" t="s">
        <v>41</v>
      </c>
      <c r="C43" s="131">
        <v>6.9</v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>
        <v>0</v>
      </c>
      <c r="AG43" s="39">
        <f t="shared" si="2"/>
        <v>-100</v>
      </c>
      <c r="AH43" s="25" t="s">
        <v>57</v>
      </c>
      <c r="AI43" s="1">
        <v>3.5</v>
      </c>
      <c r="AJ43" s="30">
        <f t="shared" si="1"/>
        <v>3.5</v>
      </c>
    </row>
    <row r="44" spans="1:36">
      <c r="A44" s="3">
        <v>43</v>
      </c>
      <c r="B44" s="2" t="s">
        <v>42</v>
      </c>
      <c r="C44" s="131">
        <v>9</v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>
        <v>0</v>
      </c>
      <c r="AG44" s="39">
        <f t="shared" si="2"/>
        <v>-100</v>
      </c>
      <c r="AH44" s="25" t="s">
        <v>57</v>
      </c>
      <c r="AI44" s="1">
        <v>0</v>
      </c>
      <c r="AJ44" s="30">
        <f t="shared" si="1"/>
        <v>0</v>
      </c>
    </row>
    <row r="45" spans="1:36">
      <c r="A45" s="3">
        <v>44</v>
      </c>
      <c r="B45" s="2" t="s">
        <v>43</v>
      </c>
      <c r="C45" s="131">
        <v>7</v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>
        <v>0</v>
      </c>
      <c r="AG45" s="39">
        <f t="shared" si="2"/>
        <v>-100</v>
      </c>
      <c r="AH45" s="25" t="s">
        <v>96</v>
      </c>
      <c r="AI45" s="1">
        <v>1.7000000000000455</v>
      </c>
      <c r="AJ45" s="30">
        <f t="shared" si="1"/>
        <v>1.7000000000000455</v>
      </c>
    </row>
    <row r="46" spans="1:36">
      <c r="A46" s="3">
        <v>45</v>
      </c>
      <c r="B46" s="2" t="s">
        <v>44</v>
      </c>
      <c r="C46" s="131">
        <v>2.9</v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>
        <v>0</v>
      </c>
      <c r="AG46" s="39">
        <f t="shared" si="2"/>
        <v>-100</v>
      </c>
      <c r="AH46" s="25" t="s">
        <v>56</v>
      </c>
      <c r="AI46" s="1">
        <v>0.10000000000013642</v>
      </c>
      <c r="AJ46" s="30">
        <v>0</v>
      </c>
    </row>
    <row r="47" spans="1:36">
      <c r="A47" s="3">
        <v>46</v>
      </c>
      <c r="B47" s="2" t="s">
        <v>45</v>
      </c>
      <c r="C47" s="131">
        <v>2.2000000000000002</v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>
        <v>0</v>
      </c>
      <c r="AG47" s="39">
        <f t="shared" si="2"/>
        <v>-100</v>
      </c>
      <c r="AH47" s="25" t="s">
        <v>57</v>
      </c>
      <c r="AI47" s="1">
        <v>0.60000000000002274</v>
      </c>
      <c r="AJ47" s="30">
        <f t="shared" si="1"/>
        <v>0.60000000000002274</v>
      </c>
    </row>
    <row r="48" spans="1:36">
      <c r="A48" s="3">
        <v>47</v>
      </c>
      <c r="B48" s="2" t="s">
        <v>76</v>
      </c>
      <c r="C48" s="131">
        <v>0.9</v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>
        <v>0</v>
      </c>
      <c r="AG48" s="39">
        <f t="shared" si="2"/>
        <v>-100</v>
      </c>
      <c r="AH48" s="25" t="s">
        <v>57</v>
      </c>
      <c r="AI48" s="1">
        <v>3.9999999999998863</v>
      </c>
      <c r="AJ48" s="30">
        <f t="shared" si="1"/>
        <v>3.9999999999998863</v>
      </c>
    </row>
    <row r="49" spans="1:36">
      <c r="A49" s="3">
        <v>48</v>
      </c>
      <c r="B49" s="2" t="s">
        <v>75</v>
      </c>
      <c r="C49" s="131">
        <v>1.1000000000000001</v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>
        <v>0</v>
      </c>
      <c r="AG49" s="39">
        <f t="shared" si="2"/>
        <v>-100</v>
      </c>
      <c r="AH49" s="25" t="s">
        <v>96</v>
      </c>
      <c r="AI49" s="1">
        <v>5.6999999999999318</v>
      </c>
      <c r="AJ49" s="30">
        <f t="shared" si="1"/>
        <v>5.6999999999999318</v>
      </c>
    </row>
    <row r="50" spans="1:36">
      <c r="A50" s="3">
        <v>49</v>
      </c>
      <c r="B50" s="2" t="s">
        <v>48</v>
      </c>
      <c r="C50" s="131">
        <v>4.4000000000000004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>
        <v>0</v>
      </c>
      <c r="AG50" s="39">
        <f t="shared" si="2"/>
        <v>-100</v>
      </c>
      <c r="AH50" s="25" t="s">
        <v>56</v>
      </c>
      <c r="AI50" s="1">
        <v>0.99999999999977263</v>
      </c>
      <c r="AJ50" s="30">
        <v>0</v>
      </c>
    </row>
    <row r="51" spans="1:36">
      <c r="A51" s="3">
        <v>50</v>
      </c>
      <c r="B51" s="2" t="s">
        <v>49</v>
      </c>
      <c r="C51" s="131">
        <v>7.6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>
        <v>0</v>
      </c>
      <c r="AG51" s="39">
        <f t="shared" si="2"/>
        <v>-100</v>
      </c>
      <c r="AH51" s="25" t="s">
        <v>96</v>
      </c>
      <c r="AI51" s="1">
        <v>1.4000000000000909</v>
      </c>
      <c r="AJ51" s="30">
        <f t="shared" si="1"/>
        <v>1.4000000000000909</v>
      </c>
    </row>
    <row r="52" spans="1:36">
      <c r="A52" s="3">
        <v>51</v>
      </c>
      <c r="B52" s="3" t="s">
        <v>53</v>
      </c>
      <c r="C52" s="42">
        <v>367.6</v>
      </c>
      <c r="D52" s="3">
        <f>SUM(D2:D51)</f>
        <v>0</v>
      </c>
      <c r="E52" s="3">
        <f t="shared" ref="E52:AF52" si="3">SUM(E2:E51)</f>
        <v>0</v>
      </c>
      <c r="F52" s="3">
        <f t="shared" si="3"/>
        <v>0</v>
      </c>
      <c r="G52" s="3">
        <f t="shared" si="3"/>
        <v>0</v>
      </c>
      <c r="H52" s="3">
        <f t="shared" si="3"/>
        <v>0</v>
      </c>
      <c r="I52" s="3">
        <f t="shared" si="3"/>
        <v>0</v>
      </c>
      <c r="J52" s="3">
        <f t="shared" si="3"/>
        <v>0</v>
      </c>
      <c r="K52" s="3">
        <f t="shared" si="3"/>
        <v>0</v>
      </c>
      <c r="L52" s="3">
        <f t="shared" si="3"/>
        <v>0</v>
      </c>
      <c r="M52" s="3">
        <f t="shared" si="3"/>
        <v>0</v>
      </c>
      <c r="N52" s="3">
        <f t="shared" si="3"/>
        <v>0</v>
      </c>
      <c r="O52" s="3">
        <f t="shared" si="3"/>
        <v>0</v>
      </c>
      <c r="P52" s="3">
        <f t="shared" si="3"/>
        <v>0</v>
      </c>
      <c r="Q52" s="3">
        <f t="shared" si="3"/>
        <v>0</v>
      </c>
      <c r="R52" s="3">
        <f t="shared" si="3"/>
        <v>0</v>
      </c>
      <c r="S52" s="3">
        <f t="shared" si="3"/>
        <v>0</v>
      </c>
      <c r="T52" s="3">
        <f t="shared" si="3"/>
        <v>0</v>
      </c>
      <c r="U52" s="3">
        <f t="shared" si="3"/>
        <v>0</v>
      </c>
      <c r="V52" s="3">
        <f t="shared" si="3"/>
        <v>0</v>
      </c>
      <c r="W52" s="3">
        <f t="shared" si="3"/>
        <v>0</v>
      </c>
      <c r="X52" s="3">
        <f t="shared" si="3"/>
        <v>0</v>
      </c>
      <c r="Y52" s="3">
        <f t="shared" si="3"/>
        <v>0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0.60000000000000009</v>
      </c>
      <c r="AG52" s="39">
        <f t="shared" si="2"/>
        <v>-99.836779107725789</v>
      </c>
      <c r="AH52" s="3" t="s">
        <v>57</v>
      </c>
      <c r="AI52" s="65"/>
    </row>
    <row r="53" spans="1:36">
      <c r="A53" s="3">
        <v>52</v>
      </c>
      <c r="B53" s="3" t="s">
        <v>54</v>
      </c>
      <c r="C53" s="73">
        <v>7.4</v>
      </c>
      <c r="D53" s="5">
        <f>D52/50</f>
        <v>0</v>
      </c>
      <c r="E53" s="5">
        <f t="shared" ref="E53:AF53" si="4">E52/50</f>
        <v>0</v>
      </c>
      <c r="F53" s="5">
        <f t="shared" si="4"/>
        <v>0</v>
      </c>
      <c r="G53" s="5">
        <f t="shared" si="4"/>
        <v>0</v>
      </c>
      <c r="H53" s="5">
        <f t="shared" si="4"/>
        <v>0</v>
      </c>
      <c r="I53" s="5">
        <f t="shared" si="4"/>
        <v>0</v>
      </c>
      <c r="J53" s="5">
        <f t="shared" si="4"/>
        <v>0</v>
      </c>
      <c r="K53" s="5">
        <f t="shared" si="4"/>
        <v>0</v>
      </c>
      <c r="L53" s="5">
        <f t="shared" si="4"/>
        <v>0</v>
      </c>
      <c r="M53" s="5">
        <f t="shared" si="4"/>
        <v>0</v>
      </c>
      <c r="N53" s="5">
        <f t="shared" si="4"/>
        <v>0</v>
      </c>
      <c r="O53" s="5">
        <f t="shared" si="4"/>
        <v>0</v>
      </c>
      <c r="P53" s="5">
        <f t="shared" si="4"/>
        <v>0</v>
      </c>
      <c r="Q53" s="5">
        <f t="shared" si="4"/>
        <v>0</v>
      </c>
      <c r="R53" s="5">
        <f t="shared" si="4"/>
        <v>0</v>
      </c>
      <c r="S53" s="5">
        <f t="shared" si="4"/>
        <v>0</v>
      </c>
      <c r="T53" s="5">
        <f t="shared" si="4"/>
        <v>0</v>
      </c>
      <c r="U53" s="5">
        <f t="shared" si="4"/>
        <v>0</v>
      </c>
      <c r="V53" s="5">
        <f t="shared" si="4"/>
        <v>0</v>
      </c>
      <c r="W53" s="5">
        <f t="shared" si="4"/>
        <v>0</v>
      </c>
      <c r="X53" s="5">
        <f t="shared" si="4"/>
        <v>0</v>
      </c>
      <c r="Y53" s="5">
        <f t="shared" si="4"/>
        <v>0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1.2000000000000002E-2</v>
      </c>
      <c r="AG53" s="39">
        <f t="shared" si="2"/>
        <v>-99.837837837837839</v>
      </c>
      <c r="AH53" s="5" t="s">
        <v>57</v>
      </c>
      <c r="AI53" s="65"/>
    </row>
    <row r="54" spans="1:36">
      <c r="S54" s="66"/>
      <c r="AF54" s="4"/>
      <c r="AI54" s="29"/>
    </row>
    <row r="56" spans="1:36" ht="45">
      <c r="S56" s="45">
        <v>611</v>
      </c>
      <c r="T56" s="46" t="s">
        <v>0</v>
      </c>
      <c r="X56" s="45">
        <v>611</v>
      </c>
      <c r="Y56" s="46" t="s">
        <v>0</v>
      </c>
    </row>
    <row r="57" spans="1:36" ht="45">
      <c r="B57" s="45">
        <v>611</v>
      </c>
      <c r="C57" s="46" t="s">
        <v>0</v>
      </c>
      <c r="D57" s="43">
        <v>0.1</v>
      </c>
      <c r="S57" s="45">
        <v>622</v>
      </c>
      <c r="T57" s="46" t="s">
        <v>1</v>
      </c>
      <c r="X57" s="45">
        <v>622</v>
      </c>
      <c r="Y57" s="46" t="s">
        <v>1</v>
      </c>
    </row>
    <row r="58" spans="1:36" ht="45">
      <c r="B58" s="45">
        <v>622</v>
      </c>
      <c r="C58" s="46" t="s">
        <v>1</v>
      </c>
      <c r="D58" s="43">
        <v>0.1</v>
      </c>
      <c r="E58" s="45">
        <v>611</v>
      </c>
      <c r="F58" s="46" t="s">
        <v>0</v>
      </c>
      <c r="N58" s="45">
        <v>11</v>
      </c>
      <c r="O58" s="46" t="s">
        <v>0</v>
      </c>
      <c r="S58" s="45">
        <v>634</v>
      </c>
      <c r="T58" s="46" t="s">
        <v>2</v>
      </c>
      <c r="X58" s="45">
        <v>634</v>
      </c>
      <c r="Y58" s="46" t="s">
        <v>2</v>
      </c>
    </row>
    <row r="59" spans="1:36" ht="30">
      <c r="B59" s="45">
        <v>634</v>
      </c>
      <c r="C59" s="46" t="s">
        <v>2</v>
      </c>
      <c r="D59" s="43">
        <v>0</v>
      </c>
      <c r="E59" s="45">
        <v>622</v>
      </c>
      <c r="F59" s="46" t="s">
        <v>1</v>
      </c>
      <c r="N59" s="45">
        <v>622</v>
      </c>
      <c r="O59" s="46" t="s">
        <v>1</v>
      </c>
      <c r="S59" s="45">
        <v>645</v>
      </c>
      <c r="T59" s="46" t="s">
        <v>3</v>
      </c>
      <c r="X59" s="45">
        <v>645</v>
      </c>
      <c r="Y59" s="46" t="s">
        <v>3</v>
      </c>
    </row>
    <row r="60" spans="1:36" ht="30">
      <c r="B60" s="45">
        <v>645</v>
      </c>
      <c r="C60" s="46" t="s">
        <v>3</v>
      </c>
      <c r="D60" s="43">
        <v>0.1</v>
      </c>
      <c r="E60" s="45">
        <v>634</v>
      </c>
      <c r="F60" s="46" t="s">
        <v>2</v>
      </c>
      <c r="N60" s="45">
        <v>634</v>
      </c>
      <c r="O60" s="46" t="s">
        <v>2</v>
      </c>
      <c r="S60" s="45">
        <v>626</v>
      </c>
      <c r="T60" s="46" t="s">
        <v>4</v>
      </c>
      <c r="X60" s="45">
        <v>626</v>
      </c>
      <c r="Y60" s="46" t="s">
        <v>4</v>
      </c>
    </row>
    <row r="61" spans="1:36" ht="30">
      <c r="B61" s="45">
        <v>626</v>
      </c>
      <c r="C61" s="46" t="s">
        <v>4</v>
      </c>
      <c r="D61" s="43">
        <v>0</v>
      </c>
      <c r="E61" s="45">
        <v>645</v>
      </c>
      <c r="F61" s="46" t="s">
        <v>3</v>
      </c>
      <c r="N61" s="45">
        <v>645</v>
      </c>
      <c r="O61" s="46" t="s">
        <v>3</v>
      </c>
      <c r="S61" s="45">
        <v>632</v>
      </c>
      <c r="T61" s="46" t="s">
        <v>5</v>
      </c>
      <c r="X61" s="45">
        <v>632</v>
      </c>
      <c r="Y61" s="46" t="s">
        <v>5</v>
      </c>
    </row>
    <row r="62" spans="1:36" ht="30">
      <c r="B62" s="45">
        <v>632</v>
      </c>
      <c r="C62" s="46" t="s">
        <v>5</v>
      </c>
      <c r="D62" s="43">
        <v>0</v>
      </c>
      <c r="E62" s="45">
        <v>626</v>
      </c>
      <c r="F62" s="46" t="s">
        <v>4</v>
      </c>
      <c r="N62" s="45">
        <v>626</v>
      </c>
      <c r="O62" s="46" t="s">
        <v>4</v>
      </c>
      <c r="S62" s="45">
        <v>605</v>
      </c>
      <c r="T62" s="46" t="s">
        <v>6</v>
      </c>
      <c r="X62" s="45">
        <v>605</v>
      </c>
      <c r="Y62" s="46" t="s">
        <v>6</v>
      </c>
    </row>
    <row r="63" spans="1:36" ht="30">
      <c r="B63" s="45">
        <v>605</v>
      </c>
      <c r="C63" s="46" t="s">
        <v>6</v>
      </c>
      <c r="D63" s="43">
        <v>0</v>
      </c>
      <c r="E63" s="45">
        <v>632</v>
      </c>
      <c r="F63" s="46" t="s">
        <v>5</v>
      </c>
      <c r="N63" s="45">
        <v>632</v>
      </c>
      <c r="O63" s="46" t="s">
        <v>5</v>
      </c>
      <c r="S63" s="45">
        <v>624</v>
      </c>
      <c r="T63" s="46" t="s">
        <v>7</v>
      </c>
      <c r="X63" s="45">
        <v>624</v>
      </c>
      <c r="Y63" s="46" t="s">
        <v>7</v>
      </c>
    </row>
    <row r="64" spans="1:36" ht="45">
      <c r="B64" s="45">
        <v>624</v>
      </c>
      <c r="C64" s="46" t="s">
        <v>7</v>
      </c>
      <c r="D64" s="43">
        <v>0</v>
      </c>
      <c r="E64" s="45">
        <v>605</v>
      </c>
      <c r="F64" s="46" t="s">
        <v>6</v>
      </c>
      <c r="N64" s="45">
        <v>605</v>
      </c>
      <c r="O64" s="46" t="s">
        <v>6</v>
      </c>
      <c r="S64" s="45">
        <v>609</v>
      </c>
      <c r="T64" s="46" t="s">
        <v>8</v>
      </c>
      <c r="X64" s="45">
        <v>609</v>
      </c>
      <c r="Y64" s="46" t="s">
        <v>8</v>
      </c>
    </row>
    <row r="65" spans="2:25" ht="45">
      <c r="B65" s="45">
        <v>609</v>
      </c>
      <c r="C65" s="46" t="s">
        <v>8</v>
      </c>
      <c r="D65" s="43">
        <v>0</v>
      </c>
      <c r="E65" s="45">
        <v>624</v>
      </c>
      <c r="F65" s="46" t="s">
        <v>7</v>
      </c>
      <c r="N65" s="45">
        <v>624</v>
      </c>
      <c r="O65" s="46" t="s">
        <v>7</v>
      </c>
      <c r="S65" s="45">
        <v>612</v>
      </c>
      <c r="T65" s="46" t="s">
        <v>9</v>
      </c>
      <c r="X65" s="45">
        <v>612</v>
      </c>
      <c r="Y65" s="46" t="s">
        <v>9</v>
      </c>
    </row>
    <row r="66" spans="2:25" ht="45">
      <c r="B66" s="45">
        <v>612</v>
      </c>
      <c r="C66" s="46" t="s">
        <v>9</v>
      </c>
      <c r="D66" s="43">
        <v>0</v>
      </c>
      <c r="E66" s="45">
        <v>609</v>
      </c>
      <c r="F66" s="46" t="s">
        <v>8</v>
      </c>
      <c r="N66" s="45">
        <v>609</v>
      </c>
      <c r="O66" s="46" t="s">
        <v>8</v>
      </c>
      <c r="S66" s="45">
        <v>621</v>
      </c>
      <c r="T66" s="46" t="s">
        <v>10</v>
      </c>
      <c r="X66" s="45">
        <v>621</v>
      </c>
      <c r="Y66" s="46" t="s">
        <v>10</v>
      </c>
    </row>
    <row r="67" spans="2:25" ht="45">
      <c r="B67" s="45">
        <v>621</v>
      </c>
      <c r="C67" s="46" t="s">
        <v>10</v>
      </c>
      <c r="D67" s="43">
        <v>0</v>
      </c>
      <c r="E67" s="45">
        <v>612</v>
      </c>
      <c r="F67" s="46" t="s">
        <v>9</v>
      </c>
      <c r="N67" s="45">
        <v>612</v>
      </c>
      <c r="O67" s="46" t="s">
        <v>9</v>
      </c>
      <c r="S67" s="45">
        <v>631</v>
      </c>
      <c r="T67" s="46" t="s">
        <v>11</v>
      </c>
      <c r="X67" s="45">
        <v>631</v>
      </c>
      <c r="Y67" s="46" t="s">
        <v>11</v>
      </c>
    </row>
    <row r="68" spans="2:25" ht="30">
      <c r="B68" s="45">
        <v>631</v>
      </c>
      <c r="C68" s="46" t="s">
        <v>11</v>
      </c>
      <c r="D68" s="43">
        <v>0</v>
      </c>
      <c r="E68" s="45">
        <v>621</v>
      </c>
      <c r="F68" s="46" t="s">
        <v>10</v>
      </c>
      <c r="N68" s="45">
        <v>621</v>
      </c>
      <c r="O68" s="46" t="s">
        <v>10</v>
      </c>
      <c r="S68" s="45">
        <v>642</v>
      </c>
      <c r="T68" s="46" t="s">
        <v>12</v>
      </c>
      <c r="X68" s="45">
        <v>642</v>
      </c>
      <c r="Y68" s="46" t="s">
        <v>12</v>
      </c>
    </row>
    <row r="69" spans="2:25" ht="30">
      <c r="B69" s="45">
        <v>642</v>
      </c>
      <c r="C69" s="46" t="s">
        <v>12</v>
      </c>
      <c r="D69" s="43">
        <v>0</v>
      </c>
      <c r="E69" s="45">
        <v>631</v>
      </c>
      <c r="F69" s="46" t="s">
        <v>11</v>
      </c>
      <c r="N69" s="45">
        <v>631</v>
      </c>
      <c r="O69" s="46" t="s">
        <v>11</v>
      </c>
      <c r="S69" s="45">
        <v>643</v>
      </c>
      <c r="T69" s="46" t="s">
        <v>13</v>
      </c>
      <c r="X69" s="45">
        <v>643</v>
      </c>
      <c r="Y69" s="46" t="s">
        <v>13</v>
      </c>
    </row>
    <row r="70" spans="2:25" ht="30">
      <c r="B70" s="45">
        <v>643</v>
      </c>
      <c r="C70" s="46" t="s">
        <v>13</v>
      </c>
      <c r="D70" s="43">
        <v>0</v>
      </c>
      <c r="E70" s="45">
        <v>642</v>
      </c>
      <c r="F70" s="46" t="s">
        <v>12</v>
      </c>
      <c r="N70" s="45">
        <v>642</v>
      </c>
      <c r="O70" s="46" t="s">
        <v>12</v>
      </c>
      <c r="S70" s="45">
        <v>638</v>
      </c>
      <c r="T70" s="46" t="s">
        <v>14</v>
      </c>
      <c r="X70" s="45">
        <v>638</v>
      </c>
      <c r="Y70" s="46" t="s">
        <v>14</v>
      </c>
    </row>
    <row r="71" spans="2:25" ht="30">
      <c r="B71" s="45">
        <v>638</v>
      </c>
      <c r="C71" s="46" t="s">
        <v>14</v>
      </c>
      <c r="D71" s="43">
        <v>0.1</v>
      </c>
      <c r="E71" s="45">
        <v>643</v>
      </c>
      <c r="F71" s="46" t="s">
        <v>13</v>
      </c>
      <c r="N71" s="45">
        <v>643</v>
      </c>
      <c r="O71" s="46" t="s">
        <v>13</v>
      </c>
      <c r="S71" s="45">
        <v>608</v>
      </c>
      <c r="T71" s="46" t="s">
        <v>15</v>
      </c>
      <c r="X71" s="45">
        <v>608</v>
      </c>
      <c r="Y71" s="46" t="s">
        <v>15</v>
      </c>
    </row>
    <row r="72" spans="2:25" ht="30">
      <c r="B72" s="45">
        <v>608</v>
      </c>
      <c r="C72" s="46" t="s">
        <v>15</v>
      </c>
      <c r="D72" s="43">
        <v>0</v>
      </c>
      <c r="E72" s="45">
        <v>638</v>
      </c>
      <c r="F72" s="46" t="s">
        <v>14</v>
      </c>
      <c r="N72" s="45">
        <v>638</v>
      </c>
      <c r="O72" s="46" t="s">
        <v>14</v>
      </c>
      <c r="S72" s="45">
        <v>601</v>
      </c>
      <c r="T72" s="46" t="s">
        <v>16</v>
      </c>
      <c r="X72" s="45">
        <v>601</v>
      </c>
      <c r="Y72" s="46" t="s">
        <v>16</v>
      </c>
    </row>
    <row r="73" spans="2:25" ht="45">
      <c r="B73" s="45">
        <v>601</v>
      </c>
      <c r="C73" s="46" t="s">
        <v>16</v>
      </c>
      <c r="D73" s="43">
        <v>0</v>
      </c>
      <c r="E73" s="45">
        <v>608</v>
      </c>
      <c r="F73" s="46" t="s">
        <v>15</v>
      </c>
      <c r="N73" s="45">
        <v>608</v>
      </c>
      <c r="O73" s="46" t="s">
        <v>15</v>
      </c>
      <c r="S73" s="45">
        <v>648</v>
      </c>
      <c r="T73" s="46" t="s">
        <v>17</v>
      </c>
      <c r="X73" s="45">
        <v>648</v>
      </c>
      <c r="Y73" s="46" t="s">
        <v>17</v>
      </c>
    </row>
    <row r="74" spans="2:25" ht="30">
      <c r="B74" s="45">
        <v>648</v>
      </c>
      <c r="C74" s="46" t="s">
        <v>17</v>
      </c>
      <c r="D74" s="43">
        <v>0</v>
      </c>
      <c r="E74" s="45">
        <v>601</v>
      </c>
      <c r="F74" s="46" t="s">
        <v>16</v>
      </c>
      <c r="N74" s="45">
        <v>601</v>
      </c>
      <c r="O74" s="46" t="s">
        <v>16</v>
      </c>
      <c r="S74" s="45">
        <v>649</v>
      </c>
      <c r="T74" s="46" t="s">
        <v>18</v>
      </c>
      <c r="X74" s="45">
        <v>649</v>
      </c>
      <c r="Y74" s="46" t="s">
        <v>18</v>
      </c>
    </row>
    <row r="75" spans="2:25" ht="45">
      <c r="B75" s="45">
        <v>649</v>
      </c>
      <c r="C75" s="46" t="s">
        <v>18</v>
      </c>
      <c r="D75" s="43">
        <v>0</v>
      </c>
      <c r="E75" s="45">
        <v>648</v>
      </c>
      <c r="F75" s="46" t="s">
        <v>17</v>
      </c>
      <c r="N75" s="45">
        <v>648</v>
      </c>
      <c r="O75" s="46" t="s">
        <v>17</v>
      </c>
      <c r="S75" s="45">
        <v>606</v>
      </c>
      <c r="T75" s="46" t="s">
        <v>84</v>
      </c>
      <c r="X75" s="45">
        <v>606</v>
      </c>
      <c r="Y75" s="46" t="s">
        <v>84</v>
      </c>
    </row>
    <row r="76" spans="2:25" ht="45">
      <c r="B76" s="45">
        <v>606</v>
      </c>
      <c r="C76" s="46" t="s">
        <v>84</v>
      </c>
      <c r="D76" s="43">
        <v>0</v>
      </c>
      <c r="E76" s="45">
        <v>649</v>
      </c>
      <c r="F76" s="46" t="s">
        <v>18</v>
      </c>
      <c r="N76" s="45">
        <v>649</v>
      </c>
      <c r="O76" s="46" t="s">
        <v>18</v>
      </c>
      <c r="S76" s="45">
        <v>620</v>
      </c>
      <c r="T76" s="46" t="s">
        <v>20</v>
      </c>
      <c r="X76" s="45">
        <v>620</v>
      </c>
      <c r="Y76" s="46" t="s">
        <v>20</v>
      </c>
    </row>
    <row r="77" spans="2:25" ht="45">
      <c r="B77" s="45">
        <v>620</v>
      </c>
      <c r="C77" s="46" t="s">
        <v>20</v>
      </c>
      <c r="D77" s="43">
        <v>0</v>
      </c>
      <c r="E77" s="45">
        <v>606</v>
      </c>
      <c r="F77" s="46" t="s">
        <v>84</v>
      </c>
      <c r="N77" s="45">
        <v>606</v>
      </c>
      <c r="O77" s="46" t="s">
        <v>84</v>
      </c>
      <c r="S77" s="45">
        <v>636</v>
      </c>
      <c r="T77" s="46" t="s">
        <v>21</v>
      </c>
      <c r="X77" s="45">
        <v>636</v>
      </c>
      <c r="Y77" s="46" t="s">
        <v>21</v>
      </c>
    </row>
    <row r="78" spans="2:25" ht="30">
      <c r="B78" s="45">
        <v>636</v>
      </c>
      <c r="C78" s="46" t="s">
        <v>21</v>
      </c>
      <c r="D78" s="43">
        <v>0</v>
      </c>
      <c r="E78" s="45">
        <v>620</v>
      </c>
      <c r="F78" s="46" t="s">
        <v>20</v>
      </c>
      <c r="N78" s="45">
        <v>620</v>
      </c>
      <c r="O78" s="46" t="s">
        <v>20</v>
      </c>
      <c r="S78" s="45">
        <v>650</v>
      </c>
      <c r="T78" s="46" t="s">
        <v>22</v>
      </c>
      <c r="X78" s="45">
        <v>650</v>
      </c>
      <c r="Y78" s="46" t="s">
        <v>22</v>
      </c>
    </row>
    <row r="79" spans="2:25" ht="30">
      <c r="B79" s="45">
        <v>650</v>
      </c>
      <c r="C79" s="46" t="s">
        <v>22</v>
      </c>
      <c r="D79" s="43">
        <v>0</v>
      </c>
      <c r="E79" s="45">
        <v>636</v>
      </c>
      <c r="F79" s="46" t="s">
        <v>21</v>
      </c>
      <c r="N79" s="45">
        <v>636</v>
      </c>
      <c r="O79" s="46" t="s">
        <v>21</v>
      </c>
      <c r="S79" s="45">
        <v>637</v>
      </c>
      <c r="T79" s="46" t="s">
        <v>23</v>
      </c>
      <c r="X79" s="45">
        <v>637</v>
      </c>
      <c r="Y79" s="46" t="s">
        <v>23</v>
      </c>
    </row>
    <row r="80" spans="2:25" ht="30">
      <c r="B80" s="45">
        <v>637</v>
      </c>
      <c r="C80" s="46" t="s">
        <v>23</v>
      </c>
      <c r="D80" s="43">
        <v>0</v>
      </c>
      <c r="E80" s="45">
        <v>650</v>
      </c>
      <c r="F80" s="46" t="s">
        <v>22</v>
      </c>
      <c r="N80" s="45">
        <v>650</v>
      </c>
      <c r="O80" s="46" t="s">
        <v>22</v>
      </c>
      <c r="S80" s="45">
        <v>647</v>
      </c>
      <c r="T80" s="46" t="s">
        <v>24</v>
      </c>
      <c r="X80" s="45">
        <v>647</v>
      </c>
      <c r="Y80" s="46" t="s">
        <v>24</v>
      </c>
    </row>
    <row r="81" spans="2:25" ht="45">
      <c r="B81" s="45">
        <v>647</v>
      </c>
      <c r="C81" s="46" t="s">
        <v>24</v>
      </c>
      <c r="D81" s="43">
        <v>0</v>
      </c>
      <c r="E81" s="45">
        <v>637</v>
      </c>
      <c r="F81" s="46" t="s">
        <v>23</v>
      </c>
      <c r="N81" s="45">
        <v>637</v>
      </c>
      <c r="O81" s="46" t="s">
        <v>23</v>
      </c>
      <c r="S81" s="45">
        <v>633</v>
      </c>
      <c r="T81" s="46" t="s">
        <v>25</v>
      </c>
      <c r="X81" s="45">
        <v>633</v>
      </c>
      <c r="Y81" s="46" t="s">
        <v>25</v>
      </c>
    </row>
    <row r="82" spans="2:25" ht="30">
      <c r="B82" s="45">
        <v>633</v>
      </c>
      <c r="C82" s="46" t="s">
        <v>25</v>
      </c>
      <c r="D82" s="43">
        <v>0</v>
      </c>
      <c r="E82" s="45">
        <v>647</v>
      </c>
      <c r="F82" s="46" t="s">
        <v>24</v>
      </c>
      <c r="N82" s="45">
        <v>647</v>
      </c>
      <c r="O82" s="46" t="s">
        <v>24</v>
      </c>
      <c r="S82" s="45">
        <v>630</v>
      </c>
      <c r="T82" s="46" t="s">
        <v>26</v>
      </c>
      <c r="X82" s="45">
        <v>630</v>
      </c>
      <c r="Y82" s="46" t="s">
        <v>26</v>
      </c>
    </row>
    <row r="83" spans="2:25" ht="30">
      <c r="B83" s="45">
        <v>630</v>
      </c>
      <c r="C83" s="46" t="s">
        <v>26</v>
      </c>
      <c r="D83" s="43">
        <v>0.2</v>
      </c>
      <c r="E83" s="45">
        <v>633</v>
      </c>
      <c r="F83" s="46" t="s">
        <v>25</v>
      </c>
      <c r="N83" s="45">
        <v>633</v>
      </c>
      <c r="O83" s="46" t="s">
        <v>25</v>
      </c>
      <c r="S83" s="45">
        <v>646</v>
      </c>
      <c r="T83" s="46" t="s">
        <v>27</v>
      </c>
      <c r="X83" s="45">
        <v>646</v>
      </c>
      <c r="Y83" s="46" t="s">
        <v>27</v>
      </c>
    </row>
    <row r="84" spans="2:25" ht="30">
      <c r="B84" s="45">
        <v>646</v>
      </c>
      <c r="C84" s="46" t="s">
        <v>27</v>
      </c>
      <c r="D84" s="43">
        <v>0</v>
      </c>
      <c r="E84" s="45">
        <v>630</v>
      </c>
      <c r="F84" s="46" t="s">
        <v>26</v>
      </c>
      <c r="N84" s="45">
        <v>630</v>
      </c>
      <c r="O84" s="46" t="s">
        <v>26</v>
      </c>
      <c r="S84" s="45">
        <v>625</v>
      </c>
      <c r="T84" s="46" t="s">
        <v>28</v>
      </c>
      <c r="X84" s="45">
        <v>625</v>
      </c>
      <c r="Y84" s="46" t="s">
        <v>28</v>
      </c>
    </row>
    <row r="85" spans="2:25" ht="30">
      <c r="B85" s="45">
        <v>625</v>
      </c>
      <c r="C85" s="46" t="s">
        <v>28</v>
      </c>
      <c r="D85" s="43">
        <v>0</v>
      </c>
      <c r="E85" s="45">
        <v>646</v>
      </c>
      <c r="F85" s="46" t="s">
        <v>27</v>
      </c>
      <c r="N85" s="45">
        <v>646</v>
      </c>
      <c r="O85" s="46" t="s">
        <v>27</v>
      </c>
      <c r="S85" s="45">
        <v>610</v>
      </c>
      <c r="T85" s="46" t="s">
        <v>29</v>
      </c>
      <c r="X85" s="45">
        <v>610</v>
      </c>
      <c r="Y85" s="46" t="s">
        <v>29</v>
      </c>
    </row>
    <row r="86" spans="2:25" ht="30">
      <c r="B86" s="45">
        <v>610</v>
      </c>
      <c r="C86" s="46" t="s">
        <v>29</v>
      </c>
      <c r="D86" s="43">
        <v>0</v>
      </c>
      <c r="E86" s="45">
        <v>625</v>
      </c>
      <c r="F86" s="46" t="s">
        <v>28</v>
      </c>
      <c r="N86" s="45">
        <v>625</v>
      </c>
      <c r="O86" s="46" t="s">
        <v>28</v>
      </c>
      <c r="S86" s="45">
        <v>635</v>
      </c>
      <c r="T86" s="46" t="s">
        <v>30</v>
      </c>
      <c r="X86" s="45">
        <v>635</v>
      </c>
      <c r="Y86" s="46" t="s">
        <v>30</v>
      </c>
    </row>
    <row r="87" spans="2:25" ht="30">
      <c r="B87" s="45">
        <v>635</v>
      </c>
      <c r="C87" s="46" t="s">
        <v>30</v>
      </c>
      <c r="D87" s="43">
        <v>0</v>
      </c>
      <c r="E87" s="45">
        <v>610</v>
      </c>
      <c r="F87" s="46" t="s">
        <v>29</v>
      </c>
      <c r="N87" s="45">
        <v>610</v>
      </c>
      <c r="O87" s="46" t="s">
        <v>29</v>
      </c>
      <c r="S87" s="45">
        <v>604</v>
      </c>
      <c r="T87" s="46" t="s">
        <v>31</v>
      </c>
      <c r="X87" s="45">
        <v>604</v>
      </c>
      <c r="Y87" s="46" t="s">
        <v>31</v>
      </c>
    </row>
    <row r="88" spans="2:25" ht="30">
      <c r="B88" s="45">
        <v>604</v>
      </c>
      <c r="C88" s="46" t="s">
        <v>31</v>
      </c>
      <c r="D88" s="43">
        <v>0</v>
      </c>
      <c r="E88" s="45">
        <v>635</v>
      </c>
      <c r="F88" s="46" t="s">
        <v>30</v>
      </c>
      <c r="N88" s="45">
        <v>635</v>
      </c>
      <c r="O88" s="46" t="s">
        <v>30</v>
      </c>
      <c r="S88" s="45">
        <v>641</v>
      </c>
      <c r="T88" s="46" t="s">
        <v>32</v>
      </c>
      <c r="X88" s="45">
        <v>641</v>
      </c>
      <c r="Y88" s="46" t="s">
        <v>32</v>
      </c>
    </row>
    <row r="89" spans="2:25" ht="30">
      <c r="B89" s="45">
        <v>641</v>
      </c>
      <c r="C89" s="46" t="s">
        <v>32</v>
      </c>
      <c r="D89" s="43">
        <v>0</v>
      </c>
      <c r="E89" s="45">
        <v>604</v>
      </c>
      <c r="F89" s="46" t="s">
        <v>31</v>
      </c>
      <c r="N89" s="45">
        <v>604</v>
      </c>
      <c r="O89" s="46" t="s">
        <v>31</v>
      </c>
      <c r="S89" s="45">
        <v>623</v>
      </c>
      <c r="T89" s="46" t="s">
        <v>33</v>
      </c>
      <c r="X89" s="45">
        <v>623</v>
      </c>
      <c r="Y89" s="46" t="s">
        <v>33</v>
      </c>
    </row>
    <row r="90" spans="2:25" ht="30">
      <c r="B90" s="45">
        <v>623</v>
      </c>
      <c r="C90" s="46" t="s">
        <v>33</v>
      </c>
      <c r="D90" s="43">
        <v>0</v>
      </c>
      <c r="E90" s="45">
        <v>641</v>
      </c>
      <c r="F90" s="46" t="s">
        <v>32</v>
      </c>
      <c r="N90" s="45">
        <v>641</v>
      </c>
      <c r="O90" s="46" t="s">
        <v>32</v>
      </c>
      <c r="S90" s="45">
        <v>639</v>
      </c>
      <c r="T90" s="46" t="s">
        <v>34</v>
      </c>
      <c r="X90" s="45">
        <v>639</v>
      </c>
      <c r="Y90" s="46" t="s">
        <v>34</v>
      </c>
    </row>
    <row r="91" spans="2:25" ht="45">
      <c r="B91" s="45">
        <v>639</v>
      </c>
      <c r="C91" s="46" t="s">
        <v>34</v>
      </c>
      <c r="D91" s="43">
        <v>0</v>
      </c>
      <c r="E91" s="45">
        <v>623</v>
      </c>
      <c r="F91" s="46" t="s">
        <v>33</v>
      </c>
      <c r="N91" s="45">
        <v>623</v>
      </c>
      <c r="O91" s="46" t="s">
        <v>33</v>
      </c>
      <c r="S91" s="45">
        <v>629</v>
      </c>
      <c r="T91" s="46" t="s">
        <v>35</v>
      </c>
      <c r="X91" s="45">
        <v>629</v>
      </c>
      <c r="Y91" s="46" t="s">
        <v>35</v>
      </c>
    </row>
    <row r="92" spans="2:25" ht="45">
      <c r="B92" s="45">
        <v>629</v>
      </c>
      <c r="C92" s="46" t="s">
        <v>35</v>
      </c>
      <c r="D92" s="43">
        <v>0</v>
      </c>
      <c r="E92" s="45">
        <v>639</v>
      </c>
      <c r="F92" s="46" t="s">
        <v>34</v>
      </c>
      <c r="N92" s="45">
        <v>639</v>
      </c>
      <c r="O92" s="46" t="s">
        <v>34</v>
      </c>
      <c r="S92" s="45">
        <v>644</v>
      </c>
      <c r="T92" s="46" t="s">
        <v>36</v>
      </c>
      <c r="X92" s="45">
        <v>644</v>
      </c>
      <c r="Y92" s="46" t="s">
        <v>36</v>
      </c>
    </row>
    <row r="93" spans="2:25" ht="45">
      <c r="B93" s="45">
        <v>644</v>
      </c>
      <c r="C93" s="46" t="s">
        <v>36</v>
      </c>
      <c r="D93" s="43">
        <v>0</v>
      </c>
      <c r="E93" s="45">
        <v>629</v>
      </c>
      <c r="F93" s="46" t="s">
        <v>35</v>
      </c>
      <c r="N93" s="45">
        <v>629</v>
      </c>
      <c r="O93" s="46" t="s">
        <v>35</v>
      </c>
      <c r="S93" s="45">
        <v>640</v>
      </c>
      <c r="T93" s="46" t="s">
        <v>37</v>
      </c>
      <c r="X93" s="45">
        <v>640</v>
      </c>
      <c r="Y93" s="46" t="s">
        <v>37</v>
      </c>
    </row>
    <row r="94" spans="2:25" ht="30">
      <c r="B94" s="45">
        <v>640</v>
      </c>
      <c r="C94" s="46" t="s">
        <v>37</v>
      </c>
      <c r="D94" s="43">
        <v>0</v>
      </c>
      <c r="E94" s="45">
        <v>644</v>
      </c>
      <c r="F94" s="46" t="s">
        <v>36</v>
      </c>
      <c r="N94" s="45">
        <v>644</v>
      </c>
      <c r="O94" s="46" t="s">
        <v>36</v>
      </c>
      <c r="S94" s="45">
        <v>618</v>
      </c>
      <c r="T94" s="46" t="s">
        <v>38</v>
      </c>
      <c r="X94" s="45">
        <v>618</v>
      </c>
      <c r="Y94" s="46" t="s">
        <v>38</v>
      </c>
    </row>
    <row r="95" spans="2:25" ht="45">
      <c r="B95" s="45">
        <v>618</v>
      </c>
      <c r="C95" s="46" t="s">
        <v>38</v>
      </c>
      <c r="D95" s="43">
        <v>0</v>
      </c>
      <c r="E95" s="45">
        <v>640</v>
      </c>
      <c r="F95" s="46" t="s">
        <v>37</v>
      </c>
      <c r="N95" s="45">
        <v>640</v>
      </c>
      <c r="O95" s="46" t="s">
        <v>37</v>
      </c>
      <c r="S95" s="45">
        <v>603</v>
      </c>
      <c r="T95" s="46" t="s">
        <v>39</v>
      </c>
      <c r="X95" s="45">
        <v>603</v>
      </c>
      <c r="Y95" s="46" t="s">
        <v>39</v>
      </c>
    </row>
    <row r="96" spans="2:25" ht="45">
      <c r="B96" s="45">
        <v>603</v>
      </c>
      <c r="C96" s="46" t="s">
        <v>39</v>
      </c>
      <c r="D96" s="43">
        <v>0</v>
      </c>
      <c r="E96" s="45">
        <v>618</v>
      </c>
      <c r="F96" s="46" t="s">
        <v>38</v>
      </c>
      <c r="N96" s="45">
        <v>618</v>
      </c>
      <c r="O96" s="46" t="s">
        <v>38</v>
      </c>
      <c r="S96" s="45">
        <v>615</v>
      </c>
      <c r="T96" s="46" t="s">
        <v>40</v>
      </c>
      <c r="X96" s="45">
        <v>615</v>
      </c>
      <c r="Y96" s="46" t="s">
        <v>40</v>
      </c>
    </row>
    <row r="97" spans="2:25" ht="45">
      <c r="B97" s="45">
        <v>615</v>
      </c>
      <c r="C97" s="46" t="s">
        <v>40</v>
      </c>
      <c r="D97" s="43">
        <v>0</v>
      </c>
      <c r="E97" s="45">
        <v>603</v>
      </c>
      <c r="F97" s="46" t="s">
        <v>39</v>
      </c>
      <c r="N97" s="45">
        <v>603</v>
      </c>
      <c r="O97" s="46" t="s">
        <v>39</v>
      </c>
      <c r="S97" s="45">
        <v>619</v>
      </c>
      <c r="T97" s="46" t="s">
        <v>41</v>
      </c>
      <c r="X97" s="45">
        <v>619</v>
      </c>
      <c r="Y97" s="46" t="s">
        <v>41</v>
      </c>
    </row>
    <row r="98" spans="2:25" ht="30">
      <c r="B98" s="45">
        <v>619</v>
      </c>
      <c r="C98" s="46" t="s">
        <v>41</v>
      </c>
      <c r="D98" s="43">
        <v>0</v>
      </c>
      <c r="E98" s="45">
        <v>615</v>
      </c>
      <c r="F98" s="46" t="s">
        <v>40</v>
      </c>
      <c r="N98" s="45">
        <v>615</v>
      </c>
      <c r="O98" s="46" t="s">
        <v>40</v>
      </c>
      <c r="S98" s="45">
        <v>613</v>
      </c>
      <c r="T98" s="46" t="s">
        <v>42</v>
      </c>
      <c r="X98" s="45">
        <v>613</v>
      </c>
      <c r="Y98" s="46" t="s">
        <v>42</v>
      </c>
    </row>
    <row r="99" spans="2:25" ht="30">
      <c r="B99" s="45">
        <v>613</v>
      </c>
      <c r="C99" s="46" t="s">
        <v>42</v>
      </c>
      <c r="D99" s="43">
        <v>0</v>
      </c>
      <c r="E99" s="45">
        <v>619</v>
      </c>
      <c r="F99" s="46" t="s">
        <v>41</v>
      </c>
      <c r="N99" s="45">
        <v>619</v>
      </c>
      <c r="O99" s="46" t="s">
        <v>41</v>
      </c>
      <c r="S99" s="45">
        <v>627</v>
      </c>
      <c r="T99" s="46" t="s">
        <v>43</v>
      </c>
      <c r="X99" s="45">
        <v>627</v>
      </c>
      <c r="Y99" s="46" t="s">
        <v>43</v>
      </c>
    </row>
    <row r="100" spans="2:25" ht="30">
      <c r="B100" s="45">
        <v>627</v>
      </c>
      <c r="C100" s="46" t="s">
        <v>43</v>
      </c>
      <c r="D100" s="43">
        <v>0</v>
      </c>
      <c r="E100" s="45">
        <v>613</v>
      </c>
      <c r="F100" s="46" t="s">
        <v>42</v>
      </c>
      <c r="N100" s="45">
        <v>613</v>
      </c>
      <c r="O100" s="46" t="s">
        <v>42</v>
      </c>
      <c r="S100" s="45">
        <v>602</v>
      </c>
      <c r="T100" s="46" t="s">
        <v>44</v>
      </c>
      <c r="X100" s="45">
        <v>602</v>
      </c>
      <c r="Y100" s="46" t="s">
        <v>44</v>
      </c>
    </row>
    <row r="101" spans="2:25" ht="30">
      <c r="B101" s="45">
        <v>602</v>
      </c>
      <c r="C101" s="46" t="s">
        <v>44</v>
      </c>
      <c r="D101" s="43">
        <v>0</v>
      </c>
      <c r="E101" s="45">
        <v>627</v>
      </c>
      <c r="F101" s="46" t="s">
        <v>43</v>
      </c>
      <c r="N101" s="45">
        <v>627</v>
      </c>
      <c r="O101" s="46" t="s">
        <v>43</v>
      </c>
      <c r="S101" s="45">
        <v>607</v>
      </c>
      <c r="T101" s="46" t="s">
        <v>45</v>
      </c>
      <c r="X101" s="45">
        <v>607</v>
      </c>
      <c r="Y101" s="46" t="s">
        <v>45</v>
      </c>
    </row>
    <row r="102" spans="2:25" ht="45">
      <c r="B102" s="45">
        <v>607</v>
      </c>
      <c r="C102" s="46" t="s">
        <v>45</v>
      </c>
      <c r="D102" s="43">
        <v>0</v>
      </c>
      <c r="E102" s="45">
        <v>602</v>
      </c>
      <c r="F102" s="46" t="s">
        <v>44</v>
      </c>
      <c r="N102" s="45">
        <v>602</v>
      </c>
      <c r="O102" s="46" t="s">
        <v>44</v>
      </c>
      <c r="S102" s="45">
        <v>616</v>
      </c>
      <c r="T102" s="46" t="s">
        <v>46</v>
      </c>
      <c r="X102" s="45">
        <v>616</v>
      </c>
      <c r="Y102" s="46" t="s">
        <v>46</v>
      </c>
    </row>
    <row r="103" spans="2:25" ht="45">
      <c r="B103" s="45">
        <v>616</v>
      </c>
      <c r="C103" s="46" t="s">
        <v>46</v>
      </c>
      <c r="D103" s="43">
        <v>0</v>
      </c>
      <c r="E103" s="45">
        <v>607</v>
      </c>
      <c r="F103" s="46" t="s">
        <v>45</v>
      </c>
      <c r="N103" s="45">
        <v>607</v>
      </c>
      <c r="O103" s="46" t="s">
        <v>45</v>
      </c>
      <c r="S103" s="45">
        <v>617</v>
      </c>
      <c r="T103" s="46" t="s">
        <v>47</v>
      </c>
      <c r="X103" s="45">
        <v>617</v>
      </c>
      <c r="Y103" s="46" t="s">
        <v>47</v>
      </c>
    </row>
    <row r="104" spans="2:25" ht="45">
      <c r="B104" s="45">
        <v>617</v>
      </c>
      <c r="C104" s="46" t="s">
        <v>47</v>
      </c>
      <c r="D104" s="43">
        <v>0</v>
      </c>
      <c r="E104" s="45">
        <v>616</v>
      </c>
      <c r="F104" s="46" t="s">
        <v>46</v>
      </c>
      <c r="N104" s="45">
        <v>616</v>
      </c>
      <c r="O104" s="46" t="s">
        <v>46</v>
      </c>
      <c r="S104" s="45">
        <v>614</v>
      </c>
      <c r="T104" s="46" t="s">
        <v>48</v>
      </c>
      <c r="X104" s="45">
        <v>614</v>
      </c>
      <c r="Y104" s="46" t="s">
        <v>48</v>
      </c>
    </row>
    <row r="105" spans="2:25" ht="45">
      <c r="B105" s="45">
        <v>614</v>
      </c>
      <c r="C105" s="46" t="s">
        <v>48</v>
      </c>
      <c r="D105" s="43">
        <v>0</v>
      </c>
      <c r="E105" s="45">
        <v>617</v>
      </c>
      <c r="F105" s="46" t="s">
        <v>47</v>
      </c>
      <c r="N105" s="45">
        <v>617</v>
      </c>
      <c r="O105" s="46" t="s">
        <v>47</v>
      </c>
      <c r="S105" s="45">
        <v>628</v>
      </c>
      <c r="T105" s="46" t="s">
        <v>49</v>
      </c>
      <c r="X105" s="45">
        <v>628</v>
      </c>
      <c r="Y105" s="46" t="s">
        <v>49</v>
      </c>
    </row>
    <row r="106" spans="2:25" ht="30">
      <c r="B106" s="45">
        <v>628</v>
      </c>
      <c r="C106" s="46" t="s">
        <v>49</v>
      </c>
      <c r="D106" s="43">
        <v>0</v>
      </c>
      <c r="E106" s="45">
        <v>614</v>
      </c>
      <c r="F106" s="46" t="s">
        <v>48</v>
      </c>
      <c r="N106" s="45">
        <v>614</v>
      </c>
      <c r="O106" s="46" t="s">
        <v>48</v>
      </c>
    </row>
    <row r="107" spans="2:25" ht="30">
      <c r="E107" s="45">
        <v>628</v>
      </c>
      <c r="F107" s="46" t="s">
        <v>49</v>
      </c>
      <c r="N107" s="45">
        <v>628</v>
      </c>
      <c r="O107" s="46" t="s">
        <v>49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29</vt:i4>
      </vt:variant>
    </vt:vector>
  </HeadingPairs>
  <TitlesOfParts>
    <vt:vector size="50" baseType="lpstr">
      <vt:lpstr>cumu</vt:lpstr>
      <vt:lpstr>swm</vt:lpstr>
      <vt:lpstr>nwm</vt:lpstr>
      <vt:lpstr>winter</vt:lpstr>
      <vt:lpstr>hot</vt:lpstr>
      <vt:lpstr>may17</vt:lpstr>
      <vt:lpstr>apr17</vt:lpstr>
      <vt:lpstr>mar17</vt:lpstr>
      <vt:lpstr>feb17</vt:lpstr>
      <vt:lpstr>jan17</vt:lpstr>
      <vt:lpstr>dec</vt:lpstr>
      <vt:lpstr>Nov</vt:lpstr>
      <vt:lpstr>Oct</vt:lpstr>
      <vt:lpstr>sept</vt:lpstr>
      <vt:lpstr>AugAws</vt:lpstr>
      <vt:lpstr>ju116Aws</vt:lpstr>
      <vt:lpstr>jun16Aws</vt:lpstr>
      <vt:lpstr>Sheet2</vt:lpstr>
      <vt:lpstr>may</vt:lpstr>
      <vt:lpstr>Sheet1</vt:lpstr>
      <vt:lpstr>Sheet4</vt:lpstr>
      <vt:lpstr>'apr17'!Print_Area</vt:lpstr>
      <vt:lpstr>AugAws!Print_Area</vt:lpstr>
      <vt:lpstr>cumu!Print_Area</vt:lpstr>
      <vt:lpstr>dec!Print_Area</vt:lpstr>
      <vt:lpstr>'feb17'!Print_Area</vt:lpstr>
      <vt:lpstr>hot!Print_Area</vt:lpstr>
      <vt:lpstr>'jan17'!Print_Area</vt:lpstr>
      <vt:lpstr>ju116Aws!Print_Area</vt:lpstr>
      <vt:lpstr>jun16Aws!Print_Area</vt:lpstr>
      <vt:lpstr>'mar17'!Print_Area</vt:lpstr>
      <vt:lpstr>'may17'!Print_Area</vt:lpstr>
      <vt:lpstr>Nov!Print_Area</vt:lpstr>
      <vt:lpstr>nwm!Print_Area</vt:lpstr>
      <vt:lpstr>Oct!Print_Area</vt:lpstr>
      <vt:lpstr>sept!Print_Area</vt:lpstr>
      <vt:lpstr>swm!Print_Area</vt:lpstr>
      <vt:lpstr>winter!Print_Area</vt:lpstr>
      <vt:lpstr>'apr17'!Print_Titles</vt:lpstr>
      <vt:lpstr>AugAws!Print_Titles</vt:lpstr>
      <vt:lpstr>dec!Print_Titles</vt:lpstr>
      <vt:lpstr>'feb17'!Print_Titles</vt:lpstr>
      <vt:lpstr>'jan17'!Print_Titles</vt:lpstr>
      <vt:lpstr>ju116Aws!Print_Titles</vt:lpstr>
      <vt:lpstr>jun16Aws!Print_Titles</vt:lpstr>
      <vt:lpstr>'mar17'!Print_Titles</vt:lpstr>
      <vt:lpstr>'may17'!Print_Titles</vt:lpstr>
      <vt:lpstr>Nov!Print_Titles</vt:lpstr>
      <vt:lpstr>Oct!Print_Titles</vt:lpstr>
      <vt:lpstr>sept!Print_Titles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2019-01-21T15:00:28Z</dcterms:modified>
</cp:coreProperties>
</file>