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cumu" sheetId="26" r:id="rId1"/>
    <sheet name="swm" sheetId="12" r:id="rId2"/>
    <sheet name="nwm" sheetId="19" r:id="rId3"/>
    <sheet name="winter" sheetId="23" r:id="rId4"/>
    <sheet name="hot" sheetId="6" r:id="rId5"/>
    <sheet name="may18" sheetId="25" r:id="rId6"/>
    <sheet name="apr18" sheetId="24" r:id="rId7"/>
    <sheet name="mar18" sheetId="22" r:id="rId8"/>
    <sheet name="feb18" sheetId="21" r:id="rId9"/>
    <sheet name="jan18" sheetId="20" r:id="rId10"/>
    <sheet name="Dec 17" sheetId="27" r:id="rId11"/>
    <sheet name="Nov" sheetId="15" r:id="rId12"/>
    <sheet name="Oct" sheetId="13" r:id="rId13"/>
    <sheet name="sept" sheetId="10" r:id="rId14"/>
    <sheet name="Aug17" sheetId="7" r:id="rId15"/>
    <sheet name="jul17" sheetId="5" r:id="rId16"/>
    <sheet name="jun17" sheetId="4" r:id="rId17"/>
    <sheet name="dec" sheetId="17" r:id="rId18"/>
    <sheet name="Sheet1" sheetId="28" r:id="rId19"/>
  </sheets>
  <definedNames>
    <definedName name="_xlnm._FilterDatabase" localSheetId="6" hidden="1">'apr18'!$A$1:$AM$53</definedName>
    <definedName name="_xlnm._FilterDatabase" localSheetId="14" hidden="1">'Aug17'!$A$1:$AM$53</definedName>
    <definedName name="_xlnm._FilterDatabase" localSheetId="0" hidden="1">cumu!$A$3:$AB$55</definedName>
    <definedName name="_xlnm._FilterDatabase" localSheetId="17" hidden="1">dec!$A$1:$AM$53</definedName>
    <definedName name="_xlnm._FilterDatabase" localSheetId="10" hidden="1">'Dec 17'!$A$1:$AM$53</definedName>
    <definedName name="_xlnm._FilterDatabase" localSheetId="8" hidden="1">'feb18'!$A$1:$AJ$53</definedName>
    <definedName name="_xlnm._FilterDatabase" localSheetId="4" hidden="1">hot!$A$2:$V$54</definedName>
    <definedName name="_xlnm._FilterDatabase" localSheetId="9" hidden="1">'jan18'!$A$1:$AM$53</definedName>
    <definedName name="_xlnm._FilterDatabase" localSheetId="15" hidden="1">'jul17'!$A$1:$AM$53</definedName>
    <definedName name="_xlnm._FilterDatabase" localSheetId="16" hidden="1">'jun17'!$A$1:$AH$53</definedName>
    <definedName name="_xlnm._FilterDatabase" localSheetId="7" hidden="1">'mar18'!$A$1:$AM$53</definedName>
    <definedName name="_xlnm._FilterDatabase" localSheetId="5" hidden="1">'may18'!$A$1:$AK$53</definedName>
    <definedName name="_xlnm._FilterDatabase" localSheetId="11" hidden="1">Nov!$A$1:$AL$53</definedName>
    <definedName name="_xlnm._FilterDatabase" localSheetId="2" hidden="1">nwm!$A$2:$L$54</definedName>
    <definedName name="_xlnm._FilterDatabase" localSheetId="12" hidden="1">Oct!$A$1:$AM$53</definedName>
    <definedName name="_xlnm._FilterDatabase" localSheetId="13" hidden="1">sept!$A$1:$AL$53</definedName>
    <definedName name="_xlnm._FilterDatabase" localSheetId="1" hidden="1">swm!$A$2:$X$54</definedName>
    <definedName name="_xlnm._FilterDatabase" localSheetId="3" hidden="1">winter!$A$2:$K$54</definedName>
    <definedName name="_xlnm.Print_Area" localSheetId="6">'apr18'!$A$1:$AJ$53</definedName>
    <definedName name="_xlnm.Print_Area" localSheetId="14">'Aug17'!$A$1:$AK$53</definedName>
    <definedName name="_xlnm.Print_Area" localSheetId="0">cumu!$A$1:$AA$55</definedName>
    <definedName name="_xlnm.Print_Area" localSheetId="17">dec!$A$1:$AJ$53</definedName>
    <definedName name="_xlnm.Print_Area" localSheetId="10">'Dec 17'!$A$1:$AJ$53</definedName>
    <definedName name="_xlnm.Print_Area" localSheetId="8">'feb18'!$A$1:$AG$53</definedName>
    <definedName name="_xlnm.Print_Area" localSheetId="4">hot!$A$1:$U$54</definedName>
    <definedName name="_xlnm.Print_Area" localSheetId="9">'jan18'!$A$1:$AJ$53</definedName>
    <definedName name="_xlnm.Print_Area" localSheetId="15">'jul17'!$A$1:$AK$53</definedName>
    <definedName name="_xlnm.Print_Area" localSheetId="16">'jun17'!$A$1:$AH$53</definedName>
    <definedName name="_xlnm.Print_Area" localSheetId="7">'mar18'!$A$1:$AJ$53</definedName>
    <definedName name="_xlnm.Print_Area" localSheetId="5">'may18'!$A$1:$AK$53</definedName>
    <definedName name="_xlnm.Print_Area" localSheetId="11">Nov!$A$1:$AJ$53</definedName>
    <definedName name="_xlnm.Print_Area" localSheetId="2">nwm!$A$1:$L$54</definedName>
    <definedName name="_xlnm.Print_Area" localSheetId="12">Oct!$A$1:$AK$53</definedName>
    <definedName name="_xlnm.Print_Area" localSheetId="13">sept!$A$1:$AJ$53</definedName>
    <definedName name="_xlnm.Print_Area" localSheetId="1">swm!$A$1:$V$54</definedName>
    <definedName name="_xlnm.Print_Area" localSheetId="3">winter!$A$1:$J$54</definedName>
    <definedName name="_xlnm.Print_Titles" localSheetId="6">'apr18'!$A:$B</definedName>
    <definedName name="_xlnm.Print_Titles" localSheetId="14">'Aug17'!$A:$B</definedName>
    <definedName name="_xlnm.Print_Titles" localSheetId="17">dec!$A:$B</definedName>
    <definedName name="_xlnm.Print_Titles" localSheetId="10">'Dec 17'!$A:$B</definedName>
    <definedName name="_xlnm.Print_Titles" localSheetId="8">'feb18'!$A:$B</definedName>
    <definedName name="_xlnm.Print_Titles" localSheetId="9">'jan18'!$A:$B</definedName>
    <definedName name="_xlnm.Print_Titles" localSheetId="15">'jul17'!$A:$B</definedName>
    <definedName name="_xlnm.Print_Titles" localSheetId="16">'jun17'!$A:$B</definedName>
    <definedName name="_xlnm.Print_Titles" localSheetId="7">'mar18'!$A:$B</definedName>
    <definedName name="_xlnm.Print_Titles" localSheetId="5">'may18'!$A:$B</definedName>
    <definedName name="_xlnm.Print_Titles" localSheetId="11">Nov!$A:$B</definedName>
    <definedName name="_xlnm.Print_Titles" localSheetId="12">Oct!$A:$B</definedName>
    <definedName name="_xlnm.Print_Titles" localSheetId="13">sept!$A:$B</definedName>
  </definedNames>
  <calcPr calcId="125725"/>
</workbook>
</file>

<file path=xl/calcChain.xml><?xml version="1.0" encoding="utf-8"?>
<calcChain xmlns="http://schemas.openxmlformats.org/spreadsheetml/2006/main">
  <c r="AI2" i="25"/>
  <c r="AJ2" s="1"/>
  <c r="E52"/>
  <c r="F52"/>
  <c r="G52"/>
  <c r="H52"/>
  <c r="I52"/>
  <c r="J52"/>
  <c r="K52"/>
  <c r="K53" s="1"/>
  <c r="L52"/>
  <c r="L53" s="1"/>
  <c r="M52"/>
  <c r="N52"/>
  <c r="O52"/>
  <c r="O53" s="1"/>
  <c r="P52"/>
  <c r="P53" s="1"/>
  <c r="Q52"/>
  <c r="R52"/>
  <c r="S52"/>
  <c r="S53" s="1"/>
  <c r="T52"/>
  <c r="T53" s="1"/>
  <c r="U52"/>
  <c r="V52"/>
  <c r="V53" s="1"/>
  <c r="W52"/>
  <c r="X52"/>
  <c r="X53" s="1"/>
  <c r="Y52"/>
  <c r="Z52"/>
  <c r="AA52"/>
  <c r="AA53" s="1"/>
  <c r="AB52"/>
  <c r="AC52"/>
  <c r="AD52"/>
  <c r="AE52"/>
  <c r="AE53" s="1"/>
  <c r="AF52"/>
  <c r="AG52"/>
  <c r="AH52"/>
  <c r="E53"/>
  <c r="F53"/>
  <c r="G53"/>
  <c r="H53"/>
  <c r="I53"/>
  <c r="J53"/>
  <c r="M53"/>
  <c r="N53"/>
  <c r="Q53"/>
  <c r="R53"/>
  <c r="U53"/>
  <c r="W53"/>
  <c r="Y53"/>
  <c r="Z53"/>
  <c r="AB53"/>
  <c r="AC53"/>
  <c r="AD53"/>
  <c r="AF53"/>
  <c r="AG53"/>
  <c r="AH53"/>
  <c r="J3" i="6"/>
  <c r="J3" i="19"/>
  <c r="L3" i="12"/>
  <c r="N37" i="26"/>
  <c r="G54"/>
  <c r="H54"/>
  <c r="I54"/>
  <c r="J54"/>
  <c r="K54"/>
  <c r="L54"/>
  <c r="L55" s="1"/>
  <c r="O54"/>
  <c r="O55" s="1"/>
  <c r="P54"/>
  <c r="P55" s="1"/>
  <c r="G55"/>
  <c r="H55"/>
  <c r="I55"/>
  <c r="J55"/>
  <c r="K55"/>
  <c r="M5"/>
  <c r="N5"/>
  <c r="M6"/>
  <c r="N6"/>
  <c r="M7"/>
  <c r="N7"/>
  <c r="M8"/>
  <c r="N8"/>
  <c r="M9"/>
  <c r="N9"/>
  <c r="M10"/>
  <c r="N10"/>
  <c r="M11"/>
  <c r="N11"/>
  <c r="M12"/>
  <c r="N12"/>
  <c r="M13"/>
  <c r="N13"/>
  <c r="M14"/>
  <c r="N14"/>
  <c r="M15"/>
  <c r="M16"/>
  <c r="N16"/>
  <c r="M17"/>
  <c r="N17"/>
  <c r="M18"/>
  <c r="N18"/>
  <c r="M19"/>
  <c r="N19"/>
  <c r="M20"/>
  <c r="N20"/>
  <c r="M21"/>
  <c r="N21"/>
  <c r="M22"/>
  <c r="N22"/>
  <c r="M23"/>
  <c r="N23"/>
  <c r="M24"/>
  <c r="N24"/>
  <c r="M25"/>
  <c r="N25"/>
  <c r="M26"/>
  <c r="N26"/>
  <c r="M27"/>
  <c r="N27"/>
  <c r="M28"/>
  <c r="N28"/>
  <c r="M29"/>
  <c r="N29"/>
  <c r="M30"/>
  <c r="N30"/>
  <c r="M31"/>
  <c r="N31"/>
  <c r="M32"/>
  <c r="N32"/>
  <c r="M33"/>
  <c r="N33"/>
  <c r="M34"/>
  <c r="N34"/>
  <c r="M35"/>
  <c r="N35"/>
  <c r="M36"/>
  <c r="N36"/>
  <c r="M37"/>
  <c r="M38"/>
  <c r="N38"/>
  <c r="M39"/>
  <c r="N39"/>
  <c r="M40"/>
  <c r="N40"/>
  <c r="M41"/>
  <c r="N41"/>
  <c r="M42"/>
  <c r="N42"/>
  <c r="M43"/>
  <c r="N43"/>
  <c r="M44"/>
  <c r="N44"/>
  <c r="M45"/>
  <c r="N45"/>
  <c r="M46"/>
  <c r="N46"/>
  <c r="M47"/>
  <c r="N47"/>
  <c r="M48"/>
  <c r="N48"/>
  <c r="M49"/>
  <c r="N49"/>
  <c r="M50"/>
  <c r="N50"/>
  <c r="M51"/>
  <c r="N51"/>
  <c r="M52"/>
  <c r="N52"/>
  <c r="M53"/>
  <c r="N53"/>
  <c r="Q55" l="1"/>
  <c r="Q54"/>
  <c r="Z18"/>
  <c r="N4"/>
  <c r="N54" s="1"/>
  <c r="N55" s="1"/>
  <c r="M4"/>
  <c r="M54" s="1"/>
  <c r="M55" s="1"/>
  <c r="Z17"/>
  <c r="Z55" i="7"/>
  <c r="AC57" i="10"/>
  <c r="AB56" i="13"/>
  <c r="H55" i="15"/>
  <c r="Z55" i="24"/>
  <c r="D54" i="26"/>
  <c r="D55" s="1"/>
  <c r="E54"/>
  <c r="E55" s="1"/>
  <c r="F54"/>
  <c r="F55" s="1"/>
  <c r="L55" i="28"/>
  <c r="L56" s="1"/>
  <c r="Z16" i="26"/>
  <c r="Z14"/>
  <c r="Z13"/>
  <c r="P4" i="19"/>
  <c r="Q4"/>
  <c r="R4"/>
  <c r="P5"/>
  <c r="Q5"/>
  <c r="R5"/>
  <c r="P6"/>
  <c r="Q6"/>
  <c r="R6"/>
  <c r="P7"/>
  <c r="Q7"/>
  <c r="R7"/>
  <c r="P8"/>
  <c r="Q8"/>
  <c r="R8"/>
  <c r="P9"/>
  <c r="Q9"/>
  <c r="R9"/>
  <c r="P10"/>
  <c r="Q10"/>
  <c r="R10"/>
  <c r="P11"/>
  <c r="Q11"/>
  <c r="R11"/>
  <c r="P12"/>
  <c r="Q12"/>
  <c r="R12"/>
  <c r="P13"/>
  <c r="Q13"/>
  <c r="R13"/>
  <c r="P14"/>
  <c r="Q14"/>
  <c r="R14"/>
  <c r="P15"/>
  <c r="Q15"/>
  <c r="R15"/>
  <c r="P16"/>
  <c r="Q16"/>
  <c r="R16"/>
  <c r="P17"/>
  <c r="Q17"/>
  <c r="R17"/>
  <c r="P18"/>
  <c r="Q18"/>
  <c r="R18"/>
  <c r="P19"/>
  <c r="Q19"/>
  <c r="R19"/>
  <c r="P20"/>
  <c r="Q20"/>
  <c r="R20"/>
  <c r="P21"/>
  <c r="Q21"/>
  <c r="R21"/>
  <c r="P22"/>
  <c r="Q22"/>
  <c r="R22"/>
  <c r="P23"/>
  <c r="Q23"/>
  <c r="R23"/>
  <c r="P24"/>
  <c r="Q24"/>
  <c r="R24"/>
  <c r="P25"/>
  <c r="Q25"/>
  <c r="R25"/>
  <c r="P26"/>
  <c r="Q26"/>
  <c r="R26"/>
  <c r="P27"/>
  <c r="Q27"/>
  <c r="R27"/>
  <c r="P28"/>
  <c r="Q28"/>
  <c r="R28"/>
  <c r="P29"/>
  <c r="Q29"/>
  <c r="R29"/>
  <c r="P30"/>
  <c r="Q30"/>
  <c r="R30"/>
  <c r="P31"/>
  <c r="Q31"/>
  <c r="R31"/>
  <c r="P32"/>
  <c r="Q32"/>
  <c r="R32"/>
  <c r="P33"/>
  <c r="Q33"/>
  <c r="R33"/>
  <c r="P34"/>
  <c r="Q34"/>
  <c r="R34"/>
  <c r="P35"/>
  <c r="Q35"/>
  <c r="R35"/>
  <c r="P36"/>
  <c r="Q36"/>
  <c r="R36"/>
  <c r="P37"/>
  <c r="Q37"/>
  <c r="R37"/>
  <c r="P38"/>
  <c r="Q38"/>
  <c r="R38"/>
  <c r="P39"/>
  <c r="Q39"/>
  <c r="R39"/>
  <c r="P40"/>
  <c r="Q40"/>
  <c r="R40"/>
  <c r="P41"/>
  <c r="Q41"/>
  <c r="R41"/>
  <c r="P42"/>
  <c r="Q42"/>
  <c r="R42"/>
  <c r="P43"/>
  <c r="Q43"/>
  <c r="R43"/>
  <c r="P44"/>
  <c r="Q44"/>
  <c r="R44"/>
  <c r="P45"/>
  <c r="Q45"/>
  <c r="R45"/>
  <c r="P46"/>
  <c r="Q46"/>
  <c r="R46"/>
  <c r="P47"/>
  <c r="Q47"/>
  <c r="R47"/>
  <c r="P48"/>
  <c r="Q48"/>
  <c r="R48"/>
  <c r="P49"/>
  <c r="Q49"/>
  <c r="R49"/>
  <c r="P50"/>
  <c r="Q50"/>
  <c r="R50"/>
  <c r="P51"/>
  <c r="Q51"/>
  <c r="R51"/>
  <c r="P52"/>
  <c r="Q52"/>
  <c r="R52"/>
  <c r="R3"/>
  <c r="Q3"/>
  <c r="P3"/>
  <c r="D53"/>
  <c r="D54" s="1"/>
  <c r="E53"/>
  <c r="E54" s="1"/>
  <c r="F53"/>
  <c r="G53"/>
  <c r="G54" s="1"/>
  <c r="H53"/>
  <c r="H54" s="1"/>
  <c r="F54"/>
  <c r="I4"/>
  <c r="J4"/>
  <c r="I5"/>
  <c r="J5"/>
  <c r="I6"/>
  <c r="J6"/>
  <c r="I7"/>
  <c r="J7"/>
  <c r="I8"/>
  <c r="J8"/>
  <c r="I9"/>
  <c r="J9"/>
  <c r="I10"/>
  <c r="J10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I43"/>
  <c r="J43"/>
  <c r="I44"/>
  <c r="J44"/>
  <c r="I45"/>
  <c r="J45"/>
  <c r="I46"/>
  <c r="J46"/>
  <c r="I47"/>
  <c r="J47"/>
  <c r="I48"/>
  <c r="J48"/>
  <c r="I49"/>
  <c r="J49"/>
  <c r="I50"/>
  <c r="J50"/>
  <c r="I51"/>
  <c r="J51"/>
  <c r="I52"/>
  <c r="J52"/>
  <c r="I3"/>
  <c r="J53" l="1"/>
  <c r="J54" s="1"/>
  <c r="K52"/>
  <c r="I53"/>
  <c r="I54" s="1"/>
  <c r="K54" l="1"/>
  <c r="K53"/>
  <c r="AI3" i="27" l="1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2"/>
  <c r="U52" l="1"/>
  <c r="U53" s="1"/>
  <c r="V52"/>
  <c r="V53" s="1"/>
  <c r="W52"/>
  <c r="X52"/>
  <c r="X53" s="1"/>
  <c r="Y52"/>
  <c r="Y53" s="1"/>
  <c r="Z52"/>
  <c r="AA52"/>
  <c r="AB52"/>
  <c r="AB53" s="1"/>
  <c r="AC52"/>
  <c r="AC53" s="1"/>
  <c r="AD52"/>
  <c r="AD53" s="1"/>
  <c r="AE52"/>
  <c r="W53"/>
  <c r="Z53"/>
  <c r="AA53"/>
  <c r="AE53"/>
  <c r="L52"/>
  <c r="L53" s="1"/>
  <c r="M52"/>
  <c r="M53" s="1"/>
  <c r="N52"/>
  <c r="N53" s="1"/>
  <c r="K52"/>
  <c r="K53" s="1"/>
  <c r="Z11" i="26"/>
  <c r="AH52" i="27"/>
  <c r="AH53" s="1"/>
  <c r="AG52"/>
  <c r="AG53" s="1"/>
  <c r="AF52"/>
  <c r="AF53" s="1"/>
  <c r="T52"/>
  <c r="T53" s="1"/>
  <c r="S52"/>
  <c r="S53" s="1"/>
  <c r="R52"/>
  <c r="R53" s="1"/>
  <c r="Q52"/>
  <c r="Q53" s="1"/>
  <c r="P52"/>
  <c r="P53" s="1"/>
  <c r="O52"/>
  <c r="O53" s="1"/>
  <c r="J52"/>
  <c r="J53" s="1"/>
  <c r="I52"/>
  <c r="I53" s="1"/>
  <c r="H52"/>
  <c r="H53" s="1"/>
  <c r="G52"/>
  <c r="G53" s="1"/>
  <c r="F52"/>
  <c r="F53" s="1"/>
  <c r="E52"/>
  <c r="E53" s="1"/>
  <c r="D52"/>
  <c r="D53" s="1"/>
  <c r="C52"/>
  <c r="C53" s="1"/>
  <c r="AJ51"/>
  <c r="AJ50"/>
  <c r="AJ49"/>
  <c r="AJ48"/>
  <c r="AM47"/>
  <c r="AJ46"/>
  <c r="AJ45"/>
  <c r="AJ44"/>
  <c r="AM43"/>
  <c r="AJ42"/>
  <c r="AM41"/>
  <c r="AJ40"/>
  <c r="AJ39"/>
  <c r="AM38"/>
  <c r="AM37"/>
  <c r="AJ36"/>
  <c r="AJ35"/>
  <c r="AJ34"/>
  <c r="AM33"/>
  <c r="AM32"/>
  <c r="AJ31"/>
  <c r="AM30"/>
  <c r="AJ29"/>
  <c r="AJ28"/>
  <c r="AM27"/>
  <c r="AM26"/>
  <c r="AM25"/>
  <c r="AJ24"/>
  <c r="AJ23"/>
  <c r="AJ22"/>
  <c r="AM21"/>
  <c r="AJ20"/>
  <c r="AM19"/>
  <c r="AJ18"/>
  <c r="AJ17"/>
  <c r="AM16"/>
  <c r="AM15"/>
  <c r="AM14"/>
  <c r="AJ13"/>
  <c r="AM12"/>
  <c r="AJ11"/>
  <c r="AJ10"/>
  <c r="AJ9"/>
  <c r="AM8"/>
  <c r="AJ7"/>
  <c r="AM6"/>
  <c r="AM5"/>
  <c r="AJ4"/>
  <c r="AM3"/>
  <c r="AJ2"/>
  <c r="AC52" i="15"/>
  <c r="AC53" s="1"/>
  <c r="Y52"/>
  <c r="Y53" s="1"/>
  <c r="Z52"/>
  <c r="Z53" s="1"/>
  <c r="AA52"/>
  <c r="AB52"/>
  <c r="AB53" s="1"/>
  <c r="AA53"/>
  <c r="W32" i="26"/>
  <c r="X52" i="15"/>
  <c r="X53" s="1"/>
  <c r="W52"/>
  <c r="W53" s="1"/>
  <c r="U52"/>
  <c r="U53" s="1"/>
  <c r="V52"/>
  <c r="V53" s="1"/>
  <c r="T52"/>
  <c r="T53" s="1"/>
  <c r="S52"/>
  <c r="S53" s="1"/>
  <c r="R52"/>
  <c r="R53" s="1"/>
  <c r="Q18" i="6"/>
  <c r="R18"/>
  <c r="S18"/>
  <c r="P18"/>
  <c r="AJ16" i="27" l="1"/>
  <c r="AJ3"/>
  <c r="AJ6"/>
  <c r="AJ38"/>
  <c r="AJ32"/>
  <c r="AJ14"/>
  <c r="AJ21"/>
  <c r="AJ27"/>
  <c r="AJ43"/>
  <c r="AM10"/>
  <c r="AM17"/>
  <c r="AM24"/>
  <c r="AM28"/>
  <c r="AM35"/>
  <c r="AM39"/>
  <c r="AJ5"/>
  <c r="AJ12"/>
  <c r="AJ19"/>
  <c r="AJ26"/>
  <c r="AJ30"/>
  <c r="AJ37"/>
  <c r="AJ41"/>
  <c r="AM7"/>
  <c r="AM13"/>
  <c r="AM20"/>
  <c r="AM31"/>
  <c r="AM42"/>
  <c r="AM49"/>
  <c r="AI52"/>
  <c r="AJ52" s="1"/>
  <c r="AM2"/>
  <c r="AM4"/>
  <c r="AM11"/>
  <c r="AM22"/>
  <c r="AM29"/>
  <c r="AM36"/>
  <c r="AM40"/>
  <c r="AM44"/>
  <c r="AJ8"/>
  <c r="AJ15"/>
  <c r="AJ25"/>
  <c r="AJ33"/>
  <c r="AM45"/>
  <c r="AJ47"/>
  <c r="AM48"/>
  <c r="AM51"/>
  <c r="P52" i="15"/>
  <c r="P53" s="1"/>
  <c r="Q52"/>
  <c r="Q53" s="1"/>
  <c r="G52"/>
  <c r="G53" s="1"/>
  <c r="H52"/>
  <c r="H53" s="1"/>
  <c r="I52"/>
  <c r="I53" s="1"/>
  <c r="Z10" i="26"/>
  <c r="AG52" i="13"/>
  <c r="AG53" s="1"/>
  <c r="AH52"/>
  <c r="AH53" s="1"/>
  <c r="AD52"/>
  <c r="AD53" s="1"/>
  <c r="AE52"/>
  <c r="AE53" s="1"/>
  <c r="AF52"/>
  <c r="AF53" s="1"/>
  <c r="AC52"/>
  <c r="AC53" s="1"/>
  <c r="Z52"/>
  <c r="Z53" s="1"/>
  <c r="AA52"/>
  <c r="AA53" s="1"/>
  <c r="AB52"/>
  <c r="AB53" s="1"/>
  <c r="Y52"/>
  <c r="Y53" s="1"/>
  <c r="V36" i="26"/>
  <c r="U36"/>
  <c r="W35"/>
  <c r="W34"/>
  <c r="W33"/>
  <c r="AI53" i="27" l="1"/>
  <c r="AJ53" s="1"/>
  <c r="W36" i="26"/>
  <c r="X52" i="13" l="1"/>
  <c r="X53" s="1"/>
  <c r="M52"/>
  <c r="N52"/>
  <c r="N53" s="1"/>
  <c r="O52"/>
  <c r="P52"/>
  <c r="P53" s="1"/>
  <c r="Q52"/>
  <c r="R52"/>
  <c r="R53" s="1"/>
  <c r="S52"/>
  <c r="S53" s="1"/>
  <c r="T52"/>
  <c r="T53" s="1"/>
  <c r="U52"/>
  <c r="U53" s="1"/>
  <c r="V52"/>
  <c r="V53" s="1"/>
  <c r="W52"/>
  <c r="W53" s="1"/>
  <c r="M53"/>
  <c r="O53"/>
  <c r="Q53"/>
  <c r="J52"/>
  <c r="J53" s="1"/>
  <c r="K52"/>
  <c r="K53" s="1"/>
  <c r="L52"/>
  <c r="L53" s="1"/>
  <c r="G52"/>
  <c r="G53" s="1"/>
  <c r="H52"/>
  <c r="H53" s="1"/>
  <c r="I52"/>
  <c r="I53" s="1"/>
  <c r="V19" i="26"/>
  <c r="Z9"/>
  <c r="U4" i="12" l="1"/>
  <c r="U5"/>
  <c r="U6"/>
  <c r="U3"/>
  <c r="K3"/>
  <c r="E52" i="13"/>
  <c r="E53" s="1"/>
  <c r="D52"/>
  <c r="AE52" i="10"/>
  <c r="AE53" s="1"/>
  <c r="AF52"/>
  <c r="AF53" s="1"/>
  <c r="AG52"/>
  <c r="AG53" s="1"/>
  <c r="AA52"/>
  <c r="AA53" s="1"/>
  <c r="AB52"/>
  <c r="AB53" s="1"/>
  <c r="AC52"/>
  <c r="AC53" s="1"/>
  <c r="AD52"/>
  <c r="AD53" s="1"/>
  <c r="T52"/>
  <c r="T53" s="1"/>
  <c r="U52"/>
  <c r="U53" s="1"/>
  <c r="V52"/>
  <c r="V53" s="1"/>
  <c r="W52"/>
  <c r="W53" s="1"/>
  <c r="X52"/>
  <c r="X53" s="1"/>
  <c r="Y52"/>
  <c r="Y53" s="1"/>
  <c r="Z52"/>
  <c r="Z53" s="1"/>
  <c r="P52"/>
  <c r="P53" s="1"/>
  <c r="Q52"/>
  <c r="Q53" s="1"/>
  <c r="R52"/>
  <c r="R53" s="1"/>
  <c r="S52"/>
  <c r="S53" s="1"/>
  <c r="M52"/>
  <c r="M53" s="1"/>
  <c r="N52"/>
  <c r="N53" s="1"/>
  <c r="O52"/>
  <c r="O53" s="1"/>
  <c r="I52" l="1"/>
  <c r="I53" s="1"/>
  <c r="J52"/>
  <c r="J53" s="1"/>
  <c r="K52"/>
  <c r="K53" s="1"/>
  <c r="L52"/>
  <c r="L53" s="1"/>
  <c r="F52" l="1"/>
  <c r="F53" s="1"/>
  <c r="G52"/>
  <c r="G53" s="1"/>
  <c r="H52"/>
  <c r="H53" s="1"/>
  <c r="D52"/>
  <c r="D53" s="1"/>
  <c r="E52"/>
  <c r="E53" s="1"/>
  <c r="Z7" i="26"/>
  <c r="AF52" i="7"/>
  <c r="AF53" s="1"/>
  <c r="AG52"/>
  <c r="AG53" s="1"/>
  <c r="AH52"/>
  <c r="AH53" s="1"/>
  <c r="AC52"/>
  <c r="AC53" s="1"/>
  <c r="AD52"/>
  <c r="AD53" s="1"/>
  <c r="AE52"/>
  <c r="AE53" s="1"/>
  <c r="Y52"/>
  <c r="Y53" s="1"/>
  <c r="Z52"/>
  <c r="Z53" s="1"/>
  <c r="AA52"/>
  <c r="AA53" s="1"/>
  <c r="AB52"/>
  <c r="AB53" s="1"/>
  <c r="V52"/>
  <c r="V53" s="1"/>
  <c r="W52"/>
  <c r="W53" s="1"/>
  <c r="X52"/>
  <c r="X53" s="1"/>
  <c r="U52"/>
  <c r="U53" s="1"/>
  <c r="S52"/>
  <c r="S53" s="1"/>
  <c r="T52"/>
  <c r="T53" s="1"/>
  <c r="O52"/>
  <c r="P52"/>
  <c r="Q52"/>
  <c r="Q53" s="1"/>
  <c r="R52"/>
  <c r="R53" s="1"/>
  <c r="O53"/>
  <c r="P53"/>
  <c r="M52"/>
  <c r="M53" s="1"/>
  <c r="N52"/>
  <c r="N53" s="1"/>
  <c r="I52"/>
  <c r="J52"/>
  <c r="K52"/>
  <c r="K53" s="1"/>
  <c r="L52"/>
  <c r="L53" s="1"/>
  <c r="I53"/>
  <c r="J53"/>
  <c r="H52"/>
  <c r="H53" s="1"/>
  <c r="F52"/>
  <c r="F53" s="1"/>
  <c r="G52"/>
  <c r="G53" s="1"/>
  <c r="E52"/>
  <c r="E53" s="1"/>
  <c r="Z6" i="26"/>
  <c r="D52" i="7"/>
  <c r="D53" s="1"/>
  <c r="AC52" i="5"/>
  <c r="AC53" s="1"/>
  <c r="AD52"/>
  <c r="AD53" s="1"/>
  <c r="AE52"/>
  <c r="AE53" s="1"/>
  <c r="AF52"/>
  <c r="AF53" s="1"/>
  <c r="AG52"/>
  <c r="AG53" s="1"/>
  <c r="AH52"/>
  <c r="AH53" s="1"/>
  <c r="AI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42"/>
  <c r="AI43"/>
  <c r="AI44"/>
  <c r="AI45"/>
  <c r="AI46"/>
  <c r="AI47"/>
  <c r="AI48"/>
  <c r="AI49"/>
  <c r="AI50"/>
  <c r="AI51"/>
  <c r="AI52" l="1"/>
  <c r="AI53" s="1"/>
  <c r="AA52"/>
  <c r="AA53" s="1"/>
  <c r="AB52"/>
  <c r="AB53" s="1"/>
  <c r="W52"/>
  <c r="W53" s="1"/>
  <c r="X52"/>
  <c r="X53" s="1"/>
  <c r="Y52"/>
  <c r="Y53" s="1"/>
  <c r="Z52"/>
  <c r="Z53" s="1"/>
  <c r="S52"/>
  <c r="S53" s="1"/>
  <c r="T52"/>
  <c r="T53" s="1"/>
  <c r="U52"/>
  <c r="U53" s="1"/>
  <c r="I52"/>
  <c r="I53" s="1"/>
  <c r="J52"/>
  <c r="J53" s="1"/>
  <c r="K52"/>
  <c r="K53" s="1"/>
  <c r="L52"/>
  <c r="L53" s="1"/>
  <c r="M52"/>
  <c r="M53" s="1"/>
  <c r="N52"/>
  <c r="N53" s="1"/>
  <c r="O52"/>
  <c r="P52"/>
  <c r="P53" s="1"/>
  <c r="Q52"/>
  <c r="Q53" s="1"/>
  <c r="R52"/>
  <c r="R53" s="1"/>
  <c r="O53"/>
  <c r="E52"/>
  <c r="F52"/>
  <c r="F53" s="1"/>
  <c r="G52"/>
  <c r="G53" s="1"/>
  <c r="H52"/>
  <c r="H53" s="1"/>
  <c r="E53"/>
  <c r="D52"/>
  <c r="D53" s="1"/>
  <c r="Z5" i="26"/>
  <c r="AH3" i="4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2"/>
  <c r="D52"/>
  <c r="D53" s="1"/>
  <c r="E52"/>
  <c r="F52"/>
  <c r="F53" s="1"/>
  <c r="G52"/>
  <c r="G53" s="1"/>
  <c r="H52"/>
  <c r="H53" s="1"/>
  <c r="I52"/>
  <c r="J52"/>
  <c r="K52"/>
  <c r="L52"/>
  <c r="L53" s="1"/>
  <c r="M52"/>
  <c r="N52"/>
  <c r="N53" s="1"/>
  <c r="O52"/>
  <c r="P52"/>
  <c r="P53" s="1"/>
  <c r="Q52"/>
  <c r="R52"/>
  <c r="R53" s="1"/>
  <c r="S52"/>
  <c r="S53" s="1"/>
  <c r="T52"/>
  <c r="T53" s="1"/>
  <c r="U52"/>
  <c r="U53" s="1"/>
  <c r="V52"/>
  <c r="V53" s="1"/>
  <c r="W52"/>
  <c r="X52"/>
  <c r="X53" s="1"/>
  <c r="Y52"/>
  <c r="Y53" s="1"/>
  <c r="Z52"/>
  <c r="Z53" s="1"/>
  <c r="AA52"/>
  <c r="AA53" s="1"/>
  <c r="AB52"/>
  <c r="AB53" s="1"/>
  <c r="AC52"/>
  <c r="AC53" s="1"/>
  <c r="AD52"/>
  <c r="AD53" s="1"/>
  <c r="AE52"/>
  <c r="AE53" s="1"/>
  <c r="AF52"/>
  <c r="AF53" s="1"/>
  <c r="AG52"/>
  <c r="AG53" s="1"/>
  <c r="E53"/>
  <c r="I53"/>
  <c r="J53"/>
  <c r="K53"/>
  <c r="M53"/>
  <c r="O53"/>
  <c r="Q53"/>
  <c r="W53"/>
  <c r="AH52" l="1"/>
  <c r="AH53" s="1"/>
  <c r="AI52"/>
  <c r="AI53" s="1"/>
  <c r="W19" i="26"/>
  <c r="X19"/>
  <c r="Y19"/>
  <c r="U28"/>
  <c r="D53" i="6" l="1"/>
  <c r="D54" s="1"/>
  <c r="E53"/>
  <c r="E54" s="1"/>
  <c r="F53"/>
  <c r="F54" s="1"/>
  <c r="G53"/>
  <c r="H53"/>
  <c r="H54" s="1"/>
  <c r="G54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37"/>
  <c r="J37"/>
  <c r="I38"/>
  <c r="J38"/>
  <c r="I39"/>
  <c r="J39"/>
  <c r="I40"/>
  <c r="J40"/>
  <c r="I41"/>
  <c r="J41"/>
  <c r="I42"/>
  <c r="J42"/>
  <c r="K42" s="1"/>
  <c r="I43"/>
  <c r="J43"/>
  <c r="I44"/>
  <c r="J44"/>
  <c r="K44" s="1"/>
  <c r="I45"/>
  <c r="J45"/>
  <c r="I46"/>
  <c r="J46"/>
  <c r="K46" s="1"/>
  <c r="I47"/>
  <c r="J47"/>
  <c r="I48"/>
  <c r="J48"/>
  <c r="K48" s="1"/>
  <c r="I49"/>
  <c r="J49"/>
  <c r="I50"/>
  <c r="J50"/>
  <c r="K50" s="1"/>
  <c r="I51"/>
  <c r="J51"/>
  <c r="I52"/>
  <c r="J52"/>
  <c r="K52" s="1"/>
  <c r="I4"/>
  <c r="J4"/>
  <c r="I5"/>
  <c r="J5"/>
  <c r="K5" s="1"/>
  <c r="I6"/>
  <c r="J6"/>
  <c r="I7"/>
  <c r="J7"/>
  <c r="K7" s="1"/>
  <c r="I8"/>
  <c r="J8"/>
  <c r="I9"/>
  <c r="J9"/>
  <c r="K9" s="1"/>
  <c r="I10"/>
  <c r="J10"/>
  <c r="I11"/>
  <c r="J11"/>
  <c r="K11" s="1"/>
  <c r="I12"/>
  <c r="J12"/>
  <c r="I13"/>
  <c r="J13"/>
  <c r="K13" s="1"/>
  <c r="I14"/>
  <c r="J14"/>
  <c r="I15"/>
  <c r="J15"/>
  <c r="K15" s="1"/>
  <c r="I16"/>
  <c r="J16"/>
  <c r="I17"/>
  <c r="J17"/>
  <c r="K17" s="1"/>
  <c r="I18"/>
  <c r="J18"/>
  <c r="I19"/>
  <c r="J19"/>
  <c r="K19" s="1"/>
  <c r="I20"/>
  <c r="J20"/>
  <c r="I21"/>
  <c r="J21"/>
  <c r="K21" s="1"/>
  <c r="I3"/>
  <c r="C54" i="26"/>
  <c r="C55" s="1"/>
  <c r="Y15"/>
  <c r="X15"/>
  <c r="W15"/>
  <c r="V15"/>
  <c r="Y12"/>
  <c r="X12"/>
  <c r="W12"/>
  <c r="V12"/>
  <c r="Y8"/>
  <c r="X8"/>
  <c r="W8"/>
  <c r="V8"/>
  <c r="Z4"/>
  <c r="D52" i="25"/>
  <c r="D53" s="1"/>
  <c r="T17" i="6"/>
  <c r="T16"/>
  <c r="T15"/>
  <c r="T13"/>
  <c r="T12"/>
  <c r="T10"/>
  <c r="T9"/>
  <c r="T8"/>
  <c r="T6"/>
  <c r="T5"/>
  <c r="T4"/>
  <c r="T3"/>
  <c r="Z15" i="26" l="1"/>
  <c r="Y20"/>
  <c r="I53" i="6"/>
  <c r="I54" s="1"/>
  <c r="Z12" i="26"/>
  <c r="X20"/>
  <c r="V20"/>
  <c r="K40" i="6"/>
  <c r="K38"/>
  <c r="K36"/>
  <c r="K34"/>
  <c r="K32"/>
  <c r="K30"/>
  <c r="K28"/>
  <c r="K26"/>
  <c r="K24"/>
  <c r="K20"/>
  <c r="K18"/>
  <c r="K16"/>
  <c r="K14"/>
  <c r="K12"/>
  <c r="K10"/>
  <c r="K8"/>
  <c r="K6"/>
  <c r="K4"/>
  <c r="K51"/>
  <c r="K49"/>
  <c r="K47"/>
  <c r="K45"/>
  <c r="K43"/>
  <c r="K41"/>
  <c r="K39"/>
  <c r="K37"/>
  <c r="K35"/>
  <c r="K33"/>
  <c r="K31"/>
  <c r="K29"/>
  <c r="K27"/>
  <c r="K25"/>
  <c r="K23"/>
  <c r="W20" i="26"/>
  <c r="K22" i="6"/>
  <c r="J53"/>
  <c r="K53" s="1"/>
  <c r="Z8" i="26"/>
  <c r="K3" i="6"/>
  <c r="Z20" i="26" l="1"/>
  <c r="J54" i="6"/>
  <c r="K54" s="1"/>
  <c r="C52" i="25"/>
  <c r="C53" s="1"/>
  <c r="AJ54" s="1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33"/>
  <c r="AI32"/>
  <c r="AI31"/>
  <c r="AI30"/>
  <c r="AI29"/>
  <c r="AI28"/>
  <c r="AI27"/>
  <c r="AI26"/>
  <c r="AI25"/>
  <c r="AI24"/>
  <c r="AI23"/>
  <c r="AI22"/>
  <c r="AI21"/>
  <c r="AI20"/>
  <c r="AI19"/>
  <c r="AI18"/>
  <c r="AI17"/>
  <c r="AI16"/>
  <c r="AI15"/>
  <c r="AI14"/>
  <c r="AI13"/>
  <c r="AI12"/>
  <c r="AI11"/>
  <c r="AI10"/>
  <c r="AI9"/>
  <c r="AI8"/>
  <c r="AI7"/>
  <c r="AI6"/>
  <c r="AI5"/>
  <c r="AI4"/>
  <c r="AI3"/>
  <c r="D52" i="24"/>
  <c r="D53" s="1"/>
  <c r="E52"/>
  <c r="F52"/>
  <c r="F53" s="1"/>
  <c r="G52"/>
  <c r="G53" s="1"/>
  <c r="H52"/>
  <c r="H53" s="1"/>
  <c r="I52"/>
  <c r="J52"/>
  <c r="K52"/>
  <c r="K53" s="1"/>
  <c r="L52"/>
  <c r="L53" s="1"/>
  <c r="M52"/>
  <c r="N52"/>
  <c r="N53" s="1"/>
  <c r="O52"/>
  <c r="O53" s="1"/>
  <c r="P52"/>
  <c r="P53" s="1"/>
  <c r="Q52"/>
  <c r="R52"/>
  <c r="R53" s="1"/>
  <c r="S52"/>
  <c r="S53" s="1"/>
  <c r="T52"/>
  <c r="T53" s="1"/>
  <c r="U52"/>
  <c r="U53" s="1"/>
  <c r="V52"/>
  <c r="V53" s="1"/>
  <c r="W52"/>
  <c r="W53" s="1"/>
  <c r="X52"/>
  <c r="X53" s="1"/>
  <c r="Y52"/>
  <c r="Y53" s="1"/>
  <c r="Z52"/>
  <c r="Z53" s="1"/>
  <c r="AA52"/>
  <c r="AA53" s="1"/>
  <c r="AB52"/>
  <c r="AB53" s="1"/>
  <c r="AC52"/>
  <c r="AC53" s="1"/>
  <c r="AD52"/>
  <c r="AD53" s="1"/>
  <c r="AE52"/>
  <c r="AF52"/>
  <c r="AF53" s="1"/>
  <c r="AG52"/>
  <c r="AH52"/>
  <c r="AH53" s="1"/>
  <c r="E53"/>
  <c r="I53"/>
  <c r="J53"/>
  <c r="M53"/>
  <c r="Q53"/>
  <c r="AE53"/>
  <c r="AG53"/>
  <c r="AI52" i="25" l="1"/>
  <c r="AI53" s="1"/>
  <c r="AJ53" s="1"/>
  <c r="AJ6"/>
  <c r="AJ5"/>
  <c r="AJ19"/>
  <c r="AJ33"/>
  <c r="AJ37"/>
  <c r="AJ45"/>
  <c r="AJ49"/>
  <c r="AJ7"/>
  <c r="AJ10"/>
  <c r="AJ14"/>
  <c r="AJ18"/>
  <c r="AJ28"/>
  <c r="AJ36"/>
  <c r="AJ40"/>
  <c r="AJ44"/>
  <c r="AJ9"/>
  <c r="AJ17"/>
  <c r="AJ27"/>
  <c r="AJ31"/>
  <c r="AJ39"/>
  <c r="AJ47"/>
  <c r="AJ51"/>
  <c r="AJ16"/>
  <c r="AJ30"/>
  <c r="AJ34"/>
  <c r="AJ38"/>
  <c r="AJ42"/>
  <c r="AJ46"/>
  <c r="AJ50"/>
  <c r="AJ8"/>
  <c r="AJ23"/>
  <c r="AJ26"/>
  <c r="AJ29"/>
  <c r="AJ22"/>
  <c r="AJ13"/>
  <c r="AJ41"/>
  <c r="AJ15"/>
  <c r="AJ20"/>
  <c r="AJ11"/>
  <c r="AJ4"/>
  <c r="AJ12"/>
  <c r="AJ25"/>
  <c r="AJ48"/>
  <c r="AJ3"/>
  <c r="AJ21"/>
  <c r="AJ24"/>
  <c r="AJ32"/>
  <c r="AJ35"/>
  <c r="AJ43"/>
  <c r="C52" i="24"/>
  <c r="C53" s="1"/>
  <c r="AI51"/>
  <c r="AJ51" s="1"/>
  <c r="AI50"/>
  <c r="AJ50" s="1"/>
  <c r="AI49"/>
  <c r="AJ49" s="1"/>
  <c r="AI48"/>
  <c r="AJ48" s="1"/>
  <c r="AI47"/>
  <c r="AJ47" s="1"/>
  <c r="AI46"/>
  <c r="AJ46" s="1"/>
  <c r="AI45"/>
  <c r="AJ45" s="1"/>
  <c r="AI44"/>
  <c r="AJ44" s="1"/>
  <c r="AI43"/>
  <c r="AI42"/>
  <c r="AJ42" s="1"/>
  <c r="AI41"/>
  <c r="AJ41" s="1"/>
  <c r="AI40"/>
  <c r="AJ40" s="1"/>
  <c r="AI39"/>
  <c r="AI38"/>
  <c r="AJ38" s="1"/>
  <c r="AI37"/>
  <c r="AJ37" s="1"/>
  <c r="AI36"/>
  <c r="AJ36" s="1"/>
  <c r="AI35"/>
  <c r="AJ35" s="1"/>
  <c r="AI34"/>
  <c r="AJ34" s="1"/>
  <c r="AI33"/>
  <c r="AJ33" s="1"/>
  <c r="AI32"/>
  <c r="AJ32" s="1"/>
  <c r="AI31"/>
  <c r="AJ31" s="1"/>
  <c r="AI30"/>
  <c r="AJ30" s="1"/>
  <c r="AI29"/>
  <c r="AJ29" s="1"/>
  <c r="AI28"/>
  <c r="AI27"/>
  <c r="AJ27" s="1"/>
  <c r="AI26"/>
  <c r="AJ26" s="1"/>
  <c r="AI25"/>
  <c r="AJ25" s="1"/>
  <c r="AI24"/>
  <c r="AJ24" s="1"/>
  <c r="AI23"/>
  <c r="AJ23" s="1"/>
  <c r="AI22"/>
  <c r="AJ22" s="1"/>
  <c r="AI21"/>
  <c r="AI20"/>
  <c r="AJ20" s="1"/>
  <c r="AI19"/>
  <c r="AJ19" s="1"/>
  <c r="AI18"/>
  <c r="AJ18" s="1"/>
  <c r="AI17"/>
  <c r="AJ17" s="1"/>
  <c r="AI16"/>
  <c r="AJ16" s="1"/>
  <c r="AI15"/>
  <c r="AJ15" s="1"/>
  <c r="AI14"/>
  <c r="AJ14" s="1"/>
  <c r="AI13"/>
  <c r="AJ13" s="1"/>
  <c r="AI12"/>
  <c r="AJ12" s="1"/>
  <c r="AI11"/>
  <c r="AJ11" s="1"/>
  <c r="AI10"/>
  <c r="AJ10" s="1"/>
  <c r="AI9"/>
  <c r="AJ9" s="1"/>
  <c r="AI8"/>
  <c r="AJ8" s="1"/>
  <c r="AI7"/>
  <c r="AJ7" s="1"/>
  <c r="AI6"/>
  <c r="AJ6" s="1"/>
  <c r="AI5"/>
  <c r="AJ5" s="1"/>
  <c r="AI4"/>
  <c r="AJ4" s="1"/>
  <c r="AI3"/>
  <c r="AI2"/>
  <c r="AJ2" l="1"/>
  <c r="AI52"/>
  <c r="AI53" s="1"/>
  <c r="AJ52" i="25"/>
  <c r="AJ21" i="24"/>
  <c r="AJ43"/>
  <c r="AJ3"/>
  <c r="AJ28"/>
  <c r="AJ39"/>
  <c r="H3" i="23"/>
  <c r="G3"/>
  <c r="AJ52" i="24" l="1"/>
  <c r="AJ53"/>
  <c r="D52" i="22"/>
  <c r="D53" s="1"/>
  <c r="E52"/>
  <c r="F52"/>
  <c r="F53" s="1"/>
  <c r="G52"/>
  <c r="G53" s="1"/>
  <c r="H52"/>
  <c r="H53" s="1"/>
  <c r="I52"/>
  <c r="J52"/>
  <c r="K52"/>
  <c r="K53" s="1"/>
  <c r="L52"/>
  <c r="L53" s="1"/>
  <c r="M52"/>
  <c r="N52"/>
  <c r="N53" s="1"/>
  <c r="O52"/>
  <c r="O53" s="1"/>
  <c r="P52"/>
  <c r="P53" s="1"/>
  <c r="Q52"/>
  <c r="R52"/>
  <c r="R53" s="1"/>
  <c r="S52"/>
  <c r="S53" s="1"/>
  <c r="T52"/>
  <c r="T53" s="1"/>
  <c r="U52"/>
  <c r="V52"/>
  <c r="V53" s="1"/>
  <c r="W52"/>
  <c r="W53" s="1"/>
  <c r="X52"/>
  <c r="X53" s="1"/>
  <c r="Y52"/>
  <c r="Z52"/>
  <c r="Z53" s="1"/>
  <c r="AA52"/>
  <c r="AA53" s="1"/>
  <c r="AB52"/>
  <c r="AB53" s="1"/>
  <c r="AC52"/>
  <c r="AD52"/>
  <c r="AD53" s="1"/>
  <c r="AE52"/>
  <c r="AF52"/>
  <c r="AF53" s="1"/>
  <c r="AG52"/>
  <c r="AH52"/>
  <c r="AH53" s="1"/>
  <c r="E53"/>
  <c r="I53"/>
  <c r="J53"/>
  <c r="M53"/>
  <c r="Q53"/>
  <c r="U53"/>
  <c r="Y53"/>
  <c r="AC53"/>
  <c r="AE53"/>
  <c r="AG53"/>
  <c r="AI2" l="1"/>
  <c r="G4" i="23"/>
  <c r="I4" s="1"/>
  <c r="H4"/>
  <c r="G5"/>
  <c r="H5"/>
  <c r="G6"/>
  <c r="I6" s="1"/>
  <c r="H6"/>
  <c r="G7"/>
  <c r="H7"/>
  <c r="G8"/>
  <c r="I8" s="1"/>
  <c r="H8"/>
  <c r="G9"/>
  <c r="H9"/>
  <c r="G10"/>
  <c r="I10" s="1"/>
  <c r="H10"/>
  <c r="G11"/>
  <c r="H11"/>
  <c r="G12"/>
  <c r="I12" s="1"/>
  <c r="H12"/>
  <c r="G13"/>
  <c r="H13"/>
  <c r="G14"/>
  <c r="H14"/>
  <c r="G15"/>
  <c r="H15"/>
  <c r="G16"/>
  <c r="I16" s="1"/>
  <c r="H16"/>
  <c r="G17"/>
  <c r="H17"/>
  <c r="G18"/>
  <c r="I18" s="1"/>
  <c r="H18"/>
  <c r="G19"/>
  <c r="H19"/>
  <c r="G20"/>
  <c r="I20" s="1"/>
  <c r="H20"/>
  <c r="G21"/>
  <c r="H21"/>
  <c r="G22"/>
  <c r="I22" s="1"/>
  <c r="H22"/>
  <c r="G23"/>
  <c r="H23"/>
  <c r="G24"/>
  <c r="I24" s="1"/>
  <c r="H24"/>
  <c r="G25"/>
  <c r="H25"/>
  <c r="G26"/>
  <c r="I26" s="1"/>
  <c r="H26"/>
  <c r="G27"/>
  <c r="H27"/>
  <c r="G28"/>
  <c r="I28" s="1"/>
  <c r="H28"/>
  <c r="G29"/>
  <c r="H29"/>
  <c r="G30"/>
  <c r="I30" s="1"/>
  <c r="H30"/>
  <c r="G31"/>
  <c r="H31"/>
  <c r="G32"/>
  <c r="I32" s="1"/>
  <c r="H32"/>
  <c r="G33"/>
  <c r="H33"/>
  <c r="G34"/>
  <c r="I34" s="1"/>
  <c r="H34"/>
  <c r="G35"/>
  <c r="H35"/>
  <c r="G36"/>
  <c r="I36" s="1"/>
  <c r="H36"/>
  <c r="G37"/>
  <c r="H37"/>
  <c r="G38"/>
  <c r="I38" s="1"/>
  <c r="H38"/>
  <c r="G39"/>
  <c r="H39"/>
  <c r="G40"/>
  <c r="I40" s="1"/>
  <c r="H40"/>
  <c r="G41"/>
  <c r="H41"/>
  <c r="G42"/>
  <c r="I42" s="1"/>
  <c r="H42"/>
  <c r="G43"/>
  <c r="H43"/>
  <c r="G44"/>
  <c r="I44" s="1"/>
  <c r="H44"/>
  <c r="G45"/>
  <c r="H45"/>
  <c r="G46"/>
  <c r="I46" s="1"/>
  <c r="H46"/>
  <c r="G47"/>
  <c r="H47"/>
  <c r="G48"/>
  <c r="I48" s="1"/>
  <c r="H48"/>
  <c r="G49"/>
  <c r="H49"/>
  <c r="G50"/>
  <c r="I50" s="1"/>
  <c r="H50"/>
  <c r="G51"/>
  <c r="H51"/>
  <c r="G52"/>
  <c r="I52" s="1"/>
  <c r="H52"/>
  <c r="F53"/>
  <c r="F54" s="1"/>
  <c r="E53"/>
  <c r="E54" s="1"/>
  <c r="D53"/>
  <c r="D54" s="1"/>
  <c r="C53"/>
  <c r="C54" s="1"/>
  <c r="H53" l="1"/>
  <c r="H54" s="1"/>
  <c r="I51"/>
  <c r="I49"/>
  <c r="I47"/>
  <c r="I45"/>
  <c r="I43"/>
  <c r="I41"/>
  <c r="I39"/>
  <c r="I37"/>
  <c r="I35"/>
  <c r="I33"/>
  <c r="I31"/>
  <c r="I29"/>
  <c r="I27"/>
  <c r="I25"/>
  <c r="I23"/>
  <c r="I21"/>
  <c r="I19"/>
  <c r="I17"/>
  <c r="I15"/>
  <c r="I13"/>
  <c r="I11"/>
  <c r="I9"/>
  <c r="I7"/>
  <c r="I5"/>
  <c r="I3"/>
  <c r="G53"/>
  <c r="I14"/>
  <c r="C53" i="6"/>
  <c r="C54" s="1"/>
  <c r="AI3" i="22"/>
  <c r="AJ3" s="1"/>
  <c r="AI4"/>
  <c r="AJ4" s="1"/>
  <c r="AI5"/>
  <c r="AI6"/>
  <c r="AJ6" s="1"/>
  <c r="AI7"/>
  <c r="AM7" s="1"/>
  <c r="AI8"/>
  <c r="AJ8" s="1"/>
  <c r="AI9"/>
  <c r="AI10"/>
  <c r="AJ10" s="1"/>
  <c r="AI11"/>
  <c r="AM11" s="1"/>
  <c r="AI12"/>
  <c r="AM12" s="1"/>
  <c r="AI13"/>
  <c r="AI14"/>
  <c r="AJ14" s="1"/>
  <c r="AI15"/>
  <c r="AM15" s="1"/>
  <c r="AI16"/>
  <c r="AM16" s="1"/>
  <c r="AI17"/>
  <c r="AI18"/>
  <c r="AJ18" s="1"/>
  <c r="AI19"/>
  <c r="AJ19" s="1"/>
  <c r="AI20"/>
  <c r="AJ20" s="1"/>
  <c r="AI21"/>
  <c r="AI22"/>
  <c r="AM22" s="1"/>
  <c r="AI23"/>
  <c r="AJ23" s="1"/>
  <c r="AI24"/>
  <c r="AM24" s="1"/>
  <c r="AI25"/>
  <c r="AI26"/>
  <c r="AM26" s="1"/>
  <c r="AI27"/>
  <c r="AJ27" s="1"/>
  <c r="AI28"/>
  <c r="AM28" s="1"/>
  <c r="AI29"/>
  <c r="AI30"/>
  <c r="AM30" s="1"/>
  <c r="AI31"/>
  <c r="AM31" s="1"/>
  <c r="AI32"/>
  <c r="AM32" s="1"/>
  <c r="AI33"/>
  <c r="AI34"/>
  <c r="AJ34" s="1"/>
  <c r="AI35"/>
  <c r="AM35" s="1"/>
  <c r="AI36"/>
  <c r="AJ36" s="1"/>
  <c r="AI37"/>
  <c r="AI38"/>
  <c r="AM38" s="1"/>
  <c r="AI39"/>
  <c r="AJ39" s="1"/>
  <c r="AI40"/>
  <c r="AJ40" s="1"/>
  <c r="AI41"/>
  <c r="AM41" s="1"/>
  <c r="AI42"/>
  <c r="AM42" s="1"/>
  <c r="AI43"/>
  <c r="AJ43" s="1"/>
  <c r="AI44"/>
  <c r="AJ44" s="1"/>
  <c r="AI45"/>
  <c r="AJ45" s="1"/>
  <c r="AI46"/>
  <c r="AJ46" s="1"/>
  <c r="AI47"/>
  <c r="AJ47" s="1"/>
  <c r="AI48"/>
  <c r="AM48" s="1"/>
  <c r="AI49"/>
  <c r="AJ49" s="1"/>
  <c r="AI50"/>
  <c r="AJ50" s="1"/>
  <c r="AI51"/>
  <c r="AJ51" s="1"/>
  <c r="C52"/>
  <c r="C53" s="1"/>
  <c r="AJ41"/>
  <c r="AJ38"/>
  <c r="AM37"/>
  <c r="AJ37"/>
  <c r="AM33"/>
  <c r="AJ33"/>
  <c r="AM29"/>
  <c r="AJ29"/>
  <c r="AM25"/>
  <c r="AJ25"/>
  <c r="AM21"/>
  <c r="AJ21"/>
  <c r="AM20"/>
  <c r="AM17"/>
  <c r="AJ17"/>
  <c r="AJ16"/>
  <c r="AJ15"/>
  <c r="AM13"/>
  <c r="AJ13"/>
  <c r="AJ12"/>
  <c r="AJ9"/>
  <c r="AJ7"/>
  <c r="AM5"/>
  <c r="AJ5"/>
  <c r="AM2"/>
  <c r="AJ2"/>
  <c r="AF52" i="21"/>
  <c r="AE52"/>
  <c r="AE53" s="1"/>
  <c r="AD52"/>
  <c r="AD53" s="1"/>
  <c r="AC52"/>
  <c r="AC53" s="1"/>
  <c r="AB52"/>
  <c r="AB53" s="1"/>
  <c r="AA52"/>
  <c r="AA53" s="1"/>
  <c r="Z52"/>
  <c r="Z53" s="1"/>
  <c r="Y52"/>
  <c r="Y53" s="1"/>
  <c r="X52"/>
  <c r="X53" s="1"/>
  <c r="W52"/>
  <c r="W53" s="1"/>
  <c r="V52"/>
  <c r="V53" s="1"/>
  <c r="U52"/>
  <c r="U53" s="1"/>
  <c r="T52"/>
  <c r="T53" s="1"/>
  <c r="S52"/>
  <c r="S53" s="1"/>
  <c r="R52"/>
  <c r="R53" s="1"/>
  <c r="Q52"/>
  <c r="Q53" s="1"/>
  <c r="P52"/>
  <c r="P53" s="1"/>
  <c r="O52"/>
  <c r="O53" s="1"/>
  <c r="N52"/>
  <c r="N53" s="1"/>
  <c r="M52"/>
  <c r="M53" s="1"/>
  <c r="L52"/>
  <c r="L53" s="1"/>
  <c r="K52"/>
  <c r="K53" s="1"/>
  <c r="J52"/>
  <c r="J53" s="1"/>
  <c r="I52"/>
  <c r="I53" s="1"/>
  <c r="H52"/>
  <c r="H53" s="1"/>
  <c r="G52"/>
  <c r="G53" s="1"/>
  <c r="F52"/>
  <c r="F53" s="1"/>
  <c r="E52"/>
  <c r="E53" s="1"/>
  <c r="D52"/>
  <c r="D53" s="1"/>
  <c r="AJ51"/>
  <c r="AG51"/>
  <c r="AG50"/>
  <c r="AJ49"/>
  <c r="AG49"/>
  <c r="AJ48"/>
  <c r="AG48"/>
  <c r="AJ47"/>
  <c r="AG47"/>
  <c r="AG46"/>
  <c r="AJ45"/>
  <c r="AG45"/>
  <c r="AJ44"/>
  <c r="AG44"/>
  <c r="AJ43"/>
  <c r="AG43"/>
  <c r="AJ42"/>
  <c r="AG42"/>
  <c r="AJ41"/>
  <c r="AG41"/>
  <c r="AJ40"/>
  <c r="AG40"/>
  <c r="AJ39"/>
  <c r="AG39"/>
  <c r="AJ38"/>
  <c r="AG38"/>
  <c r="AJ37"/>
  <c r="AG37"/>
  <c r="AJ36"/>
  <c r="AG36"/>
  <c r="AJ35"/>
  <c r="AG35"/>
  <c r="AG34"/>
  <c r="AJ33"/>
  <c r="AG33"/>
  <c r="AJ32"/>
  <c r="AG32"/>
  <c r="AJ31"/>
  <c r="AG31"/>
  <c r="AJ30"/>
  <c r="AG30"/>
  <c r="AJ29"/>
  <c r="AG29"/>
  <c r="AJ28"/>
  <c r="AG28"/>
  <c r="AJ27"/>
  <c r="AG27"/>
  <c r="AJ26"/>
  <c r="AG26"/>
  <c r="AJ25"/>
  <c r="AG25"/>
  <c r="AJ24"/>
  <c r="AG24"/>
  <c r="AG23"/>
  <c r="AJ22"/>
  <c r="AG22"/>
  <c r="AJ21"/>
  <c r="AG21"/>
  <c r="AJ20"/>
  <c r="AG20"/>
  <c r="AJ19"/>
  <c r="AG19"/>
  <c r="AG18"/>
  <c r="AJ17"/>
  <c r="AG17"/>
  <c r="AJ16"/>
  <c r="AG16"/>
  <c r="AJ15"/>
  <c r="AG15"/>
  <c r="AJ14"/>
  <c r="AG14"/>
  <c r="AJ13"/>
  <c r="AG13"/>
  <c r="AJ12"/>
  <c r="AG12"/>
  <c r="AJ11"/>
  <c r="AG11"/>
  <c r="AJ10"/>
  <c r="AG10"/>
  <c r="AG9"/>
  <c r="AJ8"/>
  <c r="AG8"/>
  <c r="AJ7"/>
  <c r="AG7"/>
  <c r="AJ6"/>
  <c r="AG6"/>
  <c r="AJ5"/>
  <c r="AG5"/>
  <c r="AJ4"/>
  <c r="AG4"/>
  <c r="AJ3"/>
  <c r="AG3"/>
  <c r="AJ2"/>
  <c r="AG2"/>
  <c r="AH52" i="20"/>
  <c r="AH53" s="1"/>
  <c r="AG52"/>
  <c r="AG53" s="1"/>
  <c r="AF52"/>
  <c r="AF53" s="1"/>
  <c r="AE52"/>
  <c r="AE53" s="1"/>
  <c r="AD52"/>
  <c r="AD53" s="1"/>
  <c r="AC52"/>
  <c r="AC53" s="1"/>
  <c r="AB52"/>
  <c r="AB53" s="1"/>
  <c r="AA52"/>
  <c r="AA53" s="1"/>
  <c r="Z52"/>
  <c r="Z53" s="1"/>
  <c r="Y52"/>
  <c r="Y53" s="1"/>
  <c r="X52"/>
  <c r="X53" s="1"/>
  <c r="W52"/>
  <c r="W53" s="1"/>
  <c r="V52"/>
  <c r="V53" s="1"/>
  <c r="U52"/>
  <c r="U53" s="1"/>
  <c r="T52"/>
  <c r="T53" s="1"/>
  <c r="S52"/>
  <c r="S53" s="1"/>
  <c r="R52"/>
  <c r="R53" s="1"/>
  <c r="Q52"/>
  <c r="Q53" s="1"/>
  <c r="P52"/>
  <c r="P53" s="1"/>
  <c r="O52"/>
  <c r="O53" s="1"/>
  <c r="N52"/>
  <c r="N53" s="1"/>
  <c r="M52"/>
  <c r="M53" s="1"/>
  <c r="L52"/>
  <c r="L53" s="1"/>
  <c r="K52"/>
  <c r="K53" s="1"/>
  <c r="J52"/>
  <c r="J53" s="1"/>
  <c r="I52"/>
  <c r="I53" s="1"/>
  <c r="H52"/>
  <c r="H53" s="1"/>
  <c r="G52"/>
  <c r="G53" s="1"/>
  <c r="F52"/>
  <c r="F53" s="1"/>
  <c r="E52"/>
  <c r="E53" s="1"/>
  <c r="D52"/>
  <c r="D53" s="1"/>
  <c r="C52"/>
  <c r="C53" s="1"/>
  <c r="AJ51"/>
  <c r="AJ50"/>
  <c r="AM49"/>
  <c r="AJ48"/>
  <c r="AM47"/>
  <c r="AJ47"/>
  <c r="AJ46"/>
  <c r="AJ45"/>
  <c r="AJ44"/>
  <c r="AM44"/>
  <c r="AM43"/>
  <c r="AJ43"/>
  <c r="AJ42"/>
  <c r="AM42"/>
  <c r="AJ41"/>
  <c r="AM40"/>
  <c r="AJ40"/>
  <c r="AM39"/>
  <c r="AJ39"/>
  <c r="AJ38"/>
  <c r="AM38"/>
  <c r="AJ37"/>
  <c r="AM36"/>
  <c r="AJ36"/>
  <c r="AM35"/>
  <c r="AJ35"/>
  <c r="AJ34"/>
  <c r="AJ33"/>
  <c r="AM33"/>
  <c r="AM32"/>
  <c r="AJ32"/>
  <c r="AJ31"/>
  <c r="AM31"/>
  <c r="AJ30"/>
  <c r="AJ29"/>
  <c r="AM29"/>
  <c r="AM28"/>
  <c r="AJ28"/>
  <c r="AJ27"/>
  <c r="AM27"/>
  <c r="AJ26"/>
  <c r="AJ25"/>
  <c r="AM25"/>
  <c r="AM24"/>
  <c r="AJ24"/>
  <c r="AJ23"/>
  <c r="AM22"/>
  <c r="AJ22"/>
  <c r="AM21"/>
  <c r="AJ21"/>
  <c r="AJ20"/>
  <c r="AM20"/>
  <c r="AJ19"/>
  <c r="AJ18"/>
  <c r="AJ17"/>
  <c r="AM17"/>
  <c r="AJ16"/>
  <c r="AM15"/>
  <c r="AJ15"/>
  <c r="AM14"/>
  <c r="AJ14"/>
  <c r="AJ13"/>
  <c r="AM13"/>
  <c r="AJ12"/>
  <c r="AM11"/>
  <c r="AJ11"/>
  <c r="AM10"/>
  <c r="AJ10"/>
  <c r="AJ9"/>
  <c r="AJ8"/>
  <c r="AM8"/>
  <c r="AM7"/>
  <c r="AJ7"/>
  <c r="AJ6"/>
  <c r="AM6"/>
  <c r="AJ5"/>
  <c r="AJ4"/>
  <c r="AM4"/>
  <c r="AM3"/>
  <c r="AJ3"/>
  <c r="AJ2"/>
  <c r="Q14" i="6"/>
  <c r="R14"/>
  <c r="S14"/>
  <c r="P14"/>
  <c r="AJ26" i="22" l="1"/>
  <c r="AJ22"/>
  <c r="AJ42"/>
  <c r="AJ30"/>
  <c r="AJ48"/>
  <c r="I53" i="23"/>
  <c r="AM14" i="22"/>
  <c r="AM6"/>
  <c r="AM10"/>
  <c r="AJ31"/>
  <c r="AM39"/>
  <c r="AM43"/>
  <c r="AJ11"/>
  <c r="AJ35"/>
  <c r="AM45"/>
  <c r="AM3"/>
  <c r="AM19"/>
  <c r="AM27"/>
  <c r="AM47"/>
  <c r="AM51"/>
  <c r="AM4"/>
  <c r="AM8"/>
  <c r="AJ24"/>
  <c r="AJ28"/>
  <c r="AJ32"/>
  <c r="AM36"/>
  <c r="AM40"/>
  <c r="AI52"/>
  <c r="AI53" s="1"/>
  <c r="AJ53" s="1"/>
  <c r="G54" i="23"/>
  <c r="I54" s="1"/>
  <c r="AM49" i="22"/>
  <c r="T14" i="6"/>
  <c r="AM44" i="22"/>
  <c r="AG52" i="21"/>
  <c r="AF53"/>
  <c r="AG53" s="1"/>
  <c r="AJ49" i="20"/>
  <c r="AI52"/>
  <c r="AI53" s="1"/>
  <c r="AJ53" s="1"/>
  <c r="AM5"/>
  <c r="AM12"/>
  <c r="AM16"/>
  <c r="AM30"/>
  <c r="AM37"/>
  <c r="AM41"/>
  <c r="AM45"/>
  <c r="AM48"/>
  <c r="AM51"/>
  <c r="AM19"/>
  <c r="AM26"/>
  <c r="AM2"/>
  <c r="Q11" i="6"/>
  <c r="R11"/>
  <c r="S11"/>
  <c r="P11"/>
  <c r="K3" i="19"/>
  <c r="C53"/>
  <c r="C54" s="1"/>
  <c r="T11" i="6" l="1"/>
  <c r="K11" i="19"/>
  <c r="K9"/>
  <c r="K7"/>
  <c r="AJ52" i="22"/>
  <c r="K50" i="19"/>
  <c r="K48"/>
  <c r="K46"/>
  <c r="K44"/>
  <c r="K42"/>
  <c r="K40"/>
  <c r="K38"/>
  <c r="K36"/>
  <c r="K34"/>
  <c r="K32"/>
  <c r="K30"/>
  <c r="K28"/>
  <c r="K26"/>
  <c r="K24"/>
  <c r="K22"/>
  <c r="K20"/>
  <c r="K18"/>
  <c r="K16"/>
  <c r="K14"/>
  <c r="K12"/>
  <c r="K10"/>
  <c r="K8"/>
  <c r="K6"/>
  <c r="K4"/>
  <c r="K51"/>
  <c r="K49"/>
  <c r="K47"/>
  <c r="K45"/>
  <c r="K43"/>
  <c r="K41"/>
  <c r="K39"/>
  <c r="K37"/>
  <c r="K35"/>
  <c r="K33"/>
  <c r="K31"/>
  <c r="K29"/>
  <c r="K27"/>
  <c r="K25"/>
  <c r="K23"/>
  <c r="K21"/>
  <c r="K19"/>
  <c r="K17"/>
  <c r="K15"/>
  <c r="K13"/>
  <c r="K5"/>
  <c r="AJ52" i="20"/>
  <c r="Z52" i="17"/>
  <c r="Z53" s="1"/>
  <c r="AA52"/>
  <c r="AA53" s="1"/>
  <c r="AB52"/>
  <c r="AB53" s="1"/>
  <c r="AC52"/>
  <c r="AC53" s="1"/>
  <c r="AD52"/>
  <c r="AD53" s="1"/>
  <c r="AE52"/>
  <c r="AE53" s="1"/>
  <c r="AF52"/>
  <c r="AF53" s="1"/>
  <c r="AG52"/>
  <c r="AG53" s="1"/>
  <c r="AH52"/>
  <c r="AH53" s="1"/>
  <c r="P52"/>
  <c r="P53" s="1"/>
  <c r="Q52"/>
  <c r="Q53" s="1"/>
  <c r="R52"/>
  <c r="R53" s="1"/>
  <c r="S52"/>
  <c r="T52"/>
  <c r="U52"/>
  <c r="U53" s="1"/>
  <c r="V52"/>
  <c r="V53" s="1"/>
  <c r="W52"/>
  <c r="W53" s="1"/>
  <c r="X52"/>
  <c r="X53" s="1"/>
  <c r="Y52"/>
  <c r="Y53" s="1"/>
  <c r="S53"/>
  <c r="T53"/>
  <c r="H52"/>
  <c r="H53" s="1"/>
  <c r="I52"/>
  <c r="I53" s="1"/>
  <c r="J52"/>
  <c r="J53" s="1"/>
  <c r="K52"/>
  <c r="K53" s="1"/>
  <c r="L52"/>
  <c r="L53" s="1"/>
  <c r="M52"/>
  <c r="M53" s="1"/>
  <c r="N52"/>
  <c r="N53" s="1"/>
  <c r="O52"/>
  <c r="O53" s="1"/>
  <c r="P7" i="6"/>
  <c r="P19" s="1"/>
  <c r="AI2" i="17" l="1"/>
  <c r="E52"/>
  <c r="E53" s="1"/>
  <c r="F52"/>
  <c r="F53" s="1"/>
  <c r="G52"/>
  <c r="G53" s="1"/>
  <c r="AM2" l="1"/>
  <c r="D52"/>
  <c r="D53" s="1"/>
  <c r="C52"/>
  <c r="C53" s="1"/>
  <c r="AI51"/>
  <c r="AJ51" s="1"/>
  <c r="AI50"/>
  <c r="AJ50" s="1"/>
  <c r="AI49"/>
  <c r="AI48"/>
  <c r="AM48" s="1"/>
  <c r="AI47"/>
  <c r="AI46"/>
  <c r="AI45"/>
  <c r="AI44"/>
  <c r="AI43"/>
  <c r="AM43" s="1"/>
  <c r="AI42"/>
  <c r="AM42" s="1"/>
  <c r="AI41"/>
  <c r="AI40"/>
  <c r="AM40" s="1"/>
  <c r="AI39"/>
  <c r="AM39" s="1"/>
  <c r="AI38"/>
  <c r="AM38" s="1"/>
  <c r="AI37"/>
  <c r="AI36"/>
  <c r="AM36" s="1"/>
  <c r="AI35"/>
  <c r="AM35" s="1"/>
  <c r="AI34"/>
  <c r="AI33"/>
  <c r="AI32"/>
  <c r="AM32" s="1"/>
  <c r="AI31"/>
  <c r="AM31" s="1"/>
  <c r="AI30"/>
  <c r="AM30" s="1"/>
  <c r="AI29"/>
  <c r="AI28"/>
  <c r="AM28" s="1"/>
  <c r="AI27"/>
  <c r="AM27" s="1"/>
  <c r="AI26"/>
  <c r="AM26" s="1"/>
  <c r="AI25"/>
  <c r="AI24"/>
  <c r="AM24" s="1"/>
  <c r="AI23"/>
  <c r="AJ23" s="1"/>
  <c r="AI22"/>
  <c r="AM22" s="1"/>
  <c r="AI21"/>
  <c r="AI20"/>
  <c r="AM20" s="1"/>
  <c r="AI19"/>
  <c r="AI18"/>
  <c r="AI17"/>
  <c r="AI16"/>
  <c r="AM16" s="1"/>
  <c r="AI15"/>
  <c r="AI14"/>
  <c r="AM14" s="1"/>
  <c r="AI13"/>
  <c r="AI12"/>
  <c r="AM12" s="1"/>
  <c r="AI11"/>
  <c r="AI10"/>
  <c r="AM10" s="1"/>
  <c r="AI9"/>
  <c r="AJ9" s="1"/>
  <c r="AI8"/>
  <c r="AI7"/>
  <c r="AI6"/>
  <c r="AM6" s="1"/>
  <c r="AI5"/>
  <c r="AI4"/>
  <c r="AI3"/>
  <c r="AD52" i="15"/>
  <c r="AD53" s="1"/>
  <c r="AE52"/>
  <c r="AE53" s="1"/>
  <c r="AF52"/>
  <c r="AF53" s="1"/>
  <c r="AG52"/>
  <c r="AG53" s="1"/>
  <c r="L52"/>
  <c r="L53" s="1"/>
  <c r="M52"/>
  <c r="M53" s="1"/>
  <c r="N52"/>
  <c r="N53" s="1"/>
  <c r="O52"/>
  <c r="O53" s="1"/>
  <c r="J52"/>
  <c r="J53" s="1"/>
  <c r="K52"/>
  <c r="K53" s="1"/>
  <c r="E52"/>
  <c r="E53" s="1"/>
  <c r="F52"/>
  <c r="F53" s="1"/>
  <c r="AH2"/>
  <c r="AL2" s="1"/>
  <c r="AI52" i="17" l="1"/>
  <c r="AI53" s="1"/>
  <c r="AJ8"/>
  <c r="AM8"/>
  <c r="AJ3"/>
  <c r="AM3"/>
  <c r="AJ7"/>
  <c r="AM7"/>
  <c r="AJ11"/>
  <c r="AM11"/>
  <c r="AJ15"/>
  <c r="AM15"/>
  <c r="AJ19"/>
  <c r="AM19"/>
  <c r="AJ47"/>
  <c r="AM47"/>
  <c r="AM51"/>
  <c r="AJ4"/>
  <c r="AM4"/>
  <c r="AJ5"/>
  <c r="AM5"/>
  <c r="AJ13"/>
  <c r="AM13"/>
  <c r="AJ17"/>
  <c r="AM17"/>
  <c r="AJ21"/>
  <c r="AM21"/>
  <c r="AJ25"/>
  <c r="AM25"/>
  <c r="AJ29"/>
  <c r="AM29"/>
  <c r="AJ33"/>
  <c r="AM33"/>
  <c r="AJ37"/>
  <c r="AM37"/>
  <c r="AJ41"/>
  <c r="AM41"/>
  <c r="AJ45"/>
  <c r="AM45"/>
  <c r="AJ49"/>
  <c r="AM49"/>
  <c r="AJ44"/>
  <c r="AM44"/>
  <c r="AJ35"/>
  <c r="AJ48"/>
  <c r="AJ39"/>
  <c r="AJ27"/>
  <c r="AJ43"/>
  <c r="AJ31"/>
  <c r="AJ12"/>
  <c r="AJ16"/>
  <c r="AJ18"/>
  <c r="AJ22"/>
  <c r="AJ26"/>
  <c r="AJ30"/>
  <c r="AJ34"/>
  <c r="AJ38"/>
  <c r="AJ42"/>
  <c r="AJ2"/>
  <c r="AJ6"/>
  <c r="AJ10"/>
  <c r="AJ14"/>
  <c r="AJ20"/>
  <c r="AJ24"/>
  <c r="AJ28"/>
  <c r="AJ32"/>
  <c r="AJ36"/>
  <c r="AJ40"/>
  <c r="AJ46"/>
  <c r="D52" i="15"/>
  <c r="D53" s="1"/>
  <c r="C52"/>
  <c r="C53" s="1"/>
  <c r="AH51"/>
  <c r="AL51" s="1"/>
  <c r="AH50"/>
  <c r="AH49"/>
  <c r="AL49" s="1"/>
  <c r="AH48"/>
  <c r="AL48" s="1"/>
  <c r="AH47"/>
  <c r="AL47" s="1"/>
  <c r="AH46"/>
  <c r="AH45"/>
  <c r="AL45" s="1"/>
  <c r="AH44"/>
  <c r="AL44" s="1"/>
  <c r="AH43"/>
  <c r="AL43" s="1"/>
  <c r="AH42"/>
  <c r="AH41"/>
  <c r="AL41" s="1"/>
  <c r="AH40"/>
  <c r="AL40" s="1"/>
  <c r="AH39"/>
  <c r="AH38"/>
  <c r="AL38" s="1"/>
  <c r="AH37"/>
  <c r="AL37" s="1"/>
  <c r="AH36"/>
  <c r="AH35"/>
  <c r="AL35" s="1"/>
  <c r="AH34"/>
  <c r="AL34" s="1"/>
  <c r="AH33"/>
  <c r="AH32"/>
  <c r="AL32" s="1"/>
  <c r="AH31"/>
  <c r="AL31" s="1"/>
  <c r="AH30"/>
  <c r="AL30" s="1"/>
  <c r="AH29"/>
  <c r="AL29" s="1"/>
  <c r="AH28"/>
  <c r="AL28" s="1"/>
  <c r="AH27"/>
  <c r="AL27" s="1"/>
  <c r="AH26"/>
  <c r="AL26" s="1"/>
  <c r="AH25"/>
  <c r="AL25" s="1"/>
  <c r="AH24"/>
  <c r="AL24" s="1"/>
  <c r="AH23"/>
  <c r="AL23" s="1"/>
  <c r="AH22"/>
  <c r="AL22" s="1"/>
  <c r="AH21"/>
  <c r="AH20"/>
  <c r="AL20" s="1"/>
  <c r="AH19"/>
  <c r="AL19" s="1"/>
  <c r="AH18"/>
  <c r="AL18" s="1"/>
  <c r="AH17"/>
  <c r="AH16"/>
  <c r="AL16" s="1"/>
  <c r="AH15"/>
  <c r="AL15" s="1"/>
  <c r="AH14"/>
  <c r="AL14" s="1"/>
  <c r="AH13"/>
  <c r="AH12"/>
  <c r="AL12" s="1"/>
  <c r="AH11"/>
  <c r="AH10"/>
  <c r="AL10" s="1"/>
  <c r="AH9"/>
  <c r="AH8"/>
  <c r="AL8" s="1"/>
  <c r="AH7"/>
  <c r="AL7" s="1"/>
  <c r="AH6"/>
  <c r="AL6" s="1"/>
  <c r="AH5"/>
  <c r="AL5" s="1"/>
  <c r="AH4"/>
  <c r="AL4" s="1"/>
  <c r="AH3"/>
  <c r="AL3" s="1"/>
  <c r="AI3" i="13"/>
  <c r="AM3" s="1"/>
  <c r="AI4"/>
  <c r="AM4" s="1"/>
  <c r="AI5"/>
  <c r="AM5" s="1"/>
  <c r="AI6"/>
  <c r="AM6" s="1"/>
  <c r="AI7"/>
  <c r="AM7" s="1"/>
  <c r="AI8"/>
  <c r="AM8" s="1"/>
  <c r="AI9"/>
  <c r="AM9" s="1"/>
  <c r="AI10"/>
  <c r="AM10" s="1"/>
  <c r="AI11"/>
  <c r="AM11" s="1"/>
  <c r="AI12"/>
  <c r="AM12" s="1"/>
  <c r="AI13"/>
  <c r="AM13" s="1"/>
  <c r="AI14"/>
  <c r="AM14" s="1"/>
  <c r="AI15"/>
  <c r="AI16"/>
  <c r="AM16" s="1"/>
  <c r="AI17"/>
  <c r="AI18"/>
  <c r="AM18" s="1"/>
  <c r="AI19"/>
  <c r="AM19" s="1"/>
  <c r="AI20"/>
  <c r="AM20" s="1"/>
  <c r="AI21"/>
  <c r="AM21" s="1"/>
  <c r="AI22"/>
  <c r="AM22" s="1"/>
  <c r="AI23"/>
  <c r="AM23" s="1"/>
  <c r="AI24"/>
  <c r="AM24" s="1"/>
  <c r="AI25"/>
  <c r="AM25" s="1"/>
  <c r="AI26"/>
  <c r="AM26" s="1"/>
  <c r="AI27"/>
  <c r="AM27" s="1"/>
  <c r="AI28"/>
  <c r="AM28" s="1"/>
  <c r="AI29"/>
  <c r="AM29" s="1"/>
  <c r="AI30"/>
  <c r="AM30" s="1"/>
  <c r="AI31"/>
  <c r="AM31" s="1"/>
  <c r="AI32"/>
  <c r="AM32" s="1"/>
  <c r="AI33"/>
  <c r="AM33" s="1"/>
  <c r="AI34"/>
  <c r="AM34" s="1"/>
  <c r="AI35"/>
  <c r="AM35" s="1"/>
  <c r="AI36"/>
  <c r="AM36" s="1"/>
  <c r="AI37"/>
  <c r="AM37" s="1"/>
  <c r="AI38"/>
  <c r="AM38" s="1"/>
  <c r="AI39"/>
  <c r="AM39" s="1"/>
  <c r="AI40"/>
  <c r="AM40" s="1"/>
  <c r="AI41"/>
  <c r="AM41" s="1"/>
  <c r="AI42"/>
  <c r="AM42" s="1"/>
  <c r="AI43"/>
  <c r="AM43" s="1"/>
  <c r="AI44"/>
  <c r="AI45"/>
  <c r="AI46"/>
  <c r="AM46" s="1"/>
  <c r="AI47"/>
  <c r="AM47" s="1"/>
  <c r="AI48"/>
  <c r="AM48" s="1"/>
  <c r="AI49"/>
  <c r="AM49" s="1"/>
  <c r="AI50"/>
  <c r="AM50" s="1"/>
  <c r="AI51"/>
  <c r="AM51" s="1"/>
  <c r="AI2"/>
  <c r="AM2" s="1"/>
  <c r="D53"/>
  <c r="F52"/>
  <c r="F53" s="1"/>
  <c r="S7" i="6"/>
  <c r="S19" s="1"/>
  <c r="R7"/>
  <c r="R19" s="1"/>
  <c r="Q7"/>
  <c r="Q19" s="1"/>
  <c r="T19" l="1"/>
  <c r="AJ52" i="17"/>
  <c r="AI9" i="15"/>
  <c r="AL9"/>
  <c r="AI13"/>
  <c r="AL13"/>
  <c r="AI17"/>
  <c r="AL17"/>
  <c r="AI21"/>
  <c r="AL21"/>
  <c r="AI33"/>
  <c r="AL33"/>
  <c r="AI36"/>
  <c r="AL36"/>
  <c r="AI52" i="13"/>
  <c r="AI53" s="1"/>
  <c r="AI11" i="15"/>
  <c r="AL11"/>
  <c r="AI39"/>
  <c r="AL39"/>
  <c r="AI42"/>
  <c r="AL42"/>
  <c r="AI46"/>
  <c r="AL46"/>
  <c r="AI50"/>
  <c r="AL50"/>
  <c r="T18" i="6"/>
  <c r="T7"/>
  <c r="AJ53" i="17"/>
  <c r="AI34" i="15"/>
  <c r="AH52"/>
  <c r="AH53" s="1"/>
  <c r="AI5"/>
  <c r="AI45"/>
  <c r="AI4"/>
  <c r="AI8"/>
  <c r="AI12"/>
  <c r="AI16"/>
  <c r="AI20"/>
  <c r="AI24"/>
  <c r="AI28"/>
  <c r="AI32"/>
  <c r="AI40"/>
  <c r="AI44"/>
  <c r="AI48"/>
  <c r="AI29"/>
  <c r="AI37"/>
  <c r="AI41"/>
  <c r="AI3"/>
  <c r="AI7"/>
  <c r="AI15"/>
  <c r="AI19"/>
  <c r="AI23"/>
  <c r="AI27"/>
  <c r="AI31"/>
  <c r="AI35"/>
  <c r="AI43"/>
  <c r="AI47"/>
  <c r="AI51"/>
  <c r="AI25"/>
  <c r="AI49"/>
  <c r="AI6"/>
  <c r="AI10"/>
  <c r="AI14"/>
  <c r="AI18"/>
  <c r="AI22"/>
  <c r="AI26"/>
  <c r="AI30"/>
  <c r="AI38"/>
  <c r="AI2"/>
  <c r="C52" i="13"/>
  <c r="C53" s="1"/>
  <c r="J53" i="12"/>
  <c r="J54" s="1"/>
  <c r="I53"/>
  <c r="I54" s="1"/>
  <c r="H53"/>
  <c r="H54" s="1"/>
  <c r="G53"/>
  <c r="G54" s="1"/>
  <c r="F53"/>
  <c r="F54" s="1"/>
  <c r="E53"/>
  <c r="E54" s="1"/>
  <c r="D53"/>
  <c r="D54" s="1"/>
  <c r="C53"/>
  <c r="C54" s="1"/>
  <c r="L52"/>
  <c r="K52"/>
  <c r="L51"/>
  <c r="K51"/>
  <c r="L50"/>
  <c r="K50"/>
  <c r="L49"/>
  <c r="K49"/>
  <c r="L48"/>
  <c r="K48"/>
  <c r="L47"/>
  <c r="K47"/>
  <c r="L46"/>
  <c r="K46"/>
  <c r="L45"/>
  <c r="K45"/>
  <c r="L44"/>
  <c r="K44"/>
  <c r="L43"/>
  <c r="K43"/>
  <c r="L42"/>
  <c r="K42"/>
  <c r="L41"/>
  <c r="K41"/>
  <c r="L40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8"/>
  <c r="K28"/>
  <c r="L27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K9"/>
  <c r="L8"/>
  <c r="K8"/>
  <c r="T7"/>
  <c r="S7"/>
  <c r="R7"/>
  <c r="L7"/>
  <c r="K7"/>
  <c r="L6"/>
  <c r="K6"/>
  <c r="L5"/>
  <c r="K5"/>
  <c r="L4"/>
  <c r="K4"/>
  <c r="AH3" i="10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2"/>
  <c r="U7" i="12" l="1"/>
  <c r="M6"/>
  <c r="M10"/>
  <c r="M12"/>
  <c r="M14"/>
  <c r="AI52" i="15"/>
  <c r="M25" i="12"/>
  <c r="M27"/>
  <c r="M29"/>
  <c r="M31"/>
  <c r="M33"/>
  <c r="M35"/>
  <c r="M39"/>
  <c r="M41"/>
  <c r="M43"/>
  <c r="M45"/>
  <c r="M47"/>
  <c r="M20"/>
  <c r="M24"/>
  <c r="M11"/>
  <c r="M13"/>
  <c r="M22"/>
  <c r="M26"/>
  <c r="M28"/>
  <c r="M30"/>
  <c r="M32"/>
  <c r="M34"/>
  <c r="M36"/>
  <c r="M38"/>
  <c r="M40"/>
  <c r="M42"/>
  <c r="M44"/>
  <c r="M46"/>
  <c r="K53"/>
  <c r="K54" s="1"/>
  <c r="M4"/>
  <c r="M9"/>
  <c r="M19"/>
  <c r="M48"/>
  <c r="M5"/>
  <c r="M8"/>
  <c r="M15"/>
  <c r="M17"/>
  <c r="M23"/>
  <c r="M49"/>
  <c r="M51"/>
  <c r="AH52" i="10"/>
  <c r="AH53" s="1"/>
  <c r="M3" i="12"/>
  <c r="M7"/>
  <c r="M16"/>
  <c r="M18"/>
  <c r="M21"/>
  <c r="M50"/>
  <c r="M52"/>
  <c r="AI53" i="15"/>
  <c r="AJ52" i="13"/>
  <c r="AJ6"/>
  <c r="AJ10"/>
  <c r="AJ14"/>
  <c r="AJ18"/>
  <c r="AJ22"/>
  <c r="AJ26"/>
  <c r="AJ30"/>
  <c r="AJ34"/>
  <c r="AJ38"/>
  <c r="AJ42"/>
  <c r="AJ46"/>
  <c r="AJ50"/>
  <c r="AJ5"/>
  <c r="AJ9"/>
  <c r="AJ13"/>
  <c r="AJ17"/>
  <c r="AJ21"/>
  <c r="AJ25"/>
  <c r="AJ29"/>
  <c r="AJ33"/>
  <c r="AJ37"/>
  <c r="AJ41"/>
  <c r="AJ45"/>
  <c r="AJ49"/>
  <c r="AJ4"/>
  <c r="AJ8"/>
  <c r="AJ12"/>
  <c r="AJ16"/>
  <c r="AJ20"/>
  <c r="AJ24"/>
  <c r="AJ28"/>
  <c r="AJ32"/>
  <c r="AJ36"/>
  <c r="AJ40"/>
  <c r="AJ44"/>
  <c r="AJ48"/>
  <c r="AJ3"/>
  <c r="AJ7"/>
  <c r="AJ11"/>
  <c r="AJ15"/>
  <c r="AJ19"/>
  <c r="AJ23"/>
  <c r="AJ27"/>
  <c r="AJ31"/>
  <c r="AJ35"/>
  <c r="AJ39"/>
  <c r="AJ43"/>
  <c r="AJ47"/>
  <c r="AJ51"/>
  <c r="M37" i="12"/>
  <c r="AJ2" i="13"/>
  <c r="L53" i="12"/>
  <c r="AJ53" i="13" l="1"/>
  <c r="M53" i="12"/>
  <c r="L54"/>
  <c r="M54" s="1"/>
  <c r="C52" i="10" l="1"/>
  <c r="C53" s="1"/>
  <c r="AI23" l="1"/>
  <c r="AI5"/>
  <c r="AI4"/>
  <c r="AI8"/>
  <c r="AI10"/>
  <c r="AI12"/>
  <c r="AI16"/>
  <c r="AI24"/>
  <c r="AI26"/>
  <c r="AI28"/>
  <c r="AI30"/>
  <c r="AI32"/>
  <c r="AI34"/>
  <c r="AI36"/>
  <c r="AI38"/>
  <c r="AI40"/>
  <c r="AI42"/>
  <c r="AI48"/>
  <c r="AI3"/>
  <c r="AI7"/>
  <c r="AI9"/>
  <c r="AI11"/>
  <c r="AI13"/>
  <c r="AI15"/>
  <c r="AI17"/>
  <c r="AI19"/>
  <c r="AI21"/>
  <c r="AI25"/>
  <c r="AI27"/>
  <c r="AI29"/>
  <c r="AI45"/>
  <c r="AI47"/>
  <c r="AI49"/>
  <c r="AI51"/>
  <c r="AI20"/>
  <c r="AI44"/>
  <c r="AI52"/>
  <c r="AI6"/>
  <c r="AI31"/>
  <c r="AI35"/>
  <c r="AI39"/>
  <c r="AI43"/>
  <c r="AI14"/>
  <c r="AI18"/>
  <c r="AI22"/>
  <c r="AI46"/>
  <c r="AI50"/>
  <c r="AI33"/>
  <c r="AI37"/>
  <c r="AI41"/>
  <c r="AI2"/>
  <c r="AI2" i="7"/>
  <c r="AM2" s="1"/>
  <c r="AI53" i="10" l="1"/>
  <c r="C52" i="7" l="1"/>
  <c r="C53" s="1"/>
  <c r="AI51"/>
  <c r="AM51" s="1"/>
  <c r="AI50"/>
  <c r="AM50" s="1"/>
  <c r="AI49"/>
  <c r="AM49" s="1"/>
  <c r="AI48"/>
  <c r="AM48" s="1"/>
  <c r="AI47"/>
  <c r="AM47" s="1"/>
  <c r="AI46"/>
  <c r="AM46" s="1"/>
  <c r="AI45"/>
  <c r="AM45" s="1"/>
  <c r="AI44"/>
  <c r="AM44" s="1"/>
  <c r="AI43"/>
  <c r="AM43" s="1"/>
  <c r="AI42"/>
  <c r="AM42" s="1"/>
  <c r="AI41"/>
  <c r="AM41" s="1"/>
  <c r="AI40"/>
  <c r="AM40" s="1"/>
  <c r="AI39"/>
  <c r="AM39" s="1"/>
  <c r="AI38"/>
  <c r="AM38" s="1"/>
  <c r="AI37"/>
  <c r="AM37" s="1"/>
  <c r="AI36"/>
  <c r="AM36" s="1"/>
  <c r="AI35"/>
  <c r="AM35" s="1"/>
  <c r="AI34"/>
  <c r="AM34" s="1"/>
  <c r="AI33"/>
  <c r="AM33" s="1"/>
  <c r="AI32"/>
  <c r="AM32" s="1"/>
  <c r="AI31"/>
  <c r="AM31" s="1"/>
  <c r="AI30"/>
  <c r="AM30" s="1"/>
  <c r="AI29"/>
  <c r="AM29" s="1"/>
  <c r="AI28"/>
  <c r="AM28" s="1"/>
  <c r="AI27"/>
  <c r="AM27" s="1"/>
  <c r="AI26"/>
  <c r="AM26" s="1"/>
  <c r="AI25"/>
  <c r="AM25" s="1"/>
  <c r="AI24"/>
  <c r="AM24" s="1"/>
  <c r="AI23"/>
  <c r="AM23" s="1"/>
  <c r="AI22"/>
  <c r="AM22" s="1"/>
  <c r="AI21"/>
  <c r="AM21" s="1"/>
  <c r="AI20"/>
  <c r="AM20" s="1"/>
  <c r="AI19"/>
  <c r="AM19" s="1"/>
  <c r="AI18"/>
  <c r="AM18" s="1"/>
  <c r="AI17"/>
  <c r="AM17" s="1"/>
  <c r="AI16"/>
  <c r="AM16" s="1"/>
  <c r="AI15"/>
  <c r="AM15" s="1"/>
  <c r="AI14"/>
  <c r="AM14" s="1"/>
  <c r="AI13"/>
  <c r="AM13" s="1"/>
  <c r="AI12"/>
  <c r="AM12" s="1"/>
  <c r="AI11"/>
  <c r="AM11" s="1"/>
  <c r="AI10"/>
  <c r="AM10" s="1"/>
  <c r="AI9"/>
  <c r="AM9" s="1"/>
  <c r="AI8"/>
  <c r="AM8" s="1"/>
  <c r="AI7"/>
  <c r="AM7" s="1"/>
  <c r="AI6"/>
  <c r="AM6" s="1"/>
  <c r="AI5"/>
  <c r="AM5" s="1"/>
  <c r="AI4"/>
  <c r="AM4" s="1"/>
  <c r="AI3"/>
  <c r="AM3" s="1"/>
  <c r="AJ3" i="5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V52"/>
  <c r="V53" s="1"/>
  <c r="O25" i="6"/>
  <c r="AJ23" i="7" l="1"/>
  <c r="AJ2" i="5"/>
  <c r="AI52" i="7"/>
  <c r="AI53" s="1"/>
  <c r="AJ53" s="1"/>
  <c r="AJ5"/>
  <c r="AJ13"/>
  <c r="AJ17"/>
  <c r="AJ21"/>
  <c r="AJ25"/>
  <c r="AJ33"/>
  <c r="AJ37"/>
  <c r="AJ41"/>
  <c r="AJ45"/>
  <c r="AJ49"/>
  <c r="AJ4"/>
  <c r="AJ8"/>
  <c r="AJ12"/>
  <c r="AJ16"/>
  <c r="AJ20"/>
  <c r="AJ24"/>
  <c r="AJ28"/>
  <c r="AJ32"/>
  <c r="AJ36"/>
  <c r="AJ40"/>
  <c r="AJ44"/>
  <c r="AJ48"/>
  <c r="AJ15"/>
  <c r="AJ31"/>
  <c r="AJ7"/>
  <c r="AJ11"/>
  <c r="AJ19"/>
  <c r="AJ27"/>
  <c r="AJ35"/>
  <c r="AJ39"/>
  <c r="AJ43"/>
  <c r="AJ47"/>
  <c r="AJ51"/>
  <c r="AJ6"/>
  <c r="AJ10"/>
  <c r="AJ14"/>
  <c r="AJ18"/>
  <c r="AJ22"/>
  <c r="AJ26"/>
  <c r="AJ30"/>
  <c r="AJ34"/>
  <c r="AJ38"/>
  <c r="AJ42"/>
  <c r="AJ46"/>
  <c r="AJ50"/>
  <c r="AJ9"/>
  <c r="AJ29"/>
  <c r="AJ3"/>
  <c r="AJ2"/>
  <c r="AJ52" l="1"/>
  <c r="S32" i="6" l="1"/>
  <c r="R32"/>
  <c r="T31"/>
  <c r="T30"/>
  <c r="T29"/>
  <c r="T28"/>
  <c r="T32" l="1"/>
  <c r="C52" i="4" l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51"/>
  <c r="AJ2"/>
  <c r="C52" i="5"/>
  <c r="C53" l="1"/>
  <c r="AJ53" s="1"/>
  <c r="AJ52"/>
  <c r="AJ52" i="4"/>
  <c r="AJ53" s="1"/>
  <c r="C53" l="1"/>
</calcChain>
</file>

<file path=xl/sharedStrings.xml><?xml version="1.0" encoding="utf-8"?>
<sst xmlns="http://schemas.openxmlformats.org/spreadsheetml/2006/main" count="3812" uniqueCount="161">
  <si>
    <t>A Konduru</t>
  </si>
  <si>
    <t>Agiripalle</t>
  </si>
  <si>
    <t>Avanigada</t>
  </si>
  <si>
    <t>Bantumilli</t>
  </si>
  <si>
    <t>Bapulapad</t>
  </si>
  <si>
    <t>Challapalle</t>
  </si>
  <si>
    <t>Chandarlapadu</t>
  </si>
  <si>
    <t>Chatrai</t>
  </si>
  <si>
    <t>G Konduru</t>
  </si>
  <si>
    <t>Gampalagudem</t>
  </si>
  <si>
    <t>Gannavaram</t>
  </si>
  <si>
    <t>Ghantasala</t>
  </si>
  <si>
    <t>Gudivada</t>
  </si>
  <si>
    <t>Gudlavalleru</t>
  </si>
  <si>
    <t>Gudur</t>
  </si>
  <si>
    <t>Ibrahimpatnam</t>
  </si>
  <si>
    <t>Jaggayyapeta</t>
  </si>
  <si>
    <t>Kaikalur</t>
  </si>
  <si>
    <t>Kalidindi</t>
  </si>
  <si>
    <t>Kanchikacherla</t>
  </si>
  <si>
    <t>Kannipadu</t>
  </si>
  <si>
    <t>Koduru</t>
  </si>
  <si>
    <t>Kruthivennu</t>
  </si>
  <si>
    <t>Machilipatnam</t>
  </si>
  <si>
    <t>Mandavalli</t>
  </si>
  <si>
    <t>Mopidevi</t>
  </si>
  <si>
    <t>Movva</t>
  </si>
  <si>
    <t>Mudinapalle</t>
  </si>
  <si>
    <t>Musunuru</t>
  </si>
  <si>
    <t>Mylaram</t>
  </si>
  <si>
    <t>Nagayalanka</t>
  </si>
  <si>
    <t>Nandigama</t>
  </si>
  <si>
    <t>Nandivada</t>
  </si>
  <si>
    <t>Nuzvid</t>
  </si>
  <si>
    <t>Pamarru</t>
  </si>
  <si>
    <t>Pamidimukkala</t>
  </si>
  <si>
    <t>Pedana</t>
  </si>
  <si>
    <t>Pedaparupudi</t>
  </si>
  <si>
    <t>Penamaluru</t>
  </si>
  <si>
    <t>Penuganchiprolu</t>
  </si>
  <si>
    <t>Reddigudem</t>
  </si>
  <si>
    <t>Thotlavalluru</t>
  </si>
  <si>
    <t>Tiruvuru</t>
  </si>
  <si>
    <t>Unguturu</t>
  </si>
  <si>
    <t>Vatsavai</t>
  </si>
  <si>
    <t>Veerulapadu</t>
  </si>
  <si>
    <t>Vijayawada Rural</t>
  </si>
  <si>
    <t>Vijayawada Urban</t>
  </si>
  <si>
    <t>Vissannapet</t>
  </si>
  <si>
    <t>Vuyyuru</t>
  </si>
  <si>
    <t>Month Normal</t>
  </si>
  <si>
    <t>Mandal</t>
  </si>
  <si>
    <t>Total</t>
  </si>
  <si>
    <t>District Total</t>
  </si>
  <si>
    <t>Average</t>
  </si>
  <si>
    <t>Status</t>
  </si>
  <si>
    <t>Excess</t>
  </si>
  <si>
    <t>Normal</t>
  </si>
  <si>
    <t xml:space="preserve">Deviation (%) </t>
  </si>
  <si>
    <t>Month</t>
  </si>
  <si>
    <t>Normal for month</t>
  </si>
  <si>
    <t>Actual</t>
  </si>
  <si>
    <t xml:space="preserve">Mandals </t>
  </si>
  <si>
    <t>Last 7 days rainfall</t>
  </si>
  <si>
    <t>Date</t>
  </si>
  <si>
    <t>June,2016</t>
  </si>
  <si>
    <t>Dev %</t>
  </si>
  <si>
    <t>in mm</t>
  </si>
  <si>
    <t>2015-16</t>
  </si>
  <si>
    <t>Deficit</t>
  </si>
  <si>
    <t>Sl. No.</t>
  </si>
  <si>
    <t>Vijayawada U</t>
  </si>
  <si>
    <t>Vijayawada R</t>
  </si>
  <si>
    <t>Scanty</t>
  </si>
  <si>
    <t>Highest</t>
  </si>
  <si>
    <t>Lowest</t>
  </si>
  <si>
    <t>Kanchika Cherla</t>
  </si>
  <si>
    <t>Normal as on date</t>
  </si>
  <si>
    <t>July,2016</t>
  </si>
  <si>
    <t>Cumulative</t>
  </si>
  <si>
    <t>ABSTRACT</t>
  </si>
  <si>
    <t>deficit</t>
  </si>
  <si>
    <t>Deficient</t>
  </si>
  <si>
    <t>August,2016</t>
  </si>
  <si>
    <t>Monsoon</t>
  </si>
  <si>
    <t>Sowth west</t>
  </si>
  <si>
    <t>Winter</t>
  </si>
  <si>
    <t>North East</t>
  </si>
  <si>
    <t xml:space="preserve">Hot Weather </t>
  </si>
  <si>
    <t xml:space="preserve">Devn (%) </t>
  </si>
  <si>
    <t>September,2016</t>
  </si>
  <si>
    <t>October,2016</t>
  </si>
  <si>
    <t>1.10.16</t>
  </si>
  <si>
    <t>recon</t>
  </si>
  <si>
    <t>Vissannapeta</t>
  </si>
  <si>
    <t>Southwest Total</t>
  </si>
  <si>
    <t xml:space="preserve">December,2016 </t>
  </si>
  <si>
    <t xml:space="preserve">November,2016 </t>
  </si>
  <si>
    <t>scanty</t>
  </si>
  <si>
    <t>Northwest Total</t>
  </si>
  <si>
    <t>January,2017</t>
  </si>
  <si>
    <t>February,2017</t>
  </si>
  <si>
    <t>Winter Period</t>
  </si>
  <si>
    <t>Norain</t>
  </si>
  <si>
    <t>1.3.17</t>
  </si>
  <si>
    <t>Jan,2017</t>
  </si>
  <si>
    <t>Feb,2017</t>
  </si>
  <si>
    <t>No rain</t>
  </si>
  <si>
    <t xml:space="preserve"> </t>
  </si>
  <si>
    <t>1.2.17</t>
  </si>
  <si>
    <t>Actual during 2016-17</t>
  </si>
  <si>
    <t>Actual corr year 
2015-16</t>
  </si>
  <si>
    <t>27.05.17</t>
  </si>
  <si>
    <t>26.05.17</t>
  </si>
  <si>
    <t>25.05.17</t>
  </si>
  <si>
    <t>24.05.17</t>
  </si>
  <si>
    <t>23.05.17</t>
  </si>
  <si>
    <t>28.05.17</t>
  </si>
  <si>
    <t>29.05.17</t>
  </si>
  <si>
    <t>June,2017</t>
  </si>
  <si>
    <t>July,2017</t>
  </si>
  <si>
    <t>Aug,2017</t>
  </si>
  <si>
    <t>Sept,2017</t>
  </si>
  <si>
    <t>1.7.17</t>
  </si>
  <si>
    <t>1.6.17</t>
  </si>
  <si>
    <t>Actual corr year 
2016-17</t>
  </si>
  <si>
    <t>Actual during 2017-18</t>
  </si>
  <si>
    <t>Hot weather period</t>
  </si>
  <si>
    <t>Winter season</t>
  </si>
  <si>
    <t>ABSTRACT (mm)</t>
  </si>
  <si>
    <t>Krishna</t>
  </si>
  <si>
    <t>1.8.17</t>
  </si>
  <si>
    <t xml:space="preserve">Dev (%) </t>
  </si>
  <si>
    <t>August,2017</t>
  </si>
  <si>
    <t>September,2017</t>
  </si>
  <si>
    <t>October,2017</t>
  </si>
  <si>
    <t>November,2017</t>
  </si>
  <si>
    <t>December,2017</t>
  </si>
  <si>
    <t>January,2018</t>
  </si>
  <si>
    <t>February,2018</t>
  </si>
  <si>
    <t>March,2018</t>
  </si>
  <si>
    <t>April,2018</t>
  </si>
  <si>
    <t>May,2018</t>
  </si>
  <si>
    <t>1.9.17</t>
  </si>
  <si>
    <t>1.10.17</t>
  </si>
  <si>
    <t>Actual corr year 2016</t>
  </si>
  <si>
    <t>Actual during 2017</t>
  </si>
  <si>
    <t>South west</t>
  </si>
  <si>
    <t>Oct,2017</t>
  </si>
  <si>
    <t>Nov,2017</t>
  </si>
  <si>
    <t>Dec,2017</t>
  </si>
  <si>
    <t>1.11.17</t>
  </si>
  <si>
    <t>Northeast Total</t>
  </si>
  <si>
    <t>Northeast</t>
  </si>
  <si>
    <t>1.1.18</t>
  </si>
  <si>
    <t>norain</t>
  </si>
  <si>
    <t>Apr,2018</t>
  </si>
  <si>
    <t>1.3.18</t>
  </si>
  <si>
    <t>1.5.18</t>
  </si>
  <si>
    <t>RAINFALL FOR THE YEAR 2017-18 (in mm) 21.05.2018</t>
  </si>
  <si>
    <t>final</t>
  </si>
</sst>
</file>

<file path=xl/styles.xml><?xml version="1.0" encoding="utf-8"?>
<styleSheet xmlns="http://schemas.openxmlformats.org/spreadsheetml/2006/main">
  <numFmts count="1">
    <numFmt numFmtId="164" formatCode="0.0"/>
  </numFmts>
  <fonts count="16">
    <font>
      <sz val="11"/>
      <color theme="1"/>
      <name val="Calibri"/>
      <family val="2"/>
      <scheme val="minor"/>
    </font>
    <font>
      <sz val="9"/>
      <color rgb="FF000000"/>
      <name val="Inherit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Inherit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Verdana"/>
      <family val="2"/>
    </font>
    <font>
      <b/>
      <sz val="9"/>
      <color rgb="FF000000"/>
      <name val="Inherit"/>
    </font>
    <font>
      <sz val="7"/>
      <color rgb="FF000000"/>
      <name val="Inherit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8E2FF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666666"/>
      </left>
      <right style="medium">
        <color rgb="FF333333"/>
      </right>
      <top style="medium">
        <color rgb="FF666666"/>
      </top>
      <bottom style="medium">
        <color rgb="FF333333"/>
      </bottom>
      <diagonal/>
    </border>
    <border>
      <left/>
      <right style="medium">
        <color rgb="FF333333"/>
      </right>
      <top/>
      <bottom style="medium">
        <color rgb="FF333333"/>
      </bottom>
      <diagonal/>
    </border>
    <border>
      <left/>
      <right style="medium">
        <color rgb="FF333333"/>
      </right>
      <top style="medium">
        <color rgb="FF666666"/>
      </top>
      <bottom style="medium">
        <color rgb="FF333333"/>
      </bottom>
      <diagonal/>
    </border>
    <border>
      <left/>
      <right style="medium">
        <color rgb="FF666666"/>
      </right>
      <top style="medium">
        <color rgb="FF666666"/>
      </top>
      <bottom style="medium">
        <color rgb="FF333333"/>
      </bottom>
      <diagonal/>
    </border>
    <border>
      <left style="medium">
        <color rgb="FF666666"/>
      </left>
      <right style="medium">
        <color rgb="FF333333"/>
      </right>
      <top/>
      <bottom style="medium">
        <color rgb="FF333333"/>
      </bottom>
      <diagonal/>
    </border>
    <border>
      <left/>
      <right style="medium">
        <color rgb="FF666666"/>
      </right>
      <top/>
      <bottom style="medium">
        <color rgb="FF333333"/>
      </bottom>
      <diagonal/>
    </border>
    <border>
      <left style="medium">
        <color rgb="FF666666"/>
      </left>
      <right style="medium">
        <color rgb="FF333333"/>
      </right>
      <top/>
      <bottom style="medium">
        <color rgb="FF666666"/>
      </bottom>
      <diagonal/>
    </border>
    <border>
      <left/>
      <right style="medium">
        <color rgb="FF333333"/>
      </right>
      <top/>
      <bottom style="medium">
        <color rgb="FF666666"/>
      </bottom>
      <diagonal/>
    </border>
    <border>
      <left/>
      <right style="medium">
        <color rgb="FF666666"/>
      </right>
      <top/>
      <bottom style="medium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5">
    <xf numFmtId="0" fontId="0" fillId="0" borderId="0" xfId="0"/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right" vertical="top" wrapText="1"/>
    </xf>
    <xf numFmtId="164" fontId="0" fillId="0" borderId="1" xfId="0" applyNumberFormat="1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164" fontId="3" fillId="0" borderId="1" xfId="0" applyNumberFormat="1" applyFont="1" applyBorder="1" applyAlignment="1">
      <alignment vertical="top" wrapText="1"/>
    </xf>
    <xf numFmtId="164" fontId="0" fillId="0" borderId="0" xfId="0" applyNumberForma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0" fillId="0" borderId="5" xfId="0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0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3" xfId="0" applyBorder="1" applyAlignment="1">
      <alignment vertical="top" wrapText="1"/>
    </xf>
    <xf numFmtId="164" fontId="0" fillId="0" borderId="1" xfId="0" applyNumberFormat="1" applyBorder="1" applyAlignment="1">
      <alignment horizontal="right" vertical="top" wrapText="1"/>
    </xf>
    <xf numFmtId="0" fontId="7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right" wrapText="1"/>
    </xf>
    <xf numFmtId="0" fontId="0" fillId="0" borderId="5" xfId="0" applyBorder="1" applyAlignment="1">
      <alignment horizontal="right" wrapText="1"/>
    </xf>
    <xf numFmtId="0" fontId="0" fillId="0" borderId="5" xfId="0" applyBorder="1" applyAlignment="1">
      <alignment horizontal="center" wrapText="1"/>
    </xf>
    <xf numFmtId="0" fontId="0" fillId="0" borderId="5" xfId="0" applyBorder="1" applyAlignment="1">
      <alignment horizontal="left" wrapText="1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1" fillId="0" borderId="0" xfId="0" applyFont="1" applyBorder="1" applyAlignment="1">
      <alignment vertical="top" wrapText="1"/>
    </xf>
    <xf numFmtId="0" fontId="9" fillId="0" borderId="1" xfId="0" applyFont="1" applyBorder="1" applyAlignment="1">
      <alignment vertical="top" wrapText="1"/>
    </xf>
    <xf numFmtId="164" fontId="9" fillId="0" borderId="1" xfId="0" applyNumberFormat="1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7" fillId="0" borderId="1" xfId="0" applyFont="1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0" fontId="0" fillId="0" borderId="10" xfId="0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1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1" fillId="0" borderId="0" xfId="0" applyFont="1" applyBorder="1" applyAlignment="1">
      <alignment vertical="top" wrapText="1" shrinkToFit="1"/>
    </xf>
    <xf numFmtId="0" fontId="1" fillId="0" borderId="0" xfId="0" applyFont="1" applyBorder="1" applyAlignment="1">
      <alignment horizontal="left" vertical="top" wrapText="1" shrinkToFit="1"/>
    </xf>
    <xf numFmtId="0" fontId="10" fillId="0" borderId="1" xfId="0" applyFont="1" applyBorder="1" applyAlignment="1">
      <alignment horizontal="left" vertical="top" wrapText="1"/>
    </xf>
    <xf numFmtId="0" fontId="0" fillId="4" borderId="5" xfId="0" applyFill="1" applyBorder="1" applyAlignment="1">
      <alignment horizontal="right" wrapText="1"/>
    </xf>
    <xf numFmtId="0" fontId="0" fillId="4" borderId="1" xfId="0" applyFill="1" applyBorder="1" applyAlignment="1">
      <alignment vertical="top" wrapText="1"/>
    </xf>
    <xf numFmtId="0" fontId="1" fillId="4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right" wrapText="1"/>
    </xf>
    <xf numFmtId="164" fontId="0" fillId="4" borderId="1" xfId="0" applyNumberFormat="1" applyFill="1" applyBorder="1" applyAlignment="1">
      <alignment horizontal="right" vertical="top" wrapText="1"/>
    </xf>
    <xf numFmtId="0" fontId="7" fillId="4" borderId="1" xfId="0" applyFont="1" applyFill="1" applyBorder="1" applyAlignment="1">
      <alignment vertical="top" wrapText="1"/>
    </xf>
    <xf numFmtId="0" fontId="0" fillId="4" borderId="0" xfId="0" applyFill="1" applyAlignment="1">
      <alignment vertical="top" wrapText="1"/>
    </xf>
    <xf numFmtId="0" fontId="7" fillId="0" borderId="1" xfId="0" applyFont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4" borderId="1" xfId="0" applyFill="1" applyBorder="1" applyAlignment="1">
      <alignment horizontal="right" vertical="top" wrapText="1"/>
    </xf>
    <xf numFmtId="0" fontId="7" fillId="4" borderId="1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164" fontId="3" fillId="4" borderId="1" xfId="0" applyNumberFormat="1" applyFont="1" applyFill="1" applyBorder="1" applyAlignment="1">
      <alignment vertical="top" wrapText="1"/>
    </xf>
    <xf numFmtId="164" fontId="0" fillId="4" borderId="1" xfId="0" applyNumberFormat="1" applyFill="1" applyBorder="1" applyAlignment="1">
      <alignment vertical="top" wrapText="1"/>
    </xf>
    <xf numFmtId="0" fontId="0" fillId="4" borderId="0" xfId="0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top" wrapText="1"/>
    </xf>
    <xf numFmtId="0" fontId="6" fillId="4" borderId="0" xfId="0" applyFont="1" applyFill="1" applyBorder="1" applyAlignment="1">
      <alignment vertical="top" wrapText="1"/>
    </xf>
    <xf numFmtId="0" fontId="0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horizontal="center" vertical="top" wrapText="1"/>
    </xf>
    <xf numFmtId="0" fontId="6" fillId="4" borderId="1" xfId="0" applyFont="1" applyFill="1" applyBorder="1" applyAlignment="1">
      <alignment horizontal="center" vertical="top" wrapText="1" shrinkToFit="1"/>
    </xf>
    <xf numFmtId="164" fontId="6" fillId="4" borderId="1" xfId="0" applyNumberFormat="1" applyFont="1" applyFill="1" applyBorder="1" applyAlignment="1">
      <alignment horizontal="center" vertical="top" wrapText="1"/>
    </xf>
    <xf numFmtId="0" fontId="1" fillId="4" borderId="0" xfId="0" applyFont="1" applyFill="1" applyBorder="1" applyAlignment="1">
      <alignment horizontal="left" vertical="top" wrapText="1" shrinkToFit="1"/>
    </xf>
    <xf numFmtId="0" fontId="1" fillId="4" borderId="0" xfId="0" applyFont="1" applyFill="1" applyBorder="1" applyAlignment="1">
      <alignment vertical="top" wrapText="1"/>
    </xf>
    <xf numFmtId="0" fontId="10" fillId="4" borderId="1" xfId="0" applyFont="1" applyFill="1" applyBorder="1" applyAlignment="1">
      <alignment horizontal="left" vertical="top" wrapText="1"/>
    </xf>
    <xf numFmtId="0" fontId="0" fillId="4" borderId="0" xfId="0" applyFill="1" applyBorder="1" applyAlignment="1">
      <alignment horizontal="right" vertical="top" wrapText="1"/>
    </xf>
    <xf numFmtId="0" fontId="9" fillId="4" borderId="1" xfId="0" applyFont="1" applyFill="1" applyBorder="1" applyAlignment="1">
      <alignment vertical="top" wrapText="1"/>
    </xf>
    <xf numFmtId="164" fontId="9" fillId="4" borderId="1" xfId="0" applyNumberFormat="1" applyFont="1" applyFill="1" applyBorder="1" applyAlignment="1">
      <alignment vertical="top" wrapText="1"/>
    </xf>
    <xf numFmtId="0" fontId="9" fillId="4" borderId="0" xfId="0" applyFont="1" applyFill="1" applyAlignment="1">
      <alignment vertical="top" wrapText="1"/>
    </xf>
    <xf numFmtId="0" fontId="0" fillId="4" borderId="3" xfId="0" applyFill="1" applyBorder="1" applyAlignment="1">
      <alignment horizontal="right" vertical="top" wrapText="1"/>
    </xf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7" fillId="0" borderId="0" xfId="0" applyNumberFormat="1" applyFont="1" applyAlignment="1">
      <alignment wrapText="1"/>
    </xf>
    <xf numFmtId="0" fontId="0" fillId="0" borderId="11" xfId="0" applyBorder="1" applyAlignment="1">
      <alignment horizontal="right" wrapText="1"/>
    </xf>
    <xf numFmtId="0" fontId="0" fillId="4" borderId="0" xfId="0" applyFill="1" applyBorder="1" applyAlignment="1">
      <alignment horizontal="left" vertical="top" wrapText="1"/>
    </xf>
    <xf numFmtId="164" fontId="7" fillId="0" borderId="1" xfId="0" applyNumberFormat="1" applyFont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8" fillId="4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9" fillId="0" borderId="1" xfId="0" applyFont="1" applyBorder="1" applyAlignment="1">
      <alignment wrapText="1"/>
    </xf>
    <xf numFmtId="0" fontId="9" fillId="4" borderId="0" xfId="0" applyFont="1" applyFill="1" applyBorder="1" applyAlignment="1">
      <alignment horizontal="center" vertical="top" wrapText="1"/>
    </xf>
    <xf numFmtId="0" fontId="9" fillId="0" borderId="0" xfId="0" applyFont="1" applyBorder="1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4" borderId="1" xfId="0" applyFont="1" applyFill="1" applyBorder="1" applyAlignment="1">
      <alignment vertical="top" wrapText="1"/>
    </xf>
    <xf numFmtId="0" fontId="0" fillId="4" borderId="0" xfId="0" applyFont="1" applyFill="1" applyAlignment="1">
      <alignment vertical="top" wrapText="1"/>
    </xf>
    <xf numFmtId="164" fontId="0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horizontal="left" vertical="top" wrapText="1"/>
    </xf>
    <xf numFmtId="0" fontId="6" fillId="4" borderId="1" xfId="0" applyFont="1" applyFill="1" applyBorder="1" applyAlignment="1">
      <alignment horizontal="left" vertical="top" wrapText="1"/>
    </xf>
    <xf numFmtId="164" fontId="0" fillId="0" borderId="1" xfId="0" applyNumberFormat="1" applyBorder="1" applyAlignment="1">
      <alignment horizontal="right" wrapText="1"/>
    </xf>
    <xf numFmtId="0" fontId="7" fillId="0" borderId="0" xfId="0" applyFont="1" applyAlignment="1">
      <alignment horizontal="center" wrapText="1"/>
    </xf>
    <xf numFmtId="0" fontId="5" fillId="4" borderId="1" xfId="0" applyFont="1" applyFill="1" applyBorder="1" applyAlignment="1">
      <alignment horizontal="center" vertical="top" wrapText="1"/>
    </xf>
    <xf numFmtId="0" fontId="9" fillId="0" borderId="7" xfId="0" applyFont="1" applyBorder="1" applyAlignment="1">
      <alignment wrapText="1"/>
    </xf>
    <xf numFmtId="0" fontId="8" fillId="4" borderId="0" xfId="0" applyFont="1" applyFill="1" applyBorder="1" applyAlignment="1">
      <alignment horizontal="center" vertical="top" wrapText="1"/>
    </xf>
    <xf numFmtId="17" fontId="3" fillId="4" borderId="1" xfId="0" applyNumberFormat="1" applyFont="1" applyFill="1" applyBorder="1" applyAlignment="1">
      <alignment vertical="top" wrapText="1"/>
    </xf>
    <xf numFmtId="1" fontId="0" fillId="4" borderId="1" xfId="0" applyNumberFormat="1" applyFill="1" applyBorder="1" applyAlignment="1">
      <alignment vertical="top" wrapText="1"/>
    </xf>
    <xf numFmtId="0" fontId="9" fillId="4" borderId="0" xfId="0" applyFont="1" applyFill="1" applyBorder="1" applyAlignment="1">
      <alignment vertical="top" wrapText="1"/>
    </xf>
    <xf numFmtId="164" fontId="7" fillId="4" borderId="0" xfId="0" applyNumberFormat="1" applyFont="1" applyFill="1" applyAlignment="1">
      <alignment wrapText="1"/>
    </xf>
    <xf numFmtId="164" fontId="9" fillId="4" borderId="0" xfId="0" applyNumberFormat="1" applyFont="1" applyFill="1" applyBorder="1" applyAlignment="1">
      <alignment vertical="top" wrapText="1"/>
    </xf>
    <xf numFmtId="0" fontId="0" fillId="0" borderId="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164" fontId="0" fillId="4" borderId="1" xfId="0" applyNumberFormat="1" applyFont="1" applyFill="1" applyBorder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 shrinkToFit="1"/>
    </xf>
    <xf numFmtId="0" fontId="1" fillId="4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8" fillId="4" borderId="0" xfId="0" applyFont="1" applyFill="1" applyAlignment="1">
      <alignment vertical="top" wrapText="1"/>
    </xf>
    <xf numFmtId="164" fontId="8" fillId="4" borderId="1" xfId="0" applyNumberFormat="1" applyFont="1" applyFill="1" applyBorder="1" applyAlignment="1">
      <alignment vertical="top" wrapText="1"/>
    </xf>
    <xf numFmtId="164" fontId="0" fillId="0" borderId="0" xfId="0" applyNumberFormat="1" applyAlignment="1">
      <alignment vertical="top" wrapText="1"/>
    </xf>
    <xf numFmtId="0" fontId="0" fillId="4" borderId="0" xfId="0" applyFill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164" fontId="7" fillId="4" borderId="1" xfId="0" applyNumberFormat="1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9" fillId="4" borderId="0" xfId="0" applyFont="1" applyFill="1" applyBorder="1" applyAlignment="1">
      <alignment wrapText="1"/>
    </xf>
    <xf numFmtId="0" fontId="0" fillId="4" borderId="5" xfId="0" applyFill="1" applyBorder="1" applyAlignment="1">
      <alignment horizontal="center" wrapText="1"/>
    </xf>
    <xf numFmtId="0" fontId="0" fillId="0" borderId="1" xfId="0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64" fontId="0" fillId="4" borderId="1" xfId="0" applyNumberFormat="1" applyFill="1" applyBorder="1" applyAlignment="1">
      <alignment horizontal="center" vertical="top" wrapText="1"/>
    </xf>
    <xf numFmtId="0" fontId="1" fillId="0" borderId="1" xfId="0" applyFont="1" applyBorder="1" applyAlignment="1">
      <alignment horizontal="right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64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left" vertical="top" wrapText="1"/>
    </xf>
    <xf numFmtId="0" fontId="0" fillId="4" borderId="10" xfId="0" applyFill="1" applyBorder="1" applyAlignment="1">
      <alignment horizontal="right" wrapText="1"/>
    </xf>
    <xf numFmtId="0" fontId="7" fillId="4" borderId="0" xfId="0" applyFont="1" applyFill="1" applyAlignment="1">
      <alignment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0" fillId="5" borderId="5" xfId="0" applyFill="1" applyBorder="1" applyAlignment="1">
      <alignment horizontal="center" wrapText="1"/>
    </xf>
    <xf numFmtId="0" fontId="0" fillId="5" borderId="1" xfId="0" applyFill="1" applyBorder="1" applyAlignment="1">
      <alignment horizontal="right" wrapText="1"/>
    </xf>
    <xf numFmtId="0" fontId="3" fillId="2" borderId="0" xfId="0" applyFont="1" applyFill="1" applyBorder="1" applyAlignment="1">
      <alignment vertical="top" wrapText="1"/>
    </xf>
    <xf numFmtId="0" fontId="8" fillId="0" borderId="0" xfId="0" applyFont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2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left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justify" wrapText="1"/>
    </xf>
    <xf numFmtId="0" fontId="1" fillId="2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left" wrapText="1"/>
    </xf>
    <xf numFmtId="0" fontId="0" fillId="4" borderId="1" xfId="0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 vertical="top" wrapText="1"/>
    </xf>
    <xf numFmtId="0" fontId="8" fillId="4" borderId="1" xfId="0" applyFont="1" applyFill="1" applyBorder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0" fillId="0" borderId="1" xfId="0" applyBorder="1" applyAlignment="1">
      <alignment horizontal="center" vertical="top" wrapText="1"/>
    </xf>
    <xf numFmtId="0" fontId="7" fillId="0" borderId="0" xfId="0" applyFont="1" applyBorder="1" applyAlignment="1">
      <alignment vertical="top" wrapText="1"/>
    </xf>
    <xf numFmtId="0" fontId="14" fillId="6" borderId="0" xfId="0" applyFont="1" applyFill="1" applyBorder="1" applyAlignment="1">
      <alignment horizontal="center" wrapText="1"/>
    </xf>
    <xf numFmtId="0" fontId="1" fillId="2" borderId="13" xfId="0" applyFont="1" applyFill="1" applyBorder="1" applyAlignment="1">
      <alignment horizontal="left" wrapText="1"/>
    </xf>
    <xf numFmtId="0" fontId="1" fillId="2" borderId="12" xfId="0" applyFont="1" applyFill="1" applyBorder="1" applyAlignment="1">
      <alignment horizontal="center" wrapText="1"/>
    </xf>
    <xf numFmtId="0" fontId="1" fillId="2" borderId="14" xfId="0" applyFont="1" applyFill="1" applyBorder="1" applyAlignment="1">
      <alignment horizontal="left" wrapText="1"/>
    </xf>
    <xf numFmtId="0" fontId="1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wrapText="1"/>
    </xf>
    <xf numFmtId="0" fontId="1" fillId="2" borderId="17" xfId="0" applyFont="1" applyFill="1" applyBorder="1" applyAlignment="1">
      <alignment horizontal="center" wrapText="1"/>
    </xf>
    <xf numFmtId="0" fontId="1" fillId="2" borderId="18" xfId="0" applyFont="1" applyFill="1" applyBorder="1" applyAlignment="1">
      <alignment horizontal="center" wrapText="1"/>
    </xf>
    <xf numFmtId="0" fontId="1" fillId="2" borderId="19" xfId="0" applyFont="1" applyFill="1" applyBorder="1" applyAlignment="1">
      <alignment horizontal="left" wrapText="1"/>
    </xf>
    <xf numFmtId="0" fontId="1" fillId="2" borderId="20" xfId="0" applyFont="1" applyFill="1" applyBorder="1" applyAlignment="1">
      <alignment horizontal="center" wrapText="1"/>
    </xf>
    <xf numFmtId="164" fontId="0" fillId="4" borderId="0" xfId="0" applyNumberFormat="1" applyFill="1" applyAlignment="1">
      <alignment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wrapText="1"/>
    </xf>
    <xf numFmtId="164" fontId="0" fillId="4" borderId="1" xfId="0" applyNumberFormat="1" applyFill="1" applyBorder="1" applyAlignment="1">
      <alignment vertical="center" wrapText="1"/>
    </xf>
    <xf numFmtId="0" fontId="0" fillId="0" borderId="1" xfId="0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15" fillId="0" borderId="13" xfId="0" applyFont="1" applyBorder="1" applyAlignment="1">
      <alignment horizontal="left" wrapText="1"/>
    </xf>
    <xf numFmtId="0" fontId="15" fillId="0" borderId="12" xfId="0" applyFont="1" applyBorder="1" applyAlignment="1">
      <alignment horizontal="center" wrapText="1"/>
    </xf>
    <xf numFmtId="0" fontId="15" fillId="0" borderId="14" xfId="0" applyFont="1" applyBorder="1" applyAlignment="1">
      <alignment horizontal="left" wrapText="1"/>
    </xf>
    <xf numFmtId="0" fontId="15" fillId="0" borderId="15" xfId="0" applyFont="1" applyBorder="1" applyAlignment="1">
      <alignment horizontal="center" wrapText="1"/>
    </xf>
    <xf numFmtId="0" fontId="15" fillId="0" borderId="16" xfId="0" applyFont="1" applyBorder="1" applyAlignment="1">
      <alignment horizontal="center" wrapText="1"/>
    </xf>
    <xf numFmtId="0" fontId="15" fillId="0" borderId="17" xfId="0" applyFont="1" applyBorder="1" applyAlignment="1">
      <alignment horizontal="center" wrapText="1"/>
    </xf>
    <xf numFmtId="0" fontId="15" fillId="0" borderId="18" xfId="0" applyFont="1" applyBorder="1" applyAlignment="1">
      <alignment horizontal="center" wrapText="1"/>
    </xf>
    <xf numFmtId="0" fontId="15" fillId="0" borderId="19" xfId="0" applyFont="1" applyBorder="1" applyAlignment="1">
      <alignment horizontal="left" wrapText="1"/>
    </xf>
    <xf numFmtId="0" fontId="15" fillId="0" borderId="20" xfId="0" applyFont="1" applyBorder="1" applyAlignment="1">
      <alignment horizontal="center" wrapText="1"/>
    </xf>
    <xf numFmtId="0" fontId="0" fillId="4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0" fillId="0" borderId="2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 vertical="center" wrapText="1"/>
    </xf>
    <xf numFmtId="1" fontId="0" fillId="4" borderId="0" xfId="0" applyNumberFormat="1" applyFill="1" applyBorder="1" applyAlignment="1">
      <alignment horizontal="center" vertical="center" wrapText="1"/>
    </xf>
    <xf numFmtId="1" fontId="0" fillId="4" borderId="0" xfId="0" applyNumberFormat="1" applyFill="1" applyBorder="1" applyAlignment="1">
      <alignment horizontal="center" vertical="top" wrapText="1"/>
    </xf>
    <xf numFmtId="164" fontId="3" fillId="4" borderId="0" xfId="0" applyNumberFormat="1" applyFont="1" applyFill="1" applyBorder="1" applyAlignment="1">
      <alignment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center" vertical="top" wrapText="1"/>
    </xf>
    <xf numFmtId="0" fontId="0" fillId="4" borderId="0" xfId="0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17" fontId="3" fillId="4" borderId="1" xfId="0" applyNumberFormat="1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right" vertical="top" wrapText="1"/>
    </xf>
    <xf numFmtId="0" fontId="8" fillId="4" borderId="1" xfId="0" applyFont="1" applyFill="1" applyBorder="1" applyAlignment="1">
      <alignment horizontal="right" vertical="top" wrapText="1"/>
    </xf>
    <xf numFmtId="0" fontId="0" fillId="4" borderId="1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8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17" fontId="3" fillId="0" borderId="1" xfId="0" applyNumberFormat="1" applyFont="1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9" fillId="4" borderId="7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08"/>
  <sheetViews>
    <sheetView tabSelected="1" view="pageBreakPreview" zoomScaleSheetLayoutView="100" workbookViewId="0">
      <pane xSplit="2" ySplit="3" topLeftCell="C8" activePane="bottomRight" state="frozen"/>
      <selection pane="topRight" activeCell="C1" sqref="C1"/>
      <selection pane="bottomLeft" activeCell="A3" sqref="A3"/>
      <selection pane="bottomRight" activeCell="Y18" sqref="Y18"/>
    </sheetView>
  </sheetViews>
  <sheetFormatPr defaultColWidth="9.28515625" defaultRowHeight="15"/>
  <cols>
    <col min="1" max="1" width="4.5703125" style="128" customWidth="1"/>
    <col min="2" max="2" width="14.7109375" style="53" customWidth="1"/>
    <col min="3" max="4" width="7.5703125" style="53" customWidth="1"/>
    <col min="5" max="14" width="6.5703125" style="53" customWidth="1"/>
    <col min="15" max="15" width="6.7109375" style="53" customWidth="1"/>
    <col min="16" max="16" width="7.28515625" style="53" customWidth="1"/>
    <col min="17" max="17" width="6.28515625" style="53" customWidth="1"/>
    <col min="18" max="18" width="8.7109375" style="77" customWidth="1"/>
    <col min="19" max="19" width="6" style="77" customWidth="1"/>
    <col min="20" max="20" width="12.5703125" style="53" customWidth="1"/>
    <col min="21" max="21" width="10.7109375" style="53" customWidth="1"/>
    <col min="22" max="22" width="8.7109375" style="53" customWidth="1"/>
    <col min="23" max="23" width="11.140625" style="53" customWidth="1"/>
    <col min="24" max="25" width="8.5703125" style="53" customWidth="1"/>
    <col min="26" max="26" width="8.7109375" style="53" customWidth="1"/>
    <col min="27" max="27" width="9.28515625" style="128" customWidth="1"/>
    <col min="28" max="28" width="11.5703125" style="53" bestFit="1" customWidth="1"/>
    <col min="29" max="16384" width="9.28515625" style="53"/>
  </cols>
  <sheetData>
    <row r="1" spans="1:28" ht="15" customHeight="1">
      <c r="A1" s="222" t="s">
        <v>159</v>
      </c>
      <c r="B1" s="222"/>
      <c r="C1" s="222"/>
      <c r="D1" s="222"/>
      <c r="E1" s="222"/>
      <c r="F1" s="222"/>
      <c r="G1" s="222"/>
      <c r="H1" s="222"/>
      <c r="I1" s="222"/>
      <c r="J1" s="222"/>
      <c r="K1" s="222"/>
      <c r="L1" s="222"/>
      <c r="M1" s="222"/>
      <c r="N1" s="222"/>
      <c r="O1" s="222"/>
      <c r="P1" s="222"/>
      <c r="Q1" s="222"/>
      <c r="R1" s="222"/>
    </row>
    <row r="2" spans="1:28" ht="16.5" customHeight="1">
      <c r="A2" s="223" t="s">
        <v>70</v>
      </c>
      <c r="B2" s="223" t="s">
        <v>51</v>
      </c>
      <c r="C2" s="223" t="s">
        <v>147</v>
      </c>
      <c r="D2" s="223"/>
      <c r="E2" s="223" t="s">
        <v>153</v>
      </c>
      <c r="F2" s="223"/>
      <c r="G2" s="223" t="s">
        <v>86</v>
      </c>
      <c r="H2" s="223"/>
      <c r="I2" s="223" t="s">
        <v>140</v>
      </c>
      <c r="J2" s="223"/>
      <c r="K2" s="223" t="s">
        <v>156</v>
      </c>
      <c r="L2" s="223"/>
      <c r="M2" s="223" t="s">
        <v>142</v>
      </c>
      <c r="N2" s="223"/>
      <c r="O2" s="223" t="s">
        <v>79</v>
      </c>
      <c r="P2" s="223"/>
      <c r="Q2" s="223" t="s">
        <v>89</v>
      </c>
      <c r="R2" s="225" t="s">
        <v>55</v>
      </c>
      <c r="S2" s="92"/>
      <c r="T2" s="226" t="s">
        <v>129</v>
      </c>
      <c r="U2" s="226"/>
      <c r="V2" s="64"/>
      <c r="W2" s="64"/>
      <c r="X2" s="64"/>
      <c r="Y2" s="64"/>
      <c r="Z2" s="64"/>
      <c r="AA2" s="176"/>
    </row>
    <row r="3" spans="1:28" s="128" customFormat="1" ht="36">
      <c r="A3" s="223"/>
      <c r="B3" s="223"/>
      <c r="C3" s="213" t="s">
        <v>57</v>
      </c>
      <c r="D3" s="213" t="s">
        <v>61</v>
      </c>
      <c r="E3" s="213" t="s">
        <v>57</v>
      </c>
      <c r="F3" s="213" t="s">
        <v>61</v>
      </c>
      <c r="G3" s="213" t="s">
        <v>57</v>
      </c>
      <c r="H3" s="213" t="s">
        <v>61</v>
      </c>
      <c r="I3" s="213" t="s">
        <v>57</v>
      </c>
      <c r="J3" s="213" t="s">
        <v>61</v>
      </c>
      <c r="K3" s="213" t="s">
        <v>57</v>
      </c>
      <c r="L3" s="213" t="s">
        <v>61</v>
      </c>
      <c r="M3" s="213" t="s">
        <v>57</v>
      </c>
      <c r="N3" s="213" t="s">
        <v>61</v>
      </c>
      <c r="O3" s="213" t="s">
        <v>57</v>
      </c>
      <c r="P3" s="213" t="s">
        <v>61</v>
      </c>
      <c r="Q3" s="223"/>
      <c r="R3" s="225"/>
      <c r="S3" s="92"/>
      <c r="T3" s="227" t="s">
        <v>59</v>
      </c>
      <c r="U3" s="227"/>
      <c r="V3" s="59" t="s">
        <v>60</v>
      </c>
      <c r="W3" s="59" t="s">
        <v>77</v>
      </c>
      <c r="X3" s="109" t="s">
        <v>125</v>
      </c>
      <c r="Y3" s="109" t="s">
        <v>126</v>
      </c>
      <c r="Z3" s="130" t="s">
        <v>66</v>
      </c>
      <c r="AA3" s="175" t="s">
        <v>55</v>
      </c>
    </row>
    <row r="4" spans="1:28">
      <c r="A4" s="212">
        <v>1</v>
      </c>
      <c r="B4" s="49" t="s">
        <v>0</v>
      </c>
      <c r="C4" s="48">
        <v>820.6</v>
      </c>
      <c r="D4" s="131">
        <v>756.59999999999991</v>
      </c>
      <c r="E4" s="195">
        <v>193</v>
      </c>
      <c r="F4" s="63">
        <v>61.400000000000006</v>
      </c>
      <c r="G4" s="63">
        <v>12</v>
      </c>
      <c r="H4" s="63">
        <v>0</v>
      </c>
      <c r="I4" s="25">
        <v>6.9</v>
      </c>
      <c r="J4" s="3">
        <v>1.3</v>
      </c>
      <c r="K4" s="196">
        <v>18.600000000000001</v>
      </c>
      <c r="L4" s="196">
        <v>7.3</v>
      </c>
      <c r="M4" s="196">
        <f>O4-(C4+E4+G4+I4+K4)</f>
        <v>37.200000000000045</v>
      </c>
      <c r="N4" s="196">
        <f>P4-(D4+F4+H4+J4+L4)</f>
        <v>25.200000000000159</v>
      </c>
      <c r="O4" s="54">
        <v>1088.3</v>
      </c>
      <c r="P4" s="54">
        <v>851.8</v>
      </c>
      <c r="Q4" s="54">
        <v>-21.7</v>
      </c>
      <c r="R4" s="54" t="s">
        <v>82</v>
      </c>
      <c r="S4" s="133"/>
      <c r="T4" s="224" t="s">
        <v>119</v>
      </c>
      <c r="U4" s="224"/>
      <c r="V4" s="61">
        <v>97.8</v>
      </c>
      <c r="W4" s="61">
        <v>97.8</v>
      </c>
      <c r="X4" s="62">
        <v>270.7</v>
      </c>
      <c r="Y4" s="62">
        <v>167.7</v>
      </c>
      <c r="Z4" s="113">
        <f t="shared" ref="Z4:Z7" si="0">Y4/W4*100-100</f>
        <v>71.472392638036808</v>
      </c>
      <c r="AA4" s="175" t="s">
        <v>56</v>
      </c>
      <c r="AB4" s="193"/>
    </row>
    <row r="5" spans="1:28">
      <c r="A5" s="212">
        <v>2</v>
      </c>
      <c r="B5" s="49" t="s">
        <v>1</v>
      </c>
      <c r="C5" s="48">
        <v>727.1</v>
      </c>
      <c r="D5" s="131">
        <v>575.80000000000007</v>
      </c>
      <c r="E5" s="195">
        <v>225.6</v>
      </c>
      <c r="F5" s="63">
        <v>124.3</v>
      </c>
      <c r="G5" s="63">
        <v>14.3</v>
      </c>
      <c r="H5" s="63">
        <v>0</v>
      </c>
      <c r="I5" s="25">
        <v>14</v>
      </c>
      <c r="J5" s="3">
        <v>5.6</v>
      </c>
      <c r="K5" s="196">
        <v>20.9</v>
      </c>
      <c r="L5" s="196">
        <v>0.3</v>
      </c>
      <c r="M5" s="196">
        <f t="shared" ref="M5:M53" si="1">O5-(C5+E5+G5+I5+K5)</f>
        <v>36.899999999999977</v>
      </c>
      <c r="N5" s="196">
        <f t="shared" ref="N5:N53" si="2">P5-(D5+F5+H5+J5+L5)</f>
        <v>4.3999999999999773</v>
      </c>
      <c r="O5" s="54">
        <v>1038.8</v>
      </c>
      <c r="P5" s="54">
        <v>710.4</v>
      </c>
      <c r="Q5" s="54">
        <v>-31.6</v>
      </c>
      <c r="R5" s="54" t="s">
        <v>82</v>
      </c>
      <c r="S5" s="133"/>
      <c r="T5" s="224" t="s">
        <v>120</v>
      </c>
      <c r="U5" s="224"/>
      <c r="V5" s="48">
        <v>210.6</v>
      </c>
      <c r="W5" s="48">
        <v>210.6</v>
      </c>
      <c r="X5" s="63">
        <v>96.3</v>
      </c>
      <c r="Y5" s="63">
        <v>206.2</v>
      </c>
      <c r="Z5" s="113">
        <f t="shared" si="0"/>
        <v>-2.0892687559354215</v>
      </c>
      <c r="AA5" s="175" t="s">
        <v>57</v>
      </c>
      <c r="AB5" s="193"/>
    </row>
    <row r="6" spans="1:28">
      <c r="A6" s="212">
        <v>3</v>
      </c>
      <c r="B6" s="49" t="s">
        <v>2</v>
      </c>
      <c r="C6" s="48">
        <v>654.40000000000009</v>
      </c>
      <c r="D6" s="131">
        <v>707.3</v>
      </c>
      <c r="E6" s="195">
        <v>478.90000000000003</v>
      </c>
      <c r="F6" s="63">
        <v>88.3</v>
      </c>
      <c r="G6" s="63">
        <v>15.700000000000001</v>
      </c>
      <c r="H6" s="63">
        <v>0</v>
      </c>
      <c r="I6" s="25">
        <v>6.9</v>
      </c>
      <c r="J6" s="3">
        <v>0</v>
      </c>
      <c r="K6" s="196">
        <v>14.2</v>
      </c>
      <c r="L6" s="196">
        <v>12.2</v>
      </c>
      <c r="M6" s="196">
        <f t="shared" si="1"/>
        <v>46.899999999999636</v>
      </c>
      <c r="N6" s="196">
        <f t="shared" si="2"/>
        <v>64.600000000000023</v>
      </c>
      <c r="O6" s="54">
        <v>1217</v>
      </c>
      <c r="P6" s="54">
        <v>872.4</v>
      </c>
      <c r="Q6" s="54">
        <v>-28.3</v>
      </c>
      <c r="R6" s="54" t="s">
        <v>82</v>
      </c>
      <c r="S6" s="133"/>
      <c r="T6" s="228" t="s">
        <v>133</v>
      </c>
      <c r="U6" s="228"/>
      <c r="V6" s="48">
        <v>212.8</v>
      </c>
      <c r="W6" s="48">
        <v>212.8</v>
      </c>
      <c r="X6" s="48">
        <v>143</v>
      </c>
      <c r="Y6" s="48">
        <v>179.2</v>
      </c>
      <c r="Z6" s="113">
        <f t="shared" si="0"/>
        <v>-15.789473684210535</v>
      </c>
      <c r="AA6" s="175" t="s">
        <v>57</v>
      </c>
      <c r="AB6" s="193"/>
    </row>
    <row r="7" spans="1:28">
      <c r="A7" s="212">
        <v>4</v>
      </c>
      <c r="B7" s="49" t="s">
        <v>3</v>
      </c>
      <c r="C7" s="48">
        <v>686.9</v>
      </c>
      <c r="D7" s="131">
        <v>778.19999999999993</v>
      </c>
      <c r="E7" s="195">
        <v>280.2</v>
      </c>
      <c r="F7" s="63">
        <v>299.90000000000003</v>
      </c>
      <c r="G7" s="63">
        <v>18.899999999999999</v>
      </c>
      <c r="H7" s="63">
        <v>0</v>
      </c>
      <c r="I7" s="25">
        <v>12.3</v>
      </c>
      <c r="J7" s="3">
        <v>0</v>
      </c>
      <c r="K7" s="196">
        <v>7.6</v>
      </c>
      <c r="L7" s="196">
        <v>0</v>
      </c>
      <c r="M7" s="196">
        <f t="shared" si="1"/>
        <v>43.200000000000045</v>
      </c>
      <c r="N7" s="196">
        <f t="shared" si="2"/>
        <v>26.300000000000182</v>
      </c>
      <c r="O7" s="54">
        <v>1049.0999999999999</v>
      </c>
      <c r="P7" s="54">
        <v>1104.4000000000001</v>
      </c>
      <c r="Q7" s="54">
        <v>5.3</v>
      </c>
      <c r="R7" s="54" t="s">
        <v>57</v>
      </c>
      <c r="S7" s="133"/>
      <c r="T7" s="228" t="s">
        <v>134</v>
      </c>
      <c r="U7" s="228"/>
      <c r="V7" s="48">
        <v>163.9</v>
      </c>
      <c r="W7" s="62">
        <v>163.9</v>
      </c>
      <c r="X7" s="62">
        <v>158.9</v>
      </c>
      <c r="Y7" s="62">
        <v>97.9</v>
      </c>
      <c r="Z7" s="113">
        <f t="shared" si="0"/>
        <v>-40.268456375838923</v>
      </c>
      <c r="AA7" s="175" t="s">
        <v>69</v>
      </c>
      <c r="AB7" s="193"/>
    </row>
    <row r="8" spans="1:28">
      <c r="A8" s="212">
        <v>5</v>
      </c>
      <c r="B8" s="49" t="s">
        <v>4</v>
      </c>
      <c r="C8" s="48">
        <v>741.2</v>
      </c>
      <c r="D8" s="131">
        <v>510.7</v>
      </c>
      <c r="E8" s="195">
        <v>189.4</v>
      </c>
      <c r="F8" s="63">
        <v>122.2</v>
      </c>
      <c r="G8" s="63">
        <v>17.7</v>
      </c>
      <c r="H8" s="63">
        <v>0</v>
      </c>
      <c r="I8" s="25">
        <v>19.5</v>
      </c>
      <c r="J8" s="3">
        <v>4.5999999999999996</v>
      </c>
      <c r="K8" s="196">
        <v>19.399999999999999</v>
      </c>
      <c r="L8" s="196">
        <v>0.1</v>
      </c>
      <c r="M8" s="196">
        <f t="shared" si="1"/>
        <v>40.799999999999955</v>
      </c>
      <c r="N8" s="196">
        <f t="shared" si="2"/>
        <v>9.5</v>
      </c>
      <c r="O8" s="54">
        <v>1028</v>
      </c>
      <c r="P8" s="54">
        <v>647.1</v>
      </c>
      <c r="Q8" s="54">
        <v>-37.1</v>
      </c>
      <c r="R8" s="54" t="s">
        <v>82</v>
      </c>
      <c r="S8" s="133"/>
      <c r="T8" s="229" t="s">
        <v>95</v>
      </c>
      <c r="U8" s="229"/>
      <c r="V8" s="89">
        <f>SUM(V4:V7)</f>
        <v>685.1</v>
      </c>
      <c r="W8" s="89">
        <f t="shared" ref="W8:Y8" si="3">SUM(W4:W7)</f>
        <v>685.1</v>
      </c>
      <c r="X8" s="89">
        <f t="shared" si="3"/>
        <v>668.9</v>
      </c>
      <c r="Y8" s="126">
        <f t="shared" si="3"/>
        <v>650.99999999999989</v>
      </c>
      <c r="Z8" s="113">
        <f t="shared" ref="Z8:Z18" si="4">Y8/W8*100-100</f>
        <v>-4.9773755656108705</v>
      </c>
      <c r="AA8" s="175" t="s">
        <v>57</v>
      </c>
      <c r="AB8" s="193"/>
    </row>
    <row r="9" spans="1:28" ht="15" customHeight="1">
      <c r="A9" s="212">
        <v>6</v>
      </c>
      <c r="B9" s="49" t="s">
        <v>5</v>
      </c>
      <c r="C9" s="48">
        <v>680.9</v>
      </c>
      <c r="D9" s="131">
        <v>647.90000000000009</v>
      </c>
      <c r="E9" s="195">
        <v>353.40000000000003</v>
      </c>
      <c r="F9" s="63">
        <v>122.1</v>
      </c>
      <c r="G9" s="63">
        <v>35.700000000000003</v>
      </c>
      <c r="H9" s="63">
        <v>0</v>
      </c>
      <c r="I9" s="25">
        <v>11.8</v>
      </c>
      <c r="J9" s="3">
        <v>2.1</v>
      </c>
      <c r="K9" s="196">
        <v>16.8</v>
      </c>
      <c r="L9" s="196">
        <v>1.9</v>
      </c>
      <c r="M9" s="196">
        <f t="shared" si="1"/>
        <v>58</v>
      </c>
      <c r="N9" s="196">
        <f t="shared" si="2"/>
        <v>39.899999999999864</v>
      </c>
      <c r="O9" s="54">
        <v>1156.5999999999999</v>
      </c>
      <c r="P9" s="54">
        <v>813.9</v>
      </c>
      <c r="Q9" s="54">
        <v>-29.6</v>
      </c>
      <c r="R9" s="54" t="s">
        <v>82</v>
      </c>
      <c r="S9" s="133"/>
      <c r="T9" s="224" t="s">
        <v>135</v>
      </c>
      <c r="U9" s="224"/>
      <c r="V9" s="48">
        <v>162.69999999999999</v>
      </c>
      <c r="W9" s="48">
        <v>162.69999999999999</v>
      </c>
      <c r="X9" s="63">
        <v>77.400000000000006</v>
      </c>
      <c r="Y9" s="63">
        <v>103.5</v>
      </c>
      <c r="Z9" s="113">
        <f t="shared" si="4"/>
        <v>-36.385986478180698</v>
      </c>
      <c r="AA9" s="175" t="s">
        <v>69</v>
      </c>
      <c r="AB9" s="193"/>
    </row>
    <row r="10" spans="1:28" ht="15" customHeight="1">
      <c r="A10" s="212">
        <v>7</v>
      </c>
      <c r="B10" s="49" t="s">
        <v>6</v>
      </c>
      <c r="C10" s="48">
        <v>680.2</v>
      </c>
      <c r="D10" s="131">
        <v>614.9</v>
      </c>
      <c r="E10" s="195">
        <v>190.4</v>
      </c>
      <c r="F10" s="63">
        <v>14.5</v>
      </c>
      <c r="G10" s="63">
        <v>20.200000000000003</v>
      </c>
      <c r="H10" s="63">
        <v>0</v>
      </c>
      <c r="I10" s="25">
        <v>8.4</v>
      </c>
      <c r="J10" s="3">
        <v>4</v>
      </c>
      <c r="K10" s="196">
        <v>17.3</v>
      </c>
      <c r="L10" s="196">
        <v>11.1</v>
      </c>
      <c r="M10" s="196">
        <f t="shared" si="1"/>
        <v>33.5</v>
      </c>
      <c r="N10" s="196">
        <f t="shared" si="2"/>
        <v>47.5</v>
      </c>
      <c r="O10" s="54">
        <v>950</v>
      </c>
      <c r="P10" s="54">
        <v>692</v>
      </c>
      <c r="Q10" s="54">
        <v>-27.2</v>
      </c>
      <c r="R10" s="54" t="s">
        <v>82</v>
      </c>
      <c r="S10" s="133"/>
      <c r="T10" s="228" t="s">
        <v>136</v>
      </c>
      <c r="U10" s="228"/>
      <c r="V10" s="48">
        <v>70.7</v>
      </c>
      <c r="W10" s="48">
        <v>70.7</v>
      </c>
      <c r="X10" s="48">
        <v>8.3000000000000007</v>
      </c>
      <c r="Y10" s="48">
        <v>6.5</v>
      </c>
      <c r="Z10" s="63">
        <f t="shared" si="4"/>
        <v>-90.806223479490811</v>
      </c>
      <c r="AA10" s="175" t="s">
        <v>98</v>
      </c>
      <c r="AB10" s="193"/>
    </row>
    <row r="11" spans="1:28">
      <c r="A11" s="212">
        <v>8</v>
      </c>
      <c r="B11" s="49" t="s">
        <v>7</v>
      </c>
      <c r="C11" s="48">
        <v>776.59999999999991</v>
      </c>
      <c r="D11" s="131">
        <v>810.99999999999989</v>
      </c>
      <c r="E11" s="195">
        <v>178.9</v>
      </c>
      <c r="F11" s="63">
        <v>100.5</v>
      </c>
      <c r="G11" s="63">
        <v>14.8</v>
      </c>
      <c r="H11" s="63">
        <v>0</v>
      </c>
      <c r="I11" s="25">
        <v>8.1</v>
      </c>
      <c r="J11" s="3">
        <v>0.6</v>
      </c>
      <c r="K11" s="196">
        <v>32</v>
      </c>
      <c r="L11" s="196">
        <v>0.9</v>
      </c>
      <c r="M11" s="196">
        <f t="shared" si="1"/>
        <v>55.900000000000091</v>
      </c>
      <c r="N11" s="196">
        <f t="shared" si="2"/>
        <v>63.700000000000159</v>
      </c>
      <c r="O11" s="54">
        <v>1066.3</v>
      </c>
      <c r="P11" s="54">
        <v>976.7</v>
      </c>
      <c r="Q11" s="54">
        <v>-8.4</v>
      </c>
      <c r="R11" s="54" t="s">
        <v>57</v>
      </c>
      <c r="S11" s="133"/>
      <c r="T11" s="228" t="s">
        <v>137</v>
      </c>
      <c r="U11" s="228"/>
      <c r="V11" s="63">
        <v>16</v>
      </c>
      <c r="W11" s="63">
        <v>16</v>
      </c>
      <c r="X11" s="48">
        <v>0.3</v>
      </c>
      <c r="Y11" s="48">
        <v>0.1</v>
      </c>
      <c r="Z11" s="63">
        <f t="shared" si="4"/>
        <v>-99.375</v>
      </c>
      <c r="AA11" s="194" t="s">
        <v>73</v>
      </c>
      <c r="AB11" s="193"/>
    </row>
    <row r="12" spans="1:28">
      <c r="A12" s="212">
        <v>9</v>
      </c>
      <c r="B12" s="49" t="s">
        <v>8</v>
      </c>
      <c r="C12" s="48">
        <v>775.8</v>
      </c>
      <c r="D12" s="131">
        <v>672.90000000000009</v>
      </c>
      <c r="E12" s="195">
        <v>202.5</v>
      </c>
      <c r="F12" s="63">
        <v>74.8</v>
      </c>
      <c r="G12" s="63">
        <v>12.2</v>
      </c>
      <c r="H12" s="63">
        <v>0</v>
      </c>
      <c r="I12" s="25">
        <v>11.5</v>
      </c>
      <c r="J12" s="3">
        <v>0</v>
      </c>
      <c r="K12" s="196">
        <v>13.3</v>
      </c>
      <c r="L12" s="196">
        <v>0</v>
      </c>
      <c r="M12" s="196">
        <f t="shared" si="1"/>
        <v>67.5</v>
      </c>
      <c r="N12" s="196">
        <f t="shared" si="2"/>
        <v>39.799999999999955</v>
      </c>
      <c r="O12" s="54">
        <v>1082.8</v>
      </c>
      <c r="P12" s="54">
        <v>787.5</v>
      </c>
      <c r="Q12" s="54">
        <v>-27.3</v>
      </c>
      <c r="R12" s="54" t="s">
        <v>82</v>
      </c>
      <c r="S12" s="133"/>
      <c r="T12" s="230" t="s">
        <v>152</v>
      </c>
      <c r="U12" s="230"/>
      <c r="V12" s="89">
        <f>SUM(V9:V11)</f>
        <v>249.39999999999998</v>
      </c>
      <c r="W12" s="89">
        <f t="shared" ref="W12:Y12" si="5">SUM(W9:W11)</f>
        <v>249.39999999999998</v>
      </c>
      <c r="X12" s="89">
        <f t="shared" si="5"/>
        <v>86</v>
      </c>
      <c r="Y12" s="89">
        <f t="shared" si="5"/>
        <v>110.1</v>
      </c>
      <c r="Z12" s="63">
        <f t="shared" si="4"/>
        <v>-55.854049719326383</v>
      </c>
      <c r="AA12" s="177" t="s">
        <v>69</v>
      </c>
      <c r="AB12" s="193"/>
    </row>
    <row r="13" spans="1:28" ht="15" customHeight="1">
      <c r="A13" s="212">
        <v>10</v>
      </c>
      <c r="B13" s="49" t="s">
        <v>9</v>
      </c>
      <c r="C13" s="48">
        <v>840.9</v>
      </c>
      <c r="D13" s="131">
        <v>644</v>
      </c>
      <c r="E13" s="195">
        <v>177.49999999999997</v>
      </c>
      <c r="F13" s="63">
        <v>38.900000000000006</v>
      </c>
      <c r="G13" s="63">
        <v>9.6999999999999993</v>
      </c>
      <c r="H13" s="63">
        <v>0</v>
      </c>
      <c r="I13" s="25">
        <v>11.3</v>
      </c>
      <c r="J13" s="3">
        <v>2.7</v>
      </c>
      <c r="K13" s="196">
        <v>14.4</v>
      </c>
      <c r="L13" s="196">
        <v>3.9</v>
      </c>
      <c r="M13" s="196">
        <f t="shared" si="1"/>
        <v>54.600000000000136</v>
      </c>
      <c r="N13" s="196">
        <f t="shared" si="2"/>
        <v>51.899999999999977</v>
      </c>
      <c r="O13" s="54">
        <v>1108.4000000000001</v>
      </c>
      <c r="P13" s="54">
        <v>741.4</v>
      </c>
      <c r="Q13" s="54">
        <v>-33.1</v>
      </c>
      <c r="R13" s="54" t="s">
        <v>82</v>
      </c>
      <c r="S13" s="133"/>
      <c r="T13" s="224" t="s">
        <v>138</v>
      </c>
      <c r="U13" s="224"/>
      <c r="V13" s="48">
        <v>8.4</v>
      </c>
      <c r="W13" s="48">
        <v>8.4</v>
      </c>
      <c r="X13" s="48">
        <v>0</v>
      </c>
      <c r="Y13" s="48">
        <v>0</v>
      </c>
      <c r="Z13" s="63">
        <f t="shared" si="4"/>
        <v>-100</v>
      </c>
      <c r="AA13" s="198" t="s">
        <v>155</v>
      </c>
      <c r="AB13" s="193"/>
    </row>
    <row r="14" spans="1:28">
      <c r="A14" s="212">
        <v>11</v>
      </c>
      <c r="B14" s="49" t="s">
        <v>10</v>
      </c>
      <c r="C14" s="48">
        <v>609.5</v>
      </c>
      <c r="D14" s="131">
        <v>691.09999999999991</v>
      </c>
      <c r="E14" s="195">
        <v>198.3</v>
      </c>
      <c r="F14" s="63">
        <v>151.30000000000001</v>
      </c>
      <c r="G14" s="63">
        <v>16</v>
      </c>
      <c r="H14" s="63">
        <v>0</v>
      </c>
      <c r="I14" s="25">
        <v>15.9</v>
      </c>
      <c r="J14" s="3">
        <v>2.5</v>
      </c>
      <c r="K14" s="196">
        <v>18.899999999999999</v>
      </c>
      <c r="L14" s="196">
        <v>0.3</v>
      </c>
      <c r="M14" s="196">
        <f t="shared" si="1"/>
        <v>44.800000000000068</v>
      </c>
      <c r="N14" s="196">
        <f t="shared" si="2"/>
        <v>33.100000000000136</v>
      </c>
      <c r="O14" s="54">
        <v>903.4</v>
      </c>
      <c r="P14" s="54">
        <v>878.3</v>
      </c>
      <c r="Q14" s="54">
        <v>-2.8</v>
      </c>
      <c r="R14" s="54" t="s">
        <v>57</v>
      </c>
      <c r="S14" s="133"/>
      <c r="T14" s="228" t="s">
        <v>139</v>
      </c>
      <c r="U14" s="228"/>
      <c r="V14" s="48">
        <v>7.4</v>
      </c>
      <c r="W14" s="48">
        <v>7.4</v>
      </c>
      <c r="X14" s="48">
        <v>0</v>
      </c>
      <c r="Y14" s="48">
        <v>0</v>
      </c>
      <c r="Z14" s="63">
        <f t="shared" si="4"/>
        <v>-100</v>
      </c>
      <c r="AA14" s="199" t="s">
        <v>155</v>
      </c>
      <c r="AB14" s="193"/>
    </row>
    <row r="15" spans="1:28">
      <c r="A15" s="212">
        <v>12</v>
      </c>
      <c r="B15" s="49" t="s">
        <v>11</v>
      </c>
      <c r="C15" s="48">
        <v>591.5</v>
      </c>
      <c r="D15" s="131">
        <v>621.90000000000009</v>
      </c>
      <c r="E15" s="195">
        <v>272.2</v>
      </c>
      <c r="F15" s="63">
        <v>135.4</v>
      </c>
      <c r="G15" s="63">
        <v>23.700000000000003</v>
      </c>
      <c r="H15" s="63">
        <v>0</v>
      </c>
      <c r="I15" s="25">
        <v>10.3</v>
      </c>
      <c r="J15" s="3">
        <v>5</v>
      </c>
      <c r="K15" s="196">
        <v>12.6</v>
      </c>
      <c r="L15" s="196">
        <v>0.7</v>
      </c>
      <c r="M15" s="196">
        <f t="shared" si="1"/>
        <v>54.199999999999932</v>
      </c>
      <c r="N15" s="196">
        <v>0.1</v>
      </c>
      <c r="O15" s="54">
        <v>964.5</v>
      </c>
      <c r="P15" s="54">
        <v>777.6</v>
      </c>
      <c r="Q15" s="54">
        <v>-19.399999999999999</v>
      </c>
      <c r="R15" s="54" t="s">
        <v>82</v>
      </c>
      <c r="S15" s="133"/>
      <c r="T15" s="230" t="s">
        <v>128</v>
      </c>
      <c r="U15" s="230"/>
      <c r="V15" s="89">
        <f>SUM(V13:V14)</f>
        <v>15.8</v>
      </c>
      <c r="W15" s="89">
        <f t="shared" ref="W15:Y15" si="6">SUM(W13:W14)</f>
        <v>15.8</v>
      </c>
      <c r="X15" s="89">
        <f t="shared" si="6"/>
        <v>0</v>
      </c>
      <c r="Y15" s="89">
        <f t="shared" si="6"/>
        <v>0</v>
      </c>
      <c r="Z15" s="63">
        <f t="shared" si="4"/>
        <v>-100</v>
      </c>
      <c r="AA15" s="177" t="s">
        <v>155</v>
      </c>
      <c r="AB15" s="193"/>
    </row>
    <row r="16" spans="1:28" ht="15" customHeight="1">
      <c r="A16" s="212">
        <v>13</v>
      </c>
      <c r="B16" s="49" t="s">
        <v>12</v>
      </c>
      <c r="C16" s="48">
        <v>694.59999999999991</v>
      </c>
      <c r="D16" s="131">
        <v>771.09999999999991</v>
      </c>
      <c r="E16" s="195">
        <v>267.60000000000002</v>
      </c>
      <c r="F16" s="63">
        <v>137.1</v>
      </c>
      <c r="G16" s="63">
        <v>13.7</v>
      </c>
      <c r="H16" s="63">
        <v>0</v>
      </c>
      <c r="I16" s="25">
        <v>8.6999999999999993</v>
      </c>
      <c r="J16" s="3">
        <v>19.2</v>
      </c>
      <c r="K16" s="196">
        <v>9.8000000000000007</v>
      </c>
      <c r="L16" s="196">
        <v>0</v>
      </c>
      <c r="M16" s="196">
        <f t="shared" si="1"/>
        <v>50.199999999999932</v>
      </c>
      <c r="N16" s="196">
        <f t="shared" si="2"/>
        <v>19.800000000000068</v>
      </c>
      <c r="O16" s="54">
        <v>1044.5999999999999</v>
      </c>
      <c r="P16" s="54">
        <v>947.2</v>
      </c>
      <c r="Q16" s="54">
        <v>-9.3000000000000007</v>
      </c>
      <c r="R16" s="54" t="s">
        <v>57</v>
      </c>
      <c r="S16" s="133"/>
      <c r="T16" s="231" t="s">
        <v>140</v>
      </c>
      <c r="U16" s="231"/>
      <c r="V16" s="48">
        <v>10.7</v>
      </c>
      <c r="W16" s="48">
        <v>10.7</v>
      </c>
      <c r="X16" s="48">
        <v>6.9</v>
      </c>
      <c r="Y16" s="48">
        <v>4.2</v>
      </c>
      <c r="Z16" s="63">
        <f t="shared" si="4"/>
        <v>-60.747663551401864</v>
      </c>
      <c r="AA16" s="209" t="s">
        <v>69</v>
      </c>
      <c r="AB16" s="193"/>
    </row>
    <row r="17" spans="1:28">
      <c r="A17" s="212">
        <v>14</v>
      </c>
      <c r="B17" s="49" t="s">
        <v>13</v>
      </c>
      <c r="C17" s="48">
        <v>682.7</v>
      </c>
      <c r="D17" s="131">
        <v>580.4</v>
      </c>
      <c r="E17" s="195">
        <v>266</v>
      </c>
      <c r="F17" s="63">
        <v>105</v>
      </c>
      <c r="G17" s="63">
        <v>13.5</v>
      </c>
      <c r="H17" s="63">
        <v>0</v>
      </c>
      <c r="I17" s="25">
        <v>8.6999999999999993</v>
      </c>
      <c r="J17" s="3">
        <v>0</v>
      </c>
      <c r="K17" s="196">
        <v>7.6</v>
      </c>
      <c r="L17" s="196">
        <v>0.1</v>
      </c>
      <c r="M17" s="196">
        <f t="shared" si="1"/>
        <v>48.599999999999795</v>
      </c>
      <c r="N17" s="196">
        <f t="shared" si="2"/>
        <v>43.600000000000023</v>
      </c>
      <c r="O17" s="54">
        <v>1027.0999999999999</v>
      </c>
      <c r="P17" s="54">
        <v>729.1</v>
      </c>
      <c r="Q17" s="54">
        <v>-29</v>
      </c>
      <c r="R17" s="54" t="s">
        <v>82</v>
      </c>
      <c r="S17" s="133"/>
      <c r="T17" s="231" t="s">
        <v>141</v>
      </c>
      <c r="U17" s="231"/>
      <c r="V17" s="48">
        <v>14.5</v>
      </c>
      <c r="W17" s="48">
        <v>14.5</v>
      </c>
      <c r="X17" s="48">
        <v>1.1000000000000001</v>
      </c>
      <c r="Y17" s="48">
        <v>3.2</v>
      </c>
      <c r="Z17" s="63">
        <f t="shared" si="4"/>
        <v>-77.931034482758619</v>
      </c>
      <c r="AA17" s="209" t="s">
        <v>98</v>
      </c>
      <c r="AB17" s="193"/>
    </row>
    <row r="18" spans="1:28" ht="15" customHeight="1">
      <c r="A18" s="212">
        <v>15</v>
      </c>
      <c r="B18" s="49" t="s">
        <v>14</v>
      </c>
      <c r="C18" s="48">
        <v>643.4</v>
      </c>
      <c r="D18" s="131">
        <v>518.20000000000005</v>
      </c>
      <c r="E18" s="195">
        <v>370.6</v>
      </c>
      <c r="F18" s="63">
        <v>92.5</v>
      </c>
      <c r="G18" s="63">
        <v>20.399999999999999</v>
      </c>
      <c r="H18" s="63">
        <v>0</v>
      </c>
      <c r="I18" s="25">
        <v>7.3</v>
      </c>
      <c r="J18" s="3">
        <v>0.1</v>
      </c>
      <c r="K18" s="196">
        <v>10.6</v>
      </c>
      <c r="L18" s="196">
        <v>0</v>
      </c>
      <c r="M18" s="196">
        <f t="shared" si="1"/>
        <v>50.100000000000136</v>
      </c>
      <c r="N18" s="196">
        <f t="shared" si="2"/>
        <v>51.199999999999932</v>
      </c>
      <c r="O18" s="54">
        <v>1102.4000000000001</v>
      </c>
      <c r="P18" s="54">
        <v>662</v>
      </c>
      <c r="Q18" s="54">
        <v>-39.9</v>
      </c>
      <c r="R18" s="54" t="s">
        <v>82</v>
      </c>
      <c r="S18" s="133"/>
      <c r="T18" s="232" t="s">
        <v>142</v>
      </c>
      <c r="U18" s="233"/>
      <c r="V18" s="48">
        <v>58</v>
      </c>
      <c r="W18" s="48">
        <v>47.9</v>
      </c>
      <c r="X18" s="48">
        <v>24.4</v>
      </c>
      <c r="Y18" s="48">
        <v>31.1</v>
      </c>
      <c r="Z18" s="63">
        <f t="shared" si="4"/>
        <v>-35.073068893528188</v>
      </c>
      <c r="AA18" s="216" t="s">
        <v>69</v>
      </c>
      <c r="AB18" s="193"/>
    </row>
    <row r="19" spans="1:28">
      <c r="A19" s="212">
        <v>16</v>
      </c>
      <c r="B19" s="49" t="s">
        <v>15</v>
      </c>
      <c r="C19" s="48">
        <v>742.7</v>
      </c>
      <c r="D19" s="131">
        <v>683.7</v>
      </c>
      <c r="E19" s="195">
        <v>221.1</v>
      </c>
      <c r="F19" s="63">
        <v>50</v>
      </c>
      <c r="G19" s="63">
        <v>14.3</v>
      </c>
      <c r="H19" s="63">
        <v>0</v>
      </c>
      <c r="I19" s="25">
        <v>11.8</v>
      </c>
      <c r="J19" s="3">
        <v>3.4</v>
      </c>
      <c r="K19" s="196">
        <v>19.2</v>
      </c>
      <c r="L19" s="196">
        <v>1.5</v>
      </c>
      <c r="M19" s="196">
        <f t="shared" si="1"/>
        <v>50.399999999999977</v>
      </c>
      <c r="N19" s="196">
        <f t="shared" si="2"/>
        <v>26.100000000000023</v>
      </c>
      <c r="O19" s="54">
        <v>1059.5</v>
      </c>
      <c r="P19" s="54">
        <v>764.7</v>
      </c>
      <c r="Q19" s="54">
        <v>-27.8</v>
      </c>
      <c r="R19" s="54" t="s">
        <v>82</v>
      </c>
      <c r="S19" s="133"/>
      <c r="T19" s="230" t="s">
        <v>127</v>
      </c>
      <c r="U19" s="230"/>
      <c r="V19" s="125">
        <f>SUM(V16:V18)</f>
        <v>83.2</v>
      </c>
      <c r="W19" s="125">
        <f t="shared" ref="W19:Y19" si="7">SUM(W16:W18)</f>
        <v>73.099999999999994</v>
      </c>
      <c r="X19" s="125">
        <f t="shared" si="7"/>
        <v>32.4</v>
      </c>
      <c r="Y19" s="125">
        <f t="shared" si="7"/>
        <v>38.5</v>
      </c>
      <c r="Z19" s="126"/>
      <c r="AA19" s="178"/>
      <c r="AB19" s="193"/>
    </row>
    <row r="20" spans="1:28" ht="15" customHeight="1">
      <c r="A20" s="212">
        <v>17</v>
      </c>
      <c r="B20" s="49" t="s">
        <v>16</v>
      </c>
      <c r="C20" s="48">
        <v>683.3</v>
      </c>
      <c r="D20" s="131">
        <v>630.90000000000009</v>
      </c>
      <c r="E20" s="195">
        <v>154.1</v>
      </c>
      <c r="F20" s="63">
        <v>115.1</v>
      </c>
      <c r="G20" s="63">
        <v>11.9</v>
      </c>
      <c r="H20" s="63">
        <v>0</v>
      </c>
      <c r="I20" s="25">
        <v>5.4</v>
      </c>
      <c r="J20" s="3">
        <v>7.5</v>
      </c>
      <c r="K20" s="196">
        <v>6.9</v>
      </c>
      <c r="L20" s="196">
        <v>11.1</v>
      </c>
      <c r="M20" s="196">
        <f t="shared" si="1"/>
        <v>32.500000000000114</v>
      </c>
      <c r="N20" s="196">
        <f t="shared" si="2"/>
        <v>53.699999999999818</v>
      </c>
      <c r="O20" s="54">
        <v>894.1</v>
      </c>
      <c r="P20" s="54">
        <v>818.3</v>
      </c>
      <c r="Q20" s="54">
        <v>-8.5</v>
      </c>
      <c r="R20" s="54" t="s">
        <v>57</v>
      </c>
      <c r="S20" s="133"/>
      <c r="T20" s="230" t="s">
        <v>79</v>
      </c>
      <c r="U20" s="230"/>
      <c r="V20" s="102">
        <f>V8+V12+V15+V19</f>
        <v>1033.5</v>
      </c>
      <c r="W20" s="102">
        <f t="shared" ref="W20:X20" si="8">W8+W12+W15+W19</f>
        <v>1023.4</v>
      </c>
      <c r="X20" s="102">
        <f t="shared" si="8"/>
        <v>787.3</v>
      </c>
      <c r="Y20" s="119">
        <f>Y8+Y12+Y15+Y19</f>
        <v>799.59999999999991</v>
      </c>
      <c r="Z20" s="63">
        <f>Y20/W20*100-100</f>
        <v>-21.86828219659958</v>
      </c>
      <c r="AA20" s="175" t="s">
        <v>57</v>
      </c>
      <c r="AB20" s="193"/>
    </row>
    <row r="21" spans="1:28" ht="15" customHeight="1">
      <c r="A21" s="212">
        <v>18</v>
      </c>
      <c r="B21" s="49" t="s">
        <v>17</v>
      </c>
      <c r="C21" s="48">
        <v>569.9</v>
      </c>
      <c r="D21" s="131">
        <v>643.4</v>
      </c>
      <c r="E21" s="195">
        <v>182.5</v>
      </c>
      <c r="F21" s="63">
        <v>190.6</v>
      </c>
      <c r="G21" s="63">
        <v>15.5</v>
      </c>
      <c r="H21" s="63">
        <v>0</v>
      </c>
      <c r="I21" s="25">
        <v>7.5</v>
      </c>
      <c r="J21" s="3">
        <v>1.4</v>
      </c>
      <c r="K21" s="196">
        <v>12.2</v>
      </c>
      <c r="L21" s="196">
        <v>0.9</v>
      </c>
      <c r="M21" s="196">
        <f t="shared" si="1"/>
        <v>35.899999999999977</v>
      </c>
      <c r="N21" s="196">
        <f t="shared" si="2"/>
        <v>25.400000000000091</v>
      </c>
      <c r="O21" s="54">
        <v>823.5</v>
      </c>
      <c r="P21" s="54">
        <v>861.7</v>
      </c>
      <c r="Q21" s="54">
        <v>4.5999999999999996</v>
      </c>
      <c r="R21" s="54" t="s">
        <v>57</v>
      </c>
      <c r="S21" s="133"/>
      <c r="V21" s="64"/>
      <c r="AA21" s="176"/>
      <c r="AB21" s="193"/>
    </row>
    <row r="22" spans="1:28">
      <c r="A22" s="212">
        <v>19</v>
      </c>
      <c r="B22" s="49" t="s">
        <v>18</v>
      </c>
      <c r="C22" s="48">
        <v>650.29999999999995</v>
      </c>
      <c r="D22" s="131">
        <v>617.4</v>
      </c>
      <c r="E22" s="195">
        <v>235.29999999999998</v>
      </c>
      <c r="F22" s="63">
        <v>167.6</v>
      </c>
      <c r="G22" s="63">
        <v>18</v>
      </c>
      <c r="H22" s="63">
        <v>0</v>
      </c>
      <c r="I22" s="25">
        <v>16.399999999999999</v>
      </c>
      <c r="J22" s="3">
        <v>0.7</v>
      </c>
      <c r="K22" s="196">
        <v>10</v>
      </c>
      <c r="L22" s="196">
        <v>23.4</v>
      </c>
      <c r="M22" s="196">
        <f t="shared" si="1"/>
        <v>55.900000000000091</v>
      </c>
      <c r="N22" s="196">
        <f t="shared" si="2"/>
        <v>26.600000000000023</v>
      </c>
      <c r="O22" s="54">
        <v>985.9</v>
      </c>
      <c r="P22" s="54">
        <v>835.7</v>
      </c>
      <c r="Q22" s="54">
        <v>-15.2</v>
      </c>
      <c r="R22" s="54" t="s">
        <v>57</v>
      </c>
      <c r="S22" s="133"/>
      <c r="T22" s="129" t="s">
        <v>55</v>
      </c>
      <c r="U22" s="129" t="s">
        <v>62</v>
      </c>
      <c r="V22" s="64"/>
      <c r="W22" s="221"/>
      <c r="X22" s="64"/>
      <c r="Y22" s="226"/>
      <c r="Z22" s="226"/>
      <c r="AA22" s="176"/>
      <c r="AB22" s="193"/>
    </row>
    <row r="23" spans="1:28" ht="15" customHeight="1">
      <c r="A23" s="212">
        <v>20</v>
      </c>
      <c r="B23" s="49" t="s">
        <v>19</v>
      </c>
      <c r="C23" s="48">
        <v>728.1</v>
      </c>
      <c r="D23" s="131">
        <v>723.6</v>
      </c>
      <c r="E23" s="195">
        <v>188.4</v>
      </c>
      <c r="F23" s="63">
        <v>42.5</v>
      </c>
      <c r="G23" s="63">
        <v>20.900000000000002</v>
      </c>
      <c r="H23" s="63">
        <v>0</v>
      </c>
      <c r="I23" s="25">
        <v>6.5</v>
      </c>
      <c r="J23" s="3">
        <v>0.6</v>
      </c>
      <c r="K23" s="196">
        <v>9</v>
      </c>
      <c r="L23" s="196">
        <v>2.5</v>
      </c>
      <c r="M23" s="196">
        <f t="shared" si="1"/>
        <v>35</v>
      </c>
      <c r="N23" s="196">
        <f t="shared" si="2"/>
        <v>7</v>
      </c>
      <c r="O23" s="54">
        <v>987.9</v>
      </c>
      <c r="P23" s="54">
        <v>776.2</v>
      </c>
      <c r="Q23" s="54">
        <v>-21.4</v>
      </c>
      <c r="R23" s="54" t="s">
        <v>82</v>
      </c>
      <c r="S23" s="133"/>
      <c r="T23" s="129" t="s">
        <v>56</v>
      </c>
      <c r="U23" s="129">
        <v>1</v>
      </c>
      <c r="V23" s="64"/>
      <c r="W23" s="64"/>
      <c r="X23" s="221"/>
      <c r="Y23" s="226"/>
      <c r="Z23" s="226"/>
      <c r="AA23" s="176"/>
      <c r="AB23" s="193"/>
    </row>
    <row r="24" spans="1:28">
      <c r="A24" s="212">
        <v>21</v>
      </c>
      <c r="B24" s="49" t="s">
        <v>20</v>
      </c>
      <c r="C24" s="48">
        <v>704.7</v>
      </c>
      <c r="D24" s="131">
        <v>529</v>
      </c>
      <c r="E24" s="195">
        <v>272</v>
      </c>
      <c r="F24" s="63">
        <v>83.6</v>
      </c>
      <c r="G24" s="63">
        <v>14.6</v>
      </c>
      <c r="H24" s="63">
        <v>0</v>
      </c>
      <c r="I24" s="25">
        <v>23</v>
      </c>
      <c r="J24" s="3">
        <v>5.6</v>
      </c>
      <c r="K24" s="196">
        <v>8.6</v>
      </c>
      <c r="L24" s="196">
        <v>1.3</v>
      </c>
      <c r="M24" s="196">
        <f t="shared" si="1"/>
        <v>55.699999999999818</v>
      </c>
      <c r="N24" s="196">
        <f t="shared" si="2"/>
        <v>22.799999999999955</v>
      </c>
      <c r="O24" s="54">
        <v>1078.5999999999999</v>
      </c>
      <c r="P24" s="54">
        <v>642.29999999999995</v>
      </c>
      <c r="Q24" s="54">
        <v>-40.5</v>
      </c>
      <c r="R24" s="54" t="s">
        <v>82</v>
      </c>
      <c r="S24" s="133"/>
      <c r="T24" s="129" t="s">
        <v>57</v>
      </c>
      <c r="U24" s="129">
        <v>16</v>
      </c>
      <c r="V24" s="66"/>
      <c r="AA24" s="176"/>
      <c r="AB24" s="193"/>
    </row>
    <row r="25" spans="1:28">
      <c r="A25" s="212">
        <v>22</v>
      </c>
      <c r="B25" s="49" t="s">
        <v>21</v>
      </c>
      <c r="C25" s="48">
        <v>462.5</v>
      </c>
      <c r="D25" s="131">
        <v>535.70000000000005</v>
      </c>
      <c r="E25" s="195">
        <v>376</v>
      </c>
      <c r="F25" s="63">
        <v>82.6</v>
      </c>
      <c r="G25" s="63">
        <v>14.3</v>
      </c>
      <c r="H25" s="63">
        <v>0</v>
      </c>
      <c r="I25" s="25">
        <v>8</v>
      </c>
      <c r="J25" s="3">
        <v>0</v>
      </c>
      <c r="K25" s="196">
        <v>15.8</v>
      </c>
      <c r="L25" s="196">
        <v>7.2</v>
      </c>
      <c r="M25" s="196">
        <f t="shared" si="1"/>
        <v>32.100000000000136</v>
      </c>
      <c r="N25" s="196">
        <f t="shared" si="2"/>
        <v>40.099999999999909</v>
      </c>
      <c r="O25" s="54">
        <v>908.7</v>
      </c>
      <c r="P25" s="54">
        <v>665.6</v>
      </c>
      <c r="Q25" s="54">
        <v>-26.8</v>
      </c>
      <c r="R25" s="54" t="s">
        <v>82</v>
      </c>
      <c r="S25" s="133"/>
      <c r="T25" s="130" t="s">
        <v>69</v>
      </c>
      <c r="U25" s="130">
        <v>33</v>
      </c>
      <c r="V25" s="64"/>
      <c r="W25" s="64"/>
      <c r="X25" s="64"/>
      <c r="Y25" s="64"/>
      <c r="Z25" s="64"/>
      <c r="AA25" s="176"/>
      <c r="AB25" s="193"/>
    </row>
    <row r="26" spans="1:28">
      <c r="A26" s="212">
        <v>23</v>
      </c>
      <c r="B26" s="49" t="s">
        <v>22</v>
      </c>
      <c r="C26" s="48">
        <v>657.1</v>
      </c>
      <c r="D26" s="131">
        <v>546.59999999999991</v>
      </c>
      <c r="E26" s="195">
        <v>306.70000000000005</v>
      </c>
      <c r="F26" s="63">
        <v>196.7</v>
      </c>
      <c r="G26" s="63">
        <v>17</v>
      </c>
      <c r="H26" s="63">
        <v>0</v>
      </c>
      <c r="I26" s="25">
        <v>12.7</v>
      </c>
      <c r="J26" s="3">
        <v>0</v>
      </c>
      <c r="K26" s="196">
        <v>8</v>
      </c>
      <c r="L26" s="196">
        <v>8.9</v>
      </c>
      <c r="M26" s="196">
        <f t="shared" si="1"/>
        <v>51.999999999999886</v>
      </c>
      <c r="N26" s="196">
        <f t="shared" si="2"/>
        <v>10.100000000000023</v>
      </c>
      <c r="O26" s="54">
        <v>1053.5</v>
      </c>
      <c r="P26" s="54">
        <v>762.3</v>
      </c>
      <c r="Q26" s="54">
        <v>-27.6</v>
      </c>
      <c r="R26" s="54" t="s">
        <v>82</v>
      </c>
      <c r="S26" s="133"/>
      <c r="T26" s="130" t="s">
        <v>73</v>
      </c>
      <c r="U26" s="130">
        <v>0</v>
      </c>
      <c r="V26" s="64"/>
      <c r="W26" s="64"/>
      <c r="X26" s="64"/>
      <c r="Y26" s="64"/>
      <c r="Z26" s="64"/>
      <c r="AA26" s="176"/>
      <c r="AB26" s="193"/>
    </row>
    <row r="27" spans="1:28">
      <c r="A27" s="212">
        <v>24</v>
      </c>
      <c r="B27" s="49" t="s">
        <v>23</v>
      </c>
      <c r="C27" s="48">
        <v>654.29999999999995</v>
      </c>
      <c r="D27" s="131">
        <v>516.79999999999995</v>
      </c>
      <c r="E27" s="195">
        <v>380.5</v>
      </c>
      <c r="F27" s="63">
        <v>100.2</v>
      </c>
      <c r="G27" s="63">
        <v>22</v>
      </c>
      <c r="H27" s="63">
        <v>0</v>
      </c>
      <c r="I27" s="25">
        <v>7</v>
      </c>
      <c r="J27" s="3">
        <v>0</v>
      </c>
      <c r="K27" s="196">
        <v>6.9</v>
      </c>
      <c r="L27" s="196">
        <v>1.6</v>
      </c>
      <c r="M27" s="196">
        <f t="shared" si="1"/>
        <v>47.799999999999955</v>
      </c>
      <c r="N27" s="196">
        <f t="shared" si="2"/>
        <v>17.399999999999977</v>
      </c>
      <c r="O27" s="54">
        <v>1118.5</v>
      </c>
      <c r="P27" s="54">
        <v>636</v>
      </c>
      <c r="Q27" s="54">
        <v>-43.1</v>
      </c>
      <c r="R27" s="54" t="s">
        <v>82</v>
      </c>
      <c r="S27" s="133"/>
      <c r="T27" s="136" t="s">
        <v>107</v>
      </c>
      <c r="U27" s="130">
        <v>0</v>
      </c>
      <c r="V27" s="64"/>
      <c r="AB27" s="193"/>
    </row>
    <row r="28" spans="1:28">
      <c r="A28" s="212">
        <v>25</v>
      </c>
      <c r="B28" s="49" t="s">
        <v>24</v>
      </c>
      <c r="C28" s="48">
        <v>757.2</v>
      </c>
      <c r="D28" s="131">
        <v>688.6</v>
      </c>
      <c r="E28" s="195">
        <v>230.5</v>
      </c>
      <c r="F28" s="63">
        <v>234.4</v>
      </c>
      <c r="G28" s="63">
        <v>10.600000000000001</v>
      </c>
      <c r="H28" s="63">
        <v>0</v>
      </c>
      <c r="I28" s="25">
        <v>13.8</v>
      </c>
      <c r="J28" s="3">
        <v>1.4</v>
      </c>
      <c r="K28" s="196">
        <v>10.6</v>
      </c>
      <c r="L28" s="196">
        <v>0.3</v>
      </c>
      <c r="M28" s="196">
        <f t="shared" si="1"/>
        <v>60</v>
      </c>
      <c r="N28" s="196">
        <f t="shared" si="2"/>
        <v>9.5000000000001137</v>
      </c>
      <c r="O28" s="54">
        <v>1082.7</v>
      </c>
      <c r="P28" s="54">
        <v>934.2</v>
      </c>
      <c r="Q28" s="54">
        <v>-13.7</v>
      </c>
      <c r="R28" s="54" t="s">
        <v>57</v>
      </c>
      <c r="S28" s="133"/>
      <c r="T28" s="129" t="s">
        <v>52</v>
      </c>
      <c r="U28" s="129">
        <f>SUM(U23:U27)</f>
        <v>50</v>
      </c>
      <c r="V28" s="64"/>
      <c r="AB28" s="193"/>
    </row>
    <row r="29" spans="1:28">
      <c r="A29" s="212">
        <v>26</v>
      </c>
      <c r="B29" s="49" t="s">
        <v>25</v>
      </c>
      <c r="C29" s="48">
        <v>625.6</v>
      </c>
      <c r="D29" s="131">
        <v>602.29999999999995</v>
      </c>
      <c r="E29" s="195">
        <v>454.20000000000005</v>
      </c>
      <c r="F29" s="63">
        <v>164.70000000000002</v>
      </c>
      <c r="G29" s="63">
        <v>13.8</v>
      </c>
      <c r="H29" s="63">
        <v>0</v>
      </c>
      <c r="I29" s="25">
        <v>6.9</v>
      </c>
      <c r="J29" s="3">
        <v>0.5</v>
      </c>
      <c r="K29" s="196">
        <v>14.5</v>
      </c>
      <c r="L29" s="196">
        <v>6.1</v>
      </c>
      <c r="M29" s="196">
        <f t="shared" si="1"/>
        <v>41.299999999999727</v>
      </c>
      <c r="N29" s="196">
        <f t="shared" si="2"/>
        <v>20.899999999999977</v>
      </c>
      <c r="O29" s="54">
        <v>1156.3</v>
      </c>
      <c r="P29" s="54">
        <v>794.5</v>
      </c>
      <c r="Q29" s="54">
        <v>-31.3</v>
      </c>
      <c r="R29" s="54" t="s">
        <v>82</v>
      </c>
      <c r="S29" s="133"/>
      <c r="V29" s="64"/>
      <c r="AB29" s="193"/>
    </row>
    <row r="30" spans="1:28">
      <c r="A30" s="212">
        <v>27</v>
      </c>
      <c r="B30" s="49" t="s">
        <v>26</v>
      </c>
      <c r="C30" s="48">
        <v>608.1</v>
      </c>
      <c r="D30" s="131">
        <v>734.09999999999991</v>
      </c>
      <c r="E30" s="195">
        <v>274.8</v>
      </c>
      <c r="F30" s="63">
        <v>129</v>
      </c>
      <c r="G30" s="63">
        <v>20.6</v>
      </c>
      <c r="H30" s="63">
        <v>0</v>
      </c>
      <c r="I30" s="25">
        <v>13.3</v>
      </c>
      <c r="J30" s="48">
        <v>19.5</v>
      </c>
      <c r="K30" s="196">
        <v>17.7</v>
      </c>
      <c r="L30" s="196">
        <v>0.9</v>
      </c>
      <c r="M30" s="196">
        <f t="shared" si="1"/>
        <v>56.099999999999909</v>
      </c>
      <c r="N30" s="196">
        <f t="shared" si="2"/>
        <v>32.700000000000159</v>
      </c>
      <c r="O30" s="54">
        <v>990.6</v>
      </c>
      <c r="P30" s="54">
        <v>916.2</v>
      </c>
      <c r="Q30" s="54">
        <v>-7.5</v>
      </c>
      <c r="R30" s="54" t="s">
        <v>57</v>
      </c>
      <c r="S30" s="133"/>
      <c r="T30" s="64" t="s">
        <v>68</v>
      </c>
      <c r="U30" s="64"/>
      <c r="V30" s="64"/>
      <c r="W30" s="64"/>
      <c r="X30" s="176"/>
      <c r="AB30" s="193"/>
    </row>
    <row r="31" spans="1:28">
      <c r="A31" s="212">
        <v>28</v>
      </c>
      <c r="B31" s="49" t="s">
        <v>27</v>
      </c>
      <c r="C31" s="48">
        <v>550.20000000000005</v>
      </c>
      <c r="D31" s="131">
        <v>746.60000000000014</v>
      </c>
      <c r="E31" s="195">
        <v>194.3</v>
      </c>
      <c r="F31" s="63">
        <v>151.60000000000002</v>
      </c>
      <c r="G31" s="63">
        <v>15.5</v>
      </c>
      <c r="H31" s="63">
        <v>0</v>
      </c>
      <c r="I31" s="25">
        <v>7.5</v>
      </c>
      <c r="J31" s="3">
        <v>2.2999999999999998</v>
      </c>
      <c r="K31" s="196">
        <v>11.2</v>
      </c>
      <c r="L31" s="196">
        <v>0.1</v>
      </c>
      <c r="M31" s="196">
        <f t="shared" si="1"/>
        <v>34.5</v>
      </c>
      <c r="N31" s="196">
        <f t="shared" si="2"/>
        <v>24.999999999999886</v>
      </c>
      <c r="O31" s="54">
        <v>813.2</v>
      </c>
      <c r="P31" s="54">
        <v>925.6</v>
      </c>
      <c r="Q31" s="54">
        <v>13.8</v>
      </c>
      <c r="R31" s="54" t="s">
        <v>57</v>
      </c>
      <c r="S31" s="133"/>
      <c r="T31" s="61" t="s">
        <v>84</v>
      </c>
      <c r="U31" s="59" t="s">
        <v>57</v>
      </c>
      <c r="V31" s="59" t="s">
        <v>61</v>
      </c>
      <c r="W31" s="59" t="s">
        <v>66</v>
      </c>
      <c r="X31" s="59" t="s">
        <v>55</v>
      </c>
      <c r="AB31" s="193"/>
    </row>
    <row r="32" spans="1:28">
      <c r="A32" s="212">
        <v>29</v>
      </c>
      <c r="B32" s="49" t="s">
        <v>28</v>
      </c>
      <c r="C32" s="48">
        <v>714.5</v>
      </c>
      <c r="D32" s="131">
        <v>681.6</v>
      </c>
      <c r="E32" s="195">
        <v>201.10000000000002</v>
      </c>
      <c r="F32" s="63">
        <v>57.8</v>
      </c>
      <c r="G32" s="63">
        <v>13.100000000000001</v>
      </c>
      <c r="H32" s="63">
        <v>0</v>
      </c>
      <c r="I32" s="25">
        <v>17.7</v>
      </c>
      <c r="J32" s="3">
        <v>25</v>
      </c>
      <c r="K32" s="196">
        <v>32.6</v>
      </c>
      <c r="L32" s="196">
        <v>0.2</v>
      </c>
      <c r="M32" s="196">
        <f t="shared" si="1"/>
        <v>45.299999999999841</v>
      </c>
      <c r="N32" s="196">
        <f t="shared" si="2"/>
        <v>15.799999999999955</v>
      </c>
      <c r="O32" s="54">
        <v>1024.3</v>
      </c>
      <c r="P32" s="54">
        <v>780.4</v>
      </c>
      <c r="Q32" s="54">
        <v>-23.8</v>
      </c>
      <c r="R32" s="54" t="s">
        <v>82</v>
      </c>
      <c r="S32" s="133"/>
      <c r="T32" s="112" t="s">
        <v>85</v>
      </c>
      <c r="U32" s="61">
        <v>685.1</v>
      </c>
      <c r="V32" s="62">
        <v>643.29999999999995</v>
      </c>
      <c r="W32" s="62">
        <f>V32/U32*100-100</f>
        <v>-6.1012990804262301</v>
      </c>
      <c r="X32" s="68" t="s">
        <v>57</v>
      </c>
      <c r="AB32" s="193"/>
    </row>
    <row r="33" spans="1:28">
      <c r="A33" s="212">
        <v>30</v>
      </c>
      <c r="B33" s="49" t="s">
        <v>29</v>
      </c>
      <c r="C33" s="48">
        <v>749.3</v>
      </c>
      <c r="D33" s="131">
        <v>791.5</v>
      </c>
      <c r="E33" s="195">
        <v>185.1</v>
      </c>
      <c r="F33" s="63">
        <v>91.9</v>
      </c>
      <c r="G33" s="63">
        <v>22</v>
      </c>
      <c r="H33" s="63">
        <v>0</v>
      </c>
      <c r="I33" s="25">
        <v>10.4</v>
      </c>
      <c r="J33" s="3">
        <v>0.3</v>
      </c>
      <c r="K33" s="196">
        <v>15.1</v>
      </c>
      <c r="L33" s="196">
        <v>2.2999999999999998</v>
      </c>
      <c r="M33" s="196">
        <f t="shared" si="1"/>
        <v>70.500000000000114</v>
      </c>
      <c r="N33" s="196">
        <f t="shared" si="2"/>
        <v>53.500000000000114</v>
      </c>
      <c r="O33" s="54">
        <v>1052.4000000000001</v>
      </c>
      <c r="P33" s="54">
        <v>939.5</v>
      </c>
      <c r="Q33" s="54">
        <v>-10.7</v>
      </c>
      <c r="R33" s="54" t="s">
        <v>57</v>
      </c>
      <c r="S33" s="133"/>
      <c r="T33" s="61" t="s">
        <v>87</v>
      </c>
      <c r="U33" s="61">
        <v>249.4</v>
      </c>
      <c r="V33" s="62">
        <v>163.9</v>
      </c>
      <c r="W33" s="62">
        <f t="shared" ref="W33:W36" si="9">V33/U33*100-100</f>
        <v>-34.282277465918199</v>
      </c>
      <c r="X33" s="68" t="s">
        <v>69</v>
      </c>
      <c r="AB33" s="193"/>
    </row>
    <row r="34" spans="1:28">
      <c r="A34" s="212">
        <v>31</v>
      </c>
      <c r="B34" s="49" t="s">
        <v>30</v>
      </c>
      <c r="C34" s="48">
        <v>579</v>
      </c>
      <c r="D34" s="131">
        <v>608.59999999999991</v>
      </c>
      <c r="E34" s="195">
        <v>437.7</v>
      </c>
      <c r="F34" s="63">
        <v>162.6</v>
      </c>
      <c r="G34" s="63">
        <v>17</v>
      </c>
      <c r="H34" s="63">
        <v>0</v>
      </c>
      <c r="I34" s="25">
        <v>8.6999999999999993</v>
      </c>
      <c r="J34" s="3">
        <v>0</v>
      </c>
      <c r="K34" s="196">
        <v>14.1</v>
      </c>
      <c r="L34" s="196">
        <v>1.6</v>
      </c>
      <c r="M34" s="196">
        <f t="shared" si="1"/>
        <v>49.299999999999955</v>
      </c>
      <c r="N34" s="196">
        <f t="shared" si="2"/>
        <v>49.900000000000091</v>
      </c>
      <c r="O34" s="54">
        <v>1105.8</v>
      </c>
      <c r="P34" s="54">
        <v>822.7</v>
      </c>
      <c r="Q34" s="54">
        <v>-25.6</v>
      </c>
      <c r="R34" s="54" t="s">
        <v>82</v>
      </c>
      <c r="S34" s="133"/>
      <c r="T34" s="61" t="s">
        <v>86</v>
      </c>
      <c r="U34" s="61">
        <v>15.8</v>
      </c>
      <c r="V34" s="61">
        <v>1.4</v>
      </c>
      <c r="W34" s="62">
        <f t="shared" si="9"/>
        <v>-91.139240506329116</v>
      </c>
      <c r="X34" s="68" t="s">
        <v>69</v>
      </c>
      <c r="AB34" s="193"/>
    </row>
    <row r="35" spans="1:28">
      <c r="A35" s="212">
        <v>32</v>
      </c>
      <c r="B35" s="49" t="s">
        <v>31</v>
      </c>
      <c r="C35" s="48">
        <v>698.8</v>
      </c>
      <c r="D35" s="131">
        <v>654.50000000000011</v>
      </c>
      <c r="E35" s="195">
        <v>183.7</v>
      </c>
      <c r="F35" s="63">
        <v>44.3</v>
      </c>
      <c r="G35" s="63">
        <v>23</v>
      </c>
      <c r="H35" s="63">
        <v>0</v>
      </c>
      <c r="I35" s="25">
        <v>4.8</v>
      </c>
      <c r="J35" s="3">
        <v>5.5</v>
      </c>
      <c r="K35" s="196">
        <v>14.2</v>
      </c>
      <c r="L35" s="196">
        <v>11</v>
      </c>
      <c r="M35" s="196">
        <f t="shared" si="1"/>
        <v>27.600000000000023</v>
      </c>
      <c r="N35" s="196">
        <f t="shared" si="2"/>
        <v>5.3999999999999773</v>
      </c>
      <c r="O35" s="54">
        <v>952.1</v>
      </c>
      <c r="P35" s="54">
        <v>720.7</v>
      </c>
      <c r="Q35" s="54">
        <v>-24.3</v>
      </c>
      <c r="R35" s="54" t="s">
        <v>82</v>
      </c>
      <c r="S35" s="133"/>
      <c r="T35" s="61" t="s">
        <v>88</v>
      </c>
      <c r="U35" s="48">
        <v>83.2</v>
      </c>
      <c r="V35" s="48">
        <v>97.4</v>
      </c>
      <c r="W35" s="62">
        <f t="shared" si="9"/>
        <v>17.067307692307693</v>
      </c>
      <c r="X35" s="68" t="s">
        <v>57</v>
      </c>
      <c r="AB35" s="193"/>
    </row>
    <row r="36" spans="1:28">
      <c r="A36" s="212">
        <v>33</v>
      </c>
      <c r="B36" s="49" t="s">
        <v>32</v>
      </c>
      <c r="C36" s="48">
        <v>746.60000000000014</v>
      </c>
      <c r="D36" s="131">
        <v>567.70000000000005</v>
      </c>
      <c r="E36" s="195">
        <v>283.10000000000002</v>
      </c>
      <c r="F36" s="63">
        <v>101.8</v>
      </c>
      <c r="G36" s="63">
        <v>13.7</v>
      </c>
      <c r="H36" s="63">
        <v>0</v>
      </c>
      <c r="I36" s="25">
        <v>7.9</v>
      </c>
      <c r="J36" s="3">
        <v>13.9</v>
      </c>
      <c r="K36" s="196">
        <v>10.4</v>
      </c>
      <c r="L36" s="196">
        <v>0</v>
      </c>
      <c r="M36" s="196">
        <f t="shared" si="1"/>
        <v>51.499999999999545</v>
      </c>
      <c r="N36" s="196">
        <f t="shared" si="2"/>
        <v>13.600000000000023</v>
      </c>
      <c r="O36" s="54">
        <v>1113.2</v>
      </c>
      <c r="P36" s="54">
        <v>697</v>
      </c>
      <c r="Q36" s="54">
        <v>-37.4</v>
      </c>
      <c r="R36" s="54" t="s">
        <v>82</v>
      </c>
      <c r="S36" s="133"/>
      <c r="T36" s="61" t="s">
        <v>52</v>
      </c>
      <c r="U36" s="61">
        <f>SUM(U32:U35)</f>
        <v>1033.5</v>
      </c>
      <c r="V36" s="62">
        <f>SUM(V32:V35)</f>
        <v>905.99999999999989</v>
      </c>
      <c r="W36" s="62">
        <f t="shared" si="9"/>
        <v>-12.3367198838897</v>
      </c>
      <c r="X36" s="68" t="s">
        <v>57</v>
      </c>
      <c r="AB36" s="193"/>
    </row>
    <row r="37" spans="1:28">
      <c r="A37" s="212">
        <v>34</v>
      </c>
      <c r="B37" s="49" t="s">
        <v>33</v>
      </c>
      <c r="C37" s="48">
        <v>699.80000000000007</v>
      </c>
      <c r="D37" s="131">
        <v>661.9</v>
      </c>
      <c r="E37" s="195">
        <v>173.8</v>
      </c>
      <c r="F37" s="63">
        <v>107</v>
      </c>
      <c r="G37" s="63">
        <v>14</v>
      </c>
      <c r="H37" s="63">
        <v>0</v>
      </c>
      <c r="I37" s="25">
        <v>14.3</v>
      </c>
      <c r="J37" s="3">
        <v>3.4</v>
      </c>
      <c r="K37" s="196">
        <v>22.6</v>
      </c>
      <c r="L37" s="196">
        <v>0.2</v>
      </c>
      <c r="M37" s="196">
        <f t="shared" si="1"/>
        <v>41.899999999999864</v>
      </c>
      <c r="N37" s="196">
        <f>P37-(D37+F37+H37+J37+L37)</f>
        <v>69.5</v>
      </c>
      <c r="O37" s="54">
        <v>966.4</v>
      </c>
      <c r="P37" s="54">
        <v>842</v>
      </c>
      <c r="Q37" s="54">
        <v>-12.9</v>
      </c>
      <c r="R37" s="54" t="s">
        <v>57</v>
      </c>
      <c r="S37" s="133"/>
      <c r="T37" s="218"/>
      <c r="U37" s="219"/>
      <c r="V37" s="64"/>
      <c r="W37" s="71"/>
      <c r="X37" s="72"/>
      <c r="Y37" s="64"/>
      <c r="Z37" s="71"/>
      <c r="AA37" s="176"/>
      <c r="AB37" s="193"/>
    </row>
    <row r="38" spans="1:28">
      <c r="A38" s="212">
        <v>35</v>
      </c>
      <c r="B38" s="49" t="s">
        <v>34</v>
      </c>
      <c r="C38" s="48">
        <v>589.40000000000009</v>
      </c>
      <c r="D38" s="131">
        <v>752.00000000000011</v>
      </c>
      <c r="E38" s="195">
        <v>252.79999999999998</v>
      </c>
      <c r="F38" s="63">
        <v>177</v>
      </c>
      <c r="G38" s="63">
        <v>14.2</v>
      </c>
      <c r="H38" s="63">
        <v>0</v>
      </c>
      <c r="I38" s="25">
        <v>10.199999999999999</v>
      </c>
      <c r="J38" s="3">
        <v>0.8</v>
      </c>
      <c r="K38" s="196">
        <v>16.100000000000001</v>
      </c>
      <c r="L38" s="196">
        <v>0</v>
      </c>
      <c r="M38" s="196">
        <f t="shared" si="1"/>
        <v>47.399999999999864</v>
      </c>
      <c r="N38" s="196">
        <f t="shared" si="2"/>
        <v>58.499999999999886</v>
      </c>
      <c r="O38" s="54">
        <v>930.1</v>
      </c>
      <c r="P38" s="54">
        <v>988.3</v>
      </c>
      <c r="Q38" s="54">
        <v>6.3</v>
      </c>
      <c r="R38" s="54" t="s">
        <v>57</v>
      </c>
      <c r="S38" s="133"/>
      <c r="T38" s="217"/>
      <c r="U38" s="220"/>
      <c r="W38" s="71"/>
      <c r="X38" s="72"/>
      <c r="AA38" s="176"/>
      <c r="AB38" s="193"/>
    </row>
    <row r="39" spans="1:28">
      <c r="A39" s="212">
        <v>36</v>
      </c>
      <c r="B39" s="73" t="s">
        <v>35</v>
      </c>
      <c r="C39" s="48">
        <v>653.9</v>
      </c>
      <c r="D39" s="131">
        <v>442.6</v>
      </c>
      <c r="E39" s="195">
        <v>273</v>
      </c>
      <c r="F39" s="63">
        <v>90.6</v>
      </c>
      <c r="G39" s="63">
        <v>12.5</v>
      </c>
      <c r="H39" s="63">
        <v>0</v>
      </c>
      <c r="I39" s="25">
        <v>17.399999999999999</v>
      </c>
      <c r="J39" s="3">
        <v>1.9</v>
      </c>
      <c r="K39" s="196">
        <v>17.5</v>
      </c>
      <c r="L39" s="196">
        <v>1.1000000000000001</v>
      </c>
      <c r="M39" s="196">
        <f t="shared" si="1"/>
        <v>47.900000000000091</v>
      </c>
      <c r="N39" s="196">
        <f t="shared" si="2"/>
        <v>13</v>
      </c>
      <c r="O39" s="54">
        <v>1022.2</v>
      </c>
      <c r="P39" s="54">
        <v>549.20000000000005</v>
      </c>
      <c r="Q39" s="54">
        <v>-46.3</v>
      </c>
      <c r="R39" s="54" t="s">
        <v>82</v>
      </c>
      <c r="S39" s="133"/>
      <c r="W39" s="71"/>
      <c r="X39" s="72"/>
      <c r="AA39" s="176"/>
      <c r="AB39" s="193"/>
    </row>
    <row r="40" spans="1:28">
      <c r="A40" s="212">
        <v>37</v>
      </c>
      <c r="B40" s="49" t="s">
        <v>36</v>
      </c>
      <c r="C40" s="48">
        <v>651.80000000000007</v>
      </c>
      <c r="D40" s="131">
        <v>553.4</v>
      </c>
      <c r="E40" s="195">
        <v>345.3</v>
      </c>
      <c r="F40" s="63">
        <v>128</v>
      </c>
      <c r="G40" s="63">
        <v>22.3</v>
      </c>
      <c r="H40" s="63">
        <v>0</v>
      </c>
      <c r="I40" s="25">
        <v>9.9</v>
      </c>
      <c r="J40" s="3">
        <v>0</v>
      </c>
      <c r="K40" s="196">
        <v>10.1</v>
      </c>
      <c r="L40" s="196">
        <v>0.1</v>
      </c>
      <c r="M40" s="196">
        <f t="shared" si="1"/>
        <v>37.099999999999909</v>
      </c>
      <c r="N40" s="196">
        <f t="shared" si="2"/>
        <v>11.200000000000045</v>
      </c>
      <c r="O40" s="54">
        <v>1076.5</v>
      </c>
      <c r="P40" s="54">
        <v>692.7</v>
      </c>
      <c r="Q40" s="54">
        <v>-35.700000000000003</v>
      </c>
      <c r="R40" s="54" t="s">
        <v>82</v>
      </c>
      <c r="S40" s="133"/>
      <c r="W40" s="71"/>
      <c r="X40" s="72"/>
      <c r="AA40" s="176"/>
      <c r="AB40" s="193"/>
    </row>
    <row r="41" spans="1:28">
      <c r="A41" s="212">
        <v>38</v>
      </c>
      <c r="B41" s="49" t="s">
        <v>37</v>
      </c>
      <c r="C41" s="48">
        <v>649.79999999999995</v>
      </c>
      <c r="D41" s="131">
        <v>629.70000000000005</v>
      </c>
      <c r="E41" s="195">
        <v>261.3</v>
      </c>
      <c r="F41" s="63">
        <v>113.6</v>
      </c>
      <c r="G41" s="63">
        <v>15.6</v>
      </c>
      <c r="H41" s="63">
        <v>0</v>
      </c>
      <c r="I41" s="25">
        <v>10.6</v>
      </c>
      <c r="J41" s="3">
        <v>4.5999999999999996</v>
      </c>
      <c r="K41" s="196">
        <v>11.4</v>
      </c>
      <c r="L41" s="196">
        <v>0</v>
      </c>
      <c r="M41" s="196">
        <f t="shared" si="1"/>
        <v>51.700000000000045</v>
      </c>
      <c r="N41" s="196">
        <f t="shared" si="2"/>
        <v>23.499999999999886</v>
      </c>
      <c r="O41" s="54">
        <v>1000.4</v>
      </c>
      <c r="P41" s="54">
        <v>771.4</v>
      </c>
      <c r="Q41" s="54">
        <v>-22.9</v>
      </c>
      <c r="R41" s="54" t="s">
        <v>82</v>
      </c>
      <c r="S41" s="133"/>
      <c r="W41" s="71"/>
      <c r="X41" s="72"/>
      <c r="AA41" s="176"/>
      <c r="AB41" s="193"/>
    </row>
    <row r="42" spans="1:28">
      <c r="A42" s="212">
        <v>39</v>
      </c>
      <c r="B42" s="49" t="s">
        <v>38</v>
      </c>
      <c r="C42" s="48">
        <v>676.8</v>
      </c>
      <c r="D42" s="131">
        <v>539.6</v>
      </c>
      <c r="E42" s="195">
        <v>238.4</v>
      </c>
      <c r="F42" s="63">
        <v>104.39999999999999</v>
      </c>
      <c r="G42" s="63">
        <v>10.7</v>
      </c>
      <c r="H42" s="63">
        <v>0</v>
      </c>
      <c r="I42" s="25">
        <v>15.4</v>
      </c>
      <c r="J42" s="3">
        <v>0.2</v>
      </c>
      <c r="K42" s="196">
        <v>15.6</v>
      </c>
      <c r="L42" s="196">
        <v>3.5</v>
      </c>
      <c r="M42" s="196">
        <f t="shared" si="1"/>
        <v>44.899999999999977</v>
      </c>
      <c r="N42" s="196">
        <f t="shared" si="2"/>
        <v>39.5</v>
      </c>
      <c r="O42" s="54">
        <v>1001.8</v>
      </c>
      <c r="P42" s="54">
        <v>687.2</v>
      </c>
      <c r="Q42" s="54">
        <v>-31.4</v>
      </c>
      <c r="R42" s="54" t="s">
        <v>82</v>
      </c>
      <c r="S42" s="133"/>
      <c r="T42" s="72"/>
      <c r="U42" s="72"/>
      <c r="V42" s="64"/>
      <c r="W42" s="71"/>
      <c r="X42" s="72"/>
      <c r="Y42" s="64"/>
      <c r="Z42" s="64"/>
      <c r="AA42" s="176"/>
      <c r="AB42" s="193"/>
    </row>
    <row r="43" spans="1:28">
      <c r="A43" s="212">
        <v>40</v>
      </c>
      <c r="B43" s="73" t="s">
        <v>39</v>
      </c>
      <c r="C43" s="48">
        <v>706.40000000000009</v>
      </c>
      <c r="D43" s="131">
        <v>949.5</v>
      </c>
      <c r="E43" s="195">
        <v>183.3</v>
      </c>
      <c r="F43" s="63">
        <v>166</v>
      </c>
      <c r="G43" s="63">
        <v>8.5</v>
      </c>
      <c r="H43" s="63">
        <v>0</v>
      </c>
      <c r="I43" s="25">
        <v>9</v>
      </c>
      <c r="J43" s="3">
        <v>4.0999999999999996</v>
      </c>
      <c r="K43" s="196">
        <v>16.399999999999999</v>
      </c>
      <c r="L43" s="196">
        <v>12.8</v>
      </c>
      <c r="M43" s="196">
        <f t="shared" si="1"/>
        <v>51.399999999999977</v>
      </c>
      <c r="N43" s="196">
        <f t="shared" si="2"/>
        <v>77.600000000000136</v>
      </c>
      <c r="O43" s="54">
        <v>975</v>
      </c>
      <c r="P43" s="54">
        <v>1210</v>
      </c>
      <c r="Q43" s="54">
        <v>24.1</v>
      </c>
      <c r="R43" s="54" t="s">
        <v>56</v>
      </c>
      <c r="S43" s="133"/>
      <c r="T43" s="72"/>
      <c r="U43" s="72"/>
      <c r="V43" s="64"/>
      <c r="W43" s="71"/>
      <c r="X43" s="72"/>
      <c r="Y43" s="64"/>
      <c r="Z43" s="64"/>
      <c r="AA43" s="176"/>
      <c r="AB43" s="193"/>
    </row>
    <row r="44" spans="1:28">
      <c r="A44" s="212">
        <v>41</v>
      </c>
      <c r="B44" s="49" t="s">
        <v>40</v>
      </c>
      <c r="C44" s="48">
        <v>692.5</v>
      </c>
      <c r="D44" s="131">
        <v>735.1</v>
      </c>
      <c r="E44" s="195">
        <v>163</v>
      </c>
      <c r="F44" s="63">
        <v>28.8</v>
      </c>
      <c r="G44" s="63">
        <v>16.899999999999999</v>
      </c>
      <c r="H44" s="63">
        <v>0</v>
      </c>
      <c r="I44" s="25">
        <v>9.3000000000000007</v>
      </c>
      <c r="J44" s="3">
        <v>1.2</v>
      </c>
      <c r="K44" s="196">
        <v>25.3</v>
      </c>
      <c r="L44" s="196">
        <v>3.8</v>
      </c>
      <c r="M44" s="196">
        <f t="shared" si="1"/>
        <v>82.200000000000159</v>
      </c>
      <c r="N44" s="196">
        <f t="shared" si="2"/>
        <v>13.700000000000045</v>
      </c>
      <c r="O44" s="54">
        <v>989.2</v>
      </c>
      <c r="P44" s="54">
        <v>782.6</v>
      </c>
      <c r="Q44" s="54">
        <v>-20.9</v>
      </c>
      <c r="R44" s="54" t="s">
        <v>82</v>
      </c>
      <c r="S44" s="133"/>
      <c r="T44" s="72"/>
      <c r="U44" s="72"/>
      <c r="V44" s="64"/>
      <c r="W44" s="71"/>
      <c r="X44" s="72"/>
      <c r="Y44" s="64"/>
      <c r="Z44" s="64"/>
      <c r="AA44" s="176"/>
      <c r="AB44" s="193"/>
    </row>
    <row r="45" spans="1:28">
      <c r="A45" s="212">
        <v>42</v>
      </c>
      <c r="B45" s="49" t="s">
        <v>41</v>
      </c>
      <c r="C45" s="48">
        <v>652</v>
      </c>
      <c r="D45" s="131">
        <v>577.4</v>
      </c>
      <c r="E45" s="195">
        <v>286.40000000000003</v>
      </c>
      <c r="F45" s="63">
        <v>86.9</v>
      </c>
      <c r="G45" s="63">
        <v>14.9</v>
      </c>
      <c r="H45" s="63">
        <v>0</v>
      </c>
      <c r="I45" s="25">
        <v>8.5</v>
      </c>
      <c r="J45" s="3">
        <v>0.9</v>
      </c>
      <c r="K45" s="196">
        <v>13.7</v>
      </c>
      <c r="L45" s="196">
        <v>3.6</v>
      </c>
      <c r="M45" s="196">
        <f t="shared" si="1"/>
        <v>57.099999999999795</v>
      </c>
      <c r="N45" s="196">
        <f t="shared" si="2"/>
        <v>28.300000000000068</v>
      </c>
      <c r="O45" s="54">
        <v>1032.5999999999999</v>
      </c>
      <c r="P45" s="54">
        <v>697.1</v>
      </c>
      <c r="Q45" s="54">
        <v>-32.5</v>
      </c>
      <c r="R45" s="54" t="s">
        <v>82</v>
      </c>
      <c r="S45" s="133"/>
      <c r="T45" s="72"/>
      <c r="U45" s="72"/>
      <c r="V45" s="64"/>
      <c r="W45" s="71"/>
      <c r="X45" s="72"/>
      <c r="Y45" s="64"/>
      <c r="Z45" s="64"/>
      <c r="AA45" s="176"/>
      <c r="AB45" s="193"/>
    </row>
    <row r="46" spans="1:28">
      <c r="A46" s="212">
        <v>43</v>
      </c>
      <c r="B46" s="49" t="s">
        <v>42</v>
      </c>
      <c r="C46" s="48">
        <v>870.40000000000009</v>
      </c>
      <c r="D46" s="131">
        <v>689.2</v>
      </c>
      <c r="E46" s="195">
        <v>184.9</v>
      </c>
      <c r="F46" s="63">
        <v>56.9</v>
      </c>
      <c r="G46" s="63">
        <v>16.2</v>
      </c>
      <c r="H46" s="63">
        <v>0.10000000000002274</v>
      </c>
      <c r="I46" s="25">
        <v>3.9</v>
      </c>
      <c r="J46" s="3">
        <v>0.5</v>
      </c>
      <c r="K46" s="196">
        <v>13.1</v>
      </c>
      <c r="L46" s="196">
        <v>2.1</v>
      </c>
      <c r="M46" s="196">
        <f t="shared" si="1"/>
        <v>49.699999999999818</v>
      </c>
      <c r="N46" s="196">
        <f t="shared" si="2"/>
        <v>13.999999999999886</v>
      </c>
      <c r="O46" s="54">
        <v>1138.2</v>
      </c>
      <c r="P46" s="54">
        <v>762.8</v>
      </c>
      <c r="Q46" s="54">
        <v>-33</v>
      </c>
      <c r="R46" s="54" t="s">
        <v>82</v>
      </c>
      <c r="S46" s="133"/>
      <c r="T46" s="72"/>
      <c r="U46" s="72"/>
      <c r="W46" s="71"/>
      <c r="X46" s="72"/>
      <c r="AA46" s="176"/>
      <c r="AB46" s="193"/>
    </row>
    <row r="47" spans="1:28">
      <c r="A47" s="212">
        <v>44</v>
      </c>
      <c r="B47" s="49" t="s">
        <v>43</v>
      </c>
      <c r="C47" s="48">
        <v>595.29999999999995</v>
      </c>
      <c r="D47" s="131">
        <v>581</v>
      </c>
      <c r="E47" s="195">
        <v>206.8</v>
      </c>
      <c r="F47" s="63">
        <v>98.7</v>
      </c>
      <c r="G47" s="63">
        <v>15</v>
      </c>
      <c r="H47" s="63">
        <v>0</v>
      </c>
      <c r="I47" s="25">
        <v>12.3</v>
      </c>
      <c r="J47" s="3">
        <v>2.5</v>
      </c>
      <c r="K47" s="196">
        <v>17.399999999999999</v>
      </c>
      <c r="L47" s="196">
        <v>0</v>
      </c>
      <c r="M47" s="196">
        <f t="shared" si="1"/>
        <v>34.700000000000159</v>
      </c>
      <c r="N47" s="196">
        <f t="shared" si="2"/>
        <v>3.3999999999999773</v>
      </c>
      <c r="O47" s="54">
        <v>881.5</v>
      </c>
      <c r="P47" s="54">
        <v>685.6</v>
      </c>
      <c r="Q47" s="54">
        <v>-22.2</v>
      </c>
      <c r="R47" s="54" t="s">
        <v>82</v>
      </c>
      <c r="S47" s="133"/>
      <c r="T47" s="72"/>
      <c r="U47" s="72"/>
      <c r="W47" s="71"/>
      <c r="X47" s="72"/>
      <c r="AA47" s="176"/>
      <c r="AB47" s="193"/>
    </row>
    <row r="48" spans="1:28">
      <c r="A48" s="212">
        <v>45</v>
      </c>
      <c r="B48" s="49" t="s">
        <v>44</v>
      </c>
      <c r="C48" s="48">
        <v>735.5</v>
      </c>
      <c r="D48" s="131">
        <v>731.2</v>
      </c>
      <c r="E48" s="195">
        <v>173.8</v>
      </c>
      <c r="F48" s="63">
        <v>63.6</v>
      </c>
      <c r="G48" s="63">
        <v>8.6</v>
      </c>
      <c r="H48" s="63">
        <v>0</v>
      </c>
      <c r="I48" s="25">
        <v>5.0999999999999996</v>
      </c>
      <c r="J48" s="3">
        <v>14.3</v>
      </c>
      <c r="K48" s="196">
        <v>7.9</v>
      </c>
      <c r="L48" s="196">
        <v>8.6999999999999993</v>
      </c>
      <c r="M48" s="196">
        <f t="shared" si="1"/>
        <v>45.700000000000045</v>
      </c>
      <c r="N48" s="196">
        <f t="shared" si="2"/>
        <v>29.499999999999886</v>
      </c>
      <c r="O48" s="54">
        <v>976.6</v>
      </c>
      <c r="P48" s="54">
        <v>847.3</v>
      </c>
      <c r="Q48" s="54">
        <v>-13.2</v>
      </c>
      <c r="R48" s="54" t="s">
        <v>57</v>
      </c>
      <c r="S48" s="133"/>
      <c r="T48" s="72"/>
      <c r="U48" s="72"/>
      <c r="W48" s="71"/>
      <c r="X48" s="72"/>
      <c r="AA48" s="176"/>
      <c r="AB48" s="193"/>
    </row>
    <row r="49" spans="1:28">
      <c r="A49" s="212">
        <v>46</v>
      </c>
      <c r="B49" s="49" t="s">
        <v>45</v>
      </c>
      <c r="C49" s="48">
        <v>811.3</v>
      </c>
      <c r="D49" s="131">
        <v>699.1</v>
      </c>
      <c r="E49" s="195">
        <v>221.60000000000002</v>
      </c>
      <c r="F49" s="63">
        <v>49.8</v>
      </c>
      <c r="G49" s="63">
        <v>10.399999999999999</v>
      </c>
      <c r="H49" s="63">
        <v>0</v>
      </c>
      <c r="I49" s="25">
        <v>6.9</v>
      </c>
      <c r="J49" s="3">
        <v>12.1</v>
      </c>
      <c r="K49" s="196">
        <v>14.6</v>
      </c>
      <c r="L49" s="196">
        <v>1.5</v>
      </c>
      <c r="M49" s="196">
        <f t="shared" si="1"/>
        <v>42.599999999999909</v>
      </c>
      <c r="N49" s="196">
        <f t="shared" si="2"/>
        <v>6.2999999999999545</v>
      </c>
      <c r="O49" s="54">
        <v>1107.4000000000001</v>
      </c>
      <c r="P49" s="54">
        <v>768.8</v>
      </c>
      <c r="Q49" s="54">
        <v>-30.6</v>
      </c>
      <c r="R49" s="54" t="s">
        <v>82</v>
      </c>
      <c r="S49" s="133"/>
      <c r="T49" s="72"/>
      <c r="U49" s="72"/>
      <c r="W49" s="71"/>
      <c r="X49" s="72"/>
      <c r="AA49" s="176"/>
      <c r="AB49" s="193"/>
    </row>
    <row r="50" spans="1:28">
      <c r="A50" s="212">
        <v>47</v>
      </c>
      <c r="B50" s="49" t="s">
        <v>72</v>
      </c>
      <c r="C50" s="48">
        <v>656.6</v>
      </c>
      <c r="D50" s="131">
        <v>709.09999999999991</v>
      </c>
      <c r="E50" s="195">
        <v>235.29999999999998</v>
      </c>
      <c r="F50" s="63">
        <v>125.6</v>
      </c>
      <c r="G50" s="63">
        <v>10.3</v>
      </c>
      <c r="H50" s="63">
        <v>0</v>
      </c>
      <c r="I50" s="25">
        <v>12.3</v>
      </c>
      <c r="J50" s="3">
        <v>0</v>
      </c>
      <c r="K50" s="196">
        <v>5.2</v>
      </c>
      <c r="L50" s="196">
        <v>0.8</v>
      </c>
      <c r="M50" s="196">
        <f t="shared" si="1"/>
        <v>36.300000000000068</v>
      </c>
      <c r="N50" s="196">
        <f t="shared" si="2"/>
        <v>51.300000000000068</v>
      </c>
      <c r="O50" s="54">
        <v>956</v>
      </c>
      <c r="P50" s="54">
        <v>886.8</v>
      </c>
      <c r="Q50" s="54">
        <v>-7.2</v>
      </c>
      <c r="R50" s="54" t="s">
        <v>57</v>
      </c>
      <c r="S50" s="133"/>
      <c r="T50" s="72"/>
      <c r="W50" s="71"/>
      <c r="X50" s="72"/>
      <c r="AA50" s="176"/>
      <c r="AB50" s="193"/>
    </row>
    <row r="51" spans="1:28">
      <c r="A51" s="212">
        <v>48</v>
      </c>
      <c r="B51" s="49" t="s">
        <v>71</v>
      </c>
      <c r="C51" s="48">
        <v>695.8</v>
      </c>
      <c r="D51" s="131">
        <v>578</v>
      </c>
      <c r="E51" s="195">
        <v>217.99999999999997</v>
      </c>
      <c r="F51" s="63">
        <v>90.199999999999989</v>
      </c>
      <c r="G51" s="63">
        <v>12.9</v>
      </c>
      <c r="H51" s="63">
        <v>0</v>
      </c>
      <c r="I51" s="25">
        <v>18.399999999999999</v>
      </c>
      <c r="J51" s="3">
        <v>0.1</v>
      </c>
      <c r="K51" s="196">
        <v>8.4</v>
      </c>
      <c r="L51" s="196">
        <v>0.5</v>
      </c>
      <c r="M51" s="196">
        <f t="shared" si="1"/>
        <v>57.500000000000114</v>
      </c>
      <c r="N51" s="196">
        <f t="shared" si="2"/>
        <v>41.199999999999932</v>
      </c>
      <c r="O51" s="54">
        <v>1011</v>
      </c>
      <c r="P51" s="54">
        <v>710</v>
      </c>
      <c r="Q51" s="54">
        <v>-29.8</v>
      </c>
      <c r="R51" s="54" t="s">
        <v>82</v>
      </c>
      <c r="S51" s="133"/>
      <c r="AA51" s="176"/>
      <c r="AB51" s="193"/>
    </row>
    <row r="52" spans="1:28">
      <c r="A52" s="212">
        <v>49</v>
      </c>
      <c r="B52" s="49" t="s">
        <v>48</v>
      </c>
      <c r="C52" s="48">
        <v>786.2</v>
      </c>
      <c r="D52" s="131">
        <v>765.8</v>
      </c>
      <c r="E52" s="195">
        <v>181.2</v>
      </c>
      <c r="F52" s="63">
        <v>48.800000000000004</v>
      </c>
      <c r="G52" s="63">
        <v>12.6</v>
      </c>
      <c r="H52" s="63">
        <v>0</v>
      </c>
      <c r="I52" s="25">
        <v>11.6</v>
      </c>
      <c r="J52" s="3">
        <v>0.6</v>
      </c>
      <c r="K52" s="196">
        <v>26.7</v>
      </c>
      <c r="L52" s="196">
        <v>2.2999999999999998</v>
      </c>
      <c r="M52" s="196">
        <f t="shared" si="1"/>
        <v>58.499999999999773</v>
      </c>
      <c r="N52" s="196">
        <f t="shared" si="2"/>
        <v>61.300000000000068</v>
      </c>
      <c r="O52" s="54">
        <v>1076.8</v>
      </c>
      <c r="P52" s="54">
        <v>878.8</v>
      </c>
      <c r="Q52" s="54">
        <v>-18.399999999999999</v>
      </c>
      <c r="R52" s="54" t="s">
        <v>57</v>
      </c>
      <c r="S52" s="133"/>
      <c r="AA52" s="176"/>
      <c r="AB52" s="193"/>
    </row>
    <row r="53" spans="1:28">
      <c r="A53" s="212">
        <v>50</v>
      </c>
      <c r="B53" s="49" t="s">
        <v>49</v>
      </c>
      <c r="C53" s="48">
        <v>644.20000000000005</v>
      </c>
      <c r="D53" s="131">
        <v>551.59999999999991</v>
      </c>
      <c r="E53" s="195">
        <v>264.5</v>
      </c>
      <c r="F53" s="63">
        <v>134.30000000000001</v>
      </c>
      <c r="G53" s="63">
        <v>15.6</v>
      </c>
      <c r="H53" s="63">
        <v>0</v>
      </c>
      <c r="I53" s="25">
        <v>10.6</v>
      </c>
      <c r="J53" s="3">
        <v>25.7</v>
      </c>
      <c r="K53" s="196">
        <v>11.4</v>
      </c>
      <c r="L53" s="196">
        <v>0.1</v>
      </c>
      <c r="M53" s="196">
        <f t="shared" si="1"/>
        <v>52.599999999999909</v>
      </c>
      <c r="N53" s="196">
        <f t="shared" si="2"/>
        <v>36.200000000000045</v>
      </c>
      <c r="O53" s="54">
        <v>998.9</v>
      </c>
      <c r="P53" s="54">
        <v>747.9</v>
      </c>
      <c r="Q53" s="54">
        <v>-25.1</v>
      </c>
      <c r="R53" s="54" t="s">
        <v>82</v>
      </c>
      <c r="S53" s="133"/>
      <c r="T53" s="74"/>
      <c r="U53" s="74"/>
      <c r="V53" s="64"/>
      <c r="Y53" s="64"/>
      <c r="Z53" s="64"/>
      <c r="AA53" s="176"/>
      <c r="AB53" s="193"/>
    </row>
    <row r="54" spans="1:28">
      <c r="A54" s="212"/>
      <c r="B54" s="48" t="s">
        <v>53</v>
      </c>
      <c r="C54" s="113">
        <f>SUM(C4:C53)</f>
        <v>34256.19999999999</v>
      </c>
      <c r="D54" s="113">
        <f t="shared" ref="D54:F54" si="10">SUM(D4:D53)</f>
        <v>32550.799999999992</v>
      </c>
      <c r="E54" s="113">
        <f t="shared" si="10"/>
        <v>12468.999999999995</v>
      </c>
      <c r="F54" s="113">
        <f t="shared" si="10"/>
        <v>5505.4000000000005</v>
      </c>
      <c r="G54" s="113">
        <f t="shared" ref="G54:P54" si="11">SUM(G4:G53)</f>
        <v>787.50000000000011</v>
      </c>
      <c r="H54" s="113">
        <f t="shared" si="11"/>
        <v>0.10000000000002274</v>
      </c>
      <c r="I54" s="113">
        <f t="shared" si="11"/>
        <v>536.59999999999991</v>
      </c>
      <c r="J54" s="113">
        <f t="shared" si="11"/>
        <v>208.2</v>
      </c>
      <c r="K54" s="113">
        <f t="shared" si="11"/>
        <v>724.40000000000009</v>
      </c>
      <c r="L54" s="113">
        <f t="shared" si="11"/>
        <v>160.79999999999998</v>
      </c>
      <c r="M54" s="113">
        <f t="shared" si="11"/>
        <v>2394.9999999999986</v>
      </c>
      <c r="N54" s="113">
        <f t="shared" si="11"/>
        <v>1554.1000000000006</v>
      </c>
      <c r="O54" s="113">
        <f t="shared" si="11"/>
        <v>51168.69999999999</v>
      </c>
      <c r="P54" s="113">
        <f t="shared" si="11"/>
        <v>39993.900000000023</v>
      </c>
      <c r="Q54" s="86">
        <f>P54/O54*100-100</f>
        <v>-21.839132125693965</v>
      </c>
      <c r="R54" s="132" t="s">
        <v>82</v>
      </c>
      <c r="S54" s="114"/>
      <c r="T54" s="74"/>
      <c r="U54" s="74"/>
      <c r="V54" s="64"/>
      <c r="W54" s="85"/>
      <c r="X54" s="64"/>
      <c r="Y54" s="64"/>
      <c r="Z54" s="64"/>
      <c r="AA54" s="176"/>
      <c r="AB54" s="193"/>
    </row>
    <row r="55" spans="1:28">
      <c r="A55" s="212"/>
      <c r="B55" s="48" t="s">
        <v>54</v>
      </c>
      <c r="C55" s="63">
        <f>C54/50</f>
        <v>685.1239999999998</v>
      </c>
      <c r="D55" s="63">
        <f t="shared" ref="D55:F55" si="12">D54/50</f>
        <v>651.01599999999985</v>
      </c>
      <c r="E55" s="63">
        <f t="shared" si="12"/>
        <v>249.37999999999988</v>
      </c>
      <c r="F55" s="63">
        <f t="shared" si="12"/>
        <v>110.108</v>
      </c>
      <c r="G55" s="63">
        <f t="shared" ref="G55:P55" si="13">G54/50</f>
        <v>15.750000000000002</v>
      </c>
      <c r="H55" s="63">
        <f t="shared" si="13"/>
        <v>2.0000000000004545E-3</v>
      </c>
      <c r="I55" s="63">
        <f t="shared" si="13"/>
        <v>10.731999999999998</v>
      </c>
      <c r="J55" s="63">
        <f t="shared" si="13"/>
        <v>4.1639999999999997</v>
      </c>
      <c r="K55" s="63">
        <f t="shared" si="13"/>
        <v>14.488000000000001</v>
      </c>
      <c r="L55" s="63">
        <f t="shared" si="13"/>
        <v>3.2159999999999997</v>
      </c>
      <c r="M55" s="63">
        <f t="shared" si="13"/>
        <v>47.89999999999997</v>
      </c>
      <c r="N55" s="63">
        <f t="shared" si="13"/>
        <v>31.082000000000011</v>
      </c>
      <c r="O55" s="63">
        <f t="shared" si="13"/>
        <v>1023.3739999999998</v>
      </c>
      <c r="P55" s="63">
        <f t="shared" si="13"/>
        <v>799.8780000000005</v>
      </c>
      <c r="Q55" s="86">
        <f>P55/O55*100-100</f>
        <v>-21.839132125693965</v>
      </c>
      <c r="R55" s="132" t="s">
        <v>82</v>
      </c>
      <c r="S55" s="116"/>
      <c r="T55" s="74"/>
      <c r="U55" s="74"/>
      <c r="V55" s="64"/>
      <c r="W55" s="85"/>
      <c r="X55" s="64"/>
      <c r="Y55" s="64"/>
      <c r="Z55" s="64"/>
      <c r="AA55" s="176"/>
      <c r="AB55" s="193"/>
    </row>
    <row r="56" spans="1:28">
      <c r="T56" s="78"/>
      <c r="U56" s="78"/>
      <c r="V56" s="79"/>
      <c r="W56" s="80"/>
      <c r="X56" s="79"/>
      <c r="Y56" s="64"/>
    </row>
    <row r="59" spans="1:28">
      <c r="B59" s="29"/>
    </row>
    <row r="60" spans="1:28">
      <c r="B60" s="29"/>
    </row>
    <row r="61" spans="1:28">
      <c r="B61" s="29"/>
    </row>
    <row r="62" spans="1:28">
      <c r="B62" s="29"/>
    </row>
    <row r="63" spans="1:28">
      <c r="B63" s="29"/>
    </row>
    <row r="64" spans="1:28">
      <c r="B64" s="29"/>
    </row>
    <row r="65" spans="2:2">
      <c r="B65" s="29"/>
    </row>
    <row r="66" spans="2:2">
      <c r="B66" s="29"/>
    </row>
    <row r="67" spans="2:2">
      <c r="B67" s="29"/>
    </row>
    <row r="68" spans="2:2">
      <c r="B68" s="29"/>
    </row>
    <row r="69" spans="2:2">
      <c r="B69" s="29"/>
    </row>
    <row r="70" spans="2:2">
      <c r="B70" s="29"/>
    </row>
    <row r="71" spans="2:2">
      <c r="B71" s="29"/>
    </row>
    <row r="72" spans="2:2">
      <c r="B72" s="29"/>
    </row>
    <row r="73" spans="2:2">
      <c r="B73" s="29"/>
    </row>
    <row r="74" spans="2:2">
      <c r="B74" s="29"/>
    </row>
    <row r="75" spans="2:2">
      <c r="B75" s="29"/>
    </row>
    <row r="76" spans="2:2">
      <c r="B76" s="29"/>
    </row>
    <row r="77" spans="2:2">
      <c r="B77" s="29"/>
    </row>
    <row r="78" spans="2:2">
      <c r="B78" s="29"/>
    </row>
    <row r="79" spans="2:2">
      <c r="B79" s="29"/>
    </row>
    <row r="80" spans="2:2">
      <c r="B80" s="29"/>
    </row>
    <row r="81" spans="2:2">
      <c r="B81" s="29"/>
    </row>
    <row r="82" spans="2:2">
      <c r="B82" s="29"/>
    </row>
    <row r="83" spans="2:2">
      <c r="B83" s="29"/>
    </row>
    <row r="84" spans="2:2">
      <c r="B84" s="29"/>
    </row>
    <row r="85" spans="2:2">
      <c r="B85" s="29"/>
    </row>
    <row r="86" spans="2:2">
      <c r="B86" s="29"/>
    </row>
    <row r="87" spans="2:2">
      <c r="B87" s="29"/>
    </row>
    <row r="88" spans="2:2">
      <c r="B88" s="29"/>
    </row>
    <row r="89" spans="2:2">
      <c r="B89" s="29"/>
    </row>
    <row r="90" spans="2:2">
      <c r="B90" s="29"/>
    </row>
    <row r="91" spans="2:2">
      <c r="B91" s="29"/>
    </row>
    <row r="92" spans="2:2">
      <c r="B92" s="29"/>
    </row>
    <row r="93" spans="2:2">
      <c r="B93" s="29"/>
    </row>
    <row r="94" spans="2:2">
      <c r="B94" s="29"/>
    </row>
    <row r="95" spans="2:2">
      <c r="B95" s="29"/>
    </row>
    <row r="96" spans="2:2">
      <c r="B96" s="29"/>
    </row>
    <row r="97" spans="2:2">
      <c r="B97" s="29"/>
    </row>
    <row r="98" spans="2:2">
      <c r="B98" s="29"/>
    </row>
    <row r="99" spans="2:2">
      <c r="B99" s="29"/>
    </row>
    <row r="100" spans="2:2">
      <c r="B100" s="29"/>
    </row>
    <row r="101" spans="2:2">
      <c r="B101" s="29"/>
    </row>
    <row r="102" spans="2:2">
      <c r="B102" s="29"/>
    </row>
    <row r="103" spans="2:2">
      <c r="B103" s="29"/>
    </row>
    <row r="104" spans="2:2">
      <c r="B104" s="29"/>
    </row>
    <row r="105" spans="2:2">
      <c r="B105" s="29"/>
    </row>
    <row r="106" spans="2:2">
      <c r="B106" s="29"/>
    </row>
    <row r="107" spans="2:2">
      <c r="B107" s="29"/>
    </row>
    <row r="108" spans="2:2">
      <c r="B108" s="29"/>
    </row>
  </sheetData>
  <autoFilter ref="A3:AB55">
    <filterColumn colId="19" showButton="0"/>
  </autoFilter>
  <mergeCells count="33">
    <mergeCell ref="Y23:Z23"/>
    <mergeCell ref="T10:U10"/>
    <mergeCell ref="T11:U11"/>
    <mergeCell ref="T12:U12"/>
    <mergeCell ref="T13:U13"/>
    <mergeCell ref="T14:U14"/>
    <mergeCell ref="T15:U15"/>
    <mergeCell ref="Y22:Z22"/>
    <mergeCell ref="T16:U16"/>
    <mergeCell ref="T17:U17"/>
    <mergeCell ref="T18:U18"/>
    <mergeCell ref="T20:U20"/>
    <mergeCell ref="T19:U19"/>
    <mergeCell ref="T9:U9"/>
    <mergeCell ref="O2:P2"/>
    <mergeCell ref="Q2:Q3"/>
    <mergeCell ref="R2:R3"/>
    <mergeCell ref="T2:U2"/>
    <mergeCell ref="T3:U3"/>
    <mergeCell ref="T4:U4"/>
    <mergeCell ref="T5:U5"/>
    <mergeCell ref="T6:U6"/>
    <mergeCell ref="T7:U7"/>
    <mergeCell ref="T8:U8"/>
    <mergeCell ref="A1:R1"/>
    <mergeCell ref="K2:L2"/>
    <mergeCell ref="A2:A3"/>
    <mergeCell ref="B2:B3"/>
    <mergeCell ref="C2:D2"/>
    <mergeCell ref="E2:F2"/>
    <mergeCell ref="I2:J2"/>
    <mergeCell ref="G2:H2"/>
    <mergeCell ref="M2:N2"/>
  </mergeCells>
  <printOptions horizontalCentered="1"/>
  <pageMargins left="0.25" right="0.25" top="0.5" bottom="0.5" header="0.3" footer="0.3"/>
  <pageSetup paperSize="9" scale="77" orientation="portrait" verticalDpi="300" r:id="rId1"/>
  <colBreaks count="1" manualBreakCount="1">
    <brk id="18" min="2" max="54" man="1"/>
  </colBreaks>
</worksheet>
</file>

<file path=xl/worksheets/sheet10.xml><?xml version="1.0" encoding="utf-8"?>
<worksheet xmlns="http://schemas.openxmlformats.org/spreadsheetml/2006/main" xmlns:r="http://schemas.openxmlformats.org/officeDocument/2006/relationships">
  <dimension ref="A1:AM57"/>
  <sheetViews>
    <sheetView view="pageBreakPreview" zoomScaleSheetLayoutView="100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AD59" sqref="AD59"/>
    </sheetView>
  </sheetViews>
  <sheetFormatPr defaultColWidth="9.28515625" defaultRowHeight="15"/>
  <cols>
    <col min="1" max="1" width="4.42578125" style="1" customWidth="1"/>
    <col min="2" max="2" width="15.28515625" style="1" customWidth="1"/>
    <col min="3" max="3" width="8" style="1" customWidth="1"/>
    <col min="4" max="4" width="9.7109375" style="1" customWidth="1"/>
    <col min="5" max="6" width="7.28515625" style="1" customWidth="1"/>
    <col min="7" max="7" width="9.7109375" style="1" customWidth="1"/>
    <col min="8" max="8" width="7.5703125" style="1" customWidth="1"/>
    <col min="9" max="14" width="9.7109375" style="1" customWidth="1"/>
    <col min="15" max="15" width="7.28515625" style="1" customWidth="1"/>
    <col min="16" max="16" width="7.7109375" style="1" customWidth="1"/>
    <col min="17" max="18" width="9.7109375" style="1" customWidth="1"/>
    <col min="19" max="25" width="8" style="1" customWidth="1"/>
    <col min="26" max="30" width="8.7109375" style="1" customWidth="1"/>
    <col min="31" max="31" width="9.7109375" style="1" customWidth="1"/>
    <col min="32" max="34" width="8.7109375" style="1" customWidth="1"/>
    <col min="35" max="35" width="8" style="1" customWidth="1"/>
    <col min="36" max="36" width="10.5703125" style="1" customWidth="1"/>
    <col min="37" max="37" width="8" style="15" customWidth="1"/>
    <col min="38" max="38" width="9.28515625" style="1"/>
    <col min="39" max="39" width="10.28515625" style="1" customWidth="1"/>
    <col min="40" max="16384" width="9.28515625" style="1"/>
  </cols>
  <sheetData>
    <row r="1" spans="1:39" s="88" customFormat="1" ht="30">
      <c r="A1" s="87" t="s">
        <v>70</v>
      </c>
      <c r="B1" s="87" t="s">
        <v>51</v>
      </c>
      <c r="C1" s="87" t="s">
        <v>50</v>
      </c>
      <c r="D1" s="197" t="s">
        <v>154</v>
      </c>
      <c r="E1" s="87">
        <v>2</v>
      </c>
      <c r="F1" s="87">
        <v>3</v>
      </c>
      <c r="G1" s="87">
        <v>4</v>
      </c>
      <c r="H1" s="87">
        <v>5</v>
      </c>
      <c r="I1" s="87">
        <v>6</v>
      </c>
      <c r="J1" s="87">
        <v>7</v>
      </c>
      <c r="K1" s="87">
        <v>8</v>
      </c>
      <c r="L1" s="87">
        <v>9</v>
      </c>
      <c r="M1" s="87">
        <v>10</v>
      </c>
      <c r="N1" s="87">
        <v>11</v>
      </c>
      <c r="O1" s="87">
        <v>12</v>
      </c>
      <c r="P1" s="87">
        <v>13</v>
      </c>
      <c r="Q1" s="87">
        <v>14</v>
      </c>
      <c r="R1" s="87">
        <v>15</v>
      </c>
      <c r="S1" s="87">
        <v>16</v>
      </c>
      <c r="T1" s="87">
        <v>17</v>
      </c>
      <c r="U1" s="87">
        <v>18</v>
      </c>
      <c r="V1" s="87">
        <v>19</v>
      </c>
      <c r="W1" s="87">
        <v>20</v>
      </c>
      <c r="X1" s="87">
        <v>21</v>
      </c>
      <c r="Y1" s="87">
        <v>22</v>
      </c>
      <c r="Z1" s="87">
        <v>23</v>
      </c>
      <c r="AA1" s="87">
        <v>24</v>
      </c>
      <c r="AB1" s="87">
        <v>25</v>
      </c>
      <c r="AC1" s="87">
        <v>26</v>
      </c>
      <c r="AD1" s="87">
        <v>27</v>
      </c>
      <c r="AE1" s="87">
        <v>28</v>
      </c>
      <c r="AF1" s="87">
        <v>29</v>
      </c>
      <c r="AG1" s="87">
        <v>30</v>
      </c>
      <c r="AH1" s="87">
        <v>31</v>
      </c>
      <c r="AI1" s="87" t="s">
        <v>52</v>
      </c>
      <c r="AJ1" s="87" t="s">
        <v>58</v>
      </c>
      <c r="AK1" s="36" t="s">
        <v>55</v>
      </c>
    </row>
    <row r="2" spans="1:39" ht="15" customHeight="1">
      <c r="A2" s="3">
        <v>1</v>
      </c>
      <c r="B2" s="2" t="s">
        <v>0</v>
      </c>
      <c r="C2" s="84">
        <v>5.3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>
        <v>0</v>
      </c>
      <c r="AH2" s="26">
        <v>0</v>
      </c>
      <c r="AI2" s="26">
        <v>0</v>
      </c>
      <c r="AJ2" s="23">
        <f t="shared" ref="AJ2:AJ53" si="0">AI2/C2*100-100</f>
        <v>-100</v>
      </c>
      <c r="AK2" s="16" t="s">
        <v>98</v>
      </c>
      <c r="AL2" s="1">
        <v>0.59999999999990905</v>
      </c>
      <c r="AM2" s="19">
        <f>AL2-AI2</f>
        <v>0.59999999999990905</v>
      </c>
    </row>
    <row r="3" spans="1:39" ht="15" customHeight="1">
      <c r="A3" s="3">
        <v>2</v>
      </c>
      <c r="B3" s="2" t="s">
        <v>1</v>
      </c>
      <c r="C3" s="84">
        <v>9.4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26">
        <v>0</v>
      </c>
      <c r="AJ3" s="23">
        <f t="shared" si="0"/>
        <v>-100</v>
      </c>
      <c r="AK3" s="16" t="s">
        <v>81</v>
      </c>
      <c r="AL3" s="1">
        <v>0.5</v>
      </c>
      <c r="AM3" s="19">
        <f t="shared" ref="AM3:AM51" si="1">AL3-AI3</f>
        <v>0.5</v>
      </c>
    </row>
    <row r="4" spans="1:39" ht="15" customHeight="1">
      <c r="A4" s="3">
        <v>3</v>
      </c>
      <c r="B4" s="2" t="s">
        <v>2</v>
      </c>
      <c r="C4" s="84">
        <v>9.8000000000000007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26">
        <v>0</v>
      </c>
      <c r="AJ4" s="23">
        <f t="shared" si="0"/>
        <v>-100</v>
      </c>
      <c r="AK4" s="16" t="s">
        <v>81</v>
      </c>
      <c r="AL4" s="1">
        <v>27.800000000000068</v>
      </c>
      <c r="AM4" s="19">
        <f t="shared" si="1"/>
        <v>27.800000000000068</v>
      </c>
    </row>
    <row r="5" spans="1:39">
      <c r="A5" s="3">
        <v>4</v>
      </c>
      <c r="B5" s="2" t="s">
        <v>3</v>
      </c>
      <c r="C5" s="84">
        <v>6.8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26">
        <v>0</v>
      </c>
      <c r="AJ5" s="23">
        <f t="shared" si="0"/>
        <v>-100</v>
      </c>
      <c r="AK5" s="16" t="s">
        <v>81</v>
      </c>
      <c r="AL5" s="1">
        <v>9.1999999999999318</v>
      </c>
      <c r="AM5" s="19">
        <f t="shared" si="1"/>
        <v>9.1999999999999318</v>
      </c>
    </row>
    <row r="6" spans="1:39">
      <c r="A6" s="3">
        <v>5</v>
      </c>
      <c r="B6" s="2" t="s">
        <v>4</v>
      </c>
      <c r="C6" s="84">
        <v>10.7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26">
        <v>0</v>
      </c>
      <c r="AJ6" s="23">
        <f t="shared" si="0"/>
        <v>-100</v>
      </c>
      <c r="AK6" s="16" t="s">
        <v>81</v>
      </c>
      <c r="AL6" s="1">
        <v>0.49999999999988631</v>
      </c>
      <c r="AM6" s="19">
        <f t="shared" si="1"/>
        <v>0.49999999999988631</v>
      </c>
    </row>
    <row r="7" spans="1:39">
      <c r="A7" s="3">
        <v>6</v>
      </c>
      <c r="B7" s="2" t="s">
        <v>5</v>
      </c>
      <c r="C7" s="84">
        <v>6.2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  <c r="S7" s="26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26">
        <v>0</v>
      </c>
      <c r="AJ7" s="23">
        <f t="shared" si="0"/>
        <v>-100</v>
      </c>
      <c r="AK7" s="16" t="s">
        <v>81</v>
      </c>
      <c r="AL7" s="1">
        <v>28.700000000000045</v>
      </c>
      <c r="AM7" s="19">
        <f t="shared" si="1"/>
        <v>28.700000000000045</v>
      </c>
    </row>
    <row r="8" spans="1:39">
      <c r="A8" s="3">
        <v>7</v>
      </c>
      <c r="B8" s="2" t="s">
        <v>6</v>
      </c>
      <c r="C8" s="84">
        <v>15.8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  <c r="S8" s="26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26">
        <v>0.2</v>
      </c>
      <c r="AJ8" s="23">
        <f t="shared" si="0"/>
        <v>-98.734177215189874</v>
      </c>
      <c r="AK8" s="16" t="s">
        <v>56</v>
      </c>
      <c r="AL8" s="1">
        <v>5</v>
      </c>
      <c r="AM8" s="19">
        <f t="shared" si="1"/>
        <v>4.8</v>
      </c>
    </row>
    <row r="9" spans="1:39">
      <c r="A9" s="3">
        <v>8</v>
      </c>
      <c r="B9" s="2" t="s">
        <v>7</v>
      </c>
      <c r="C9" s="84">
        <v>6.7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26">
        <v>0</v>
      </c>
      <c r="AJ9" s="23">
        <f t="shared" si="0"/>
        <v>-100</v>
      </c>
      <c r="AK9" s="16" t="s">
        <v>56</v>
      </c>
      <c r="AL9" s="1">
        <v>1.1999999999999318</v>
      </c>
      <c r="AM9" s="19">
        <v>0</v>
      </c>
    </row>
    <row r="10" spans="1:39">
      <c r="A10" s="3">
        <v>9</v>
      </c>
      <c r="B10" s="2" t="s">
        <v>8</v>
      </c>
      <c r="C10" s="84">
        <v>9.5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  <c r="S10" s="26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26">
        <v>0.1</v>
      </c>
      <c r="AJ10" s="23">
        <f t="shared" si="0"/>
        <v>-98.94736842105263</v>
      </c>
      <c r="AK10" s="16" t="s">
        <v>81</v>
      </c>
      <c r="AL10" s="1">
        <v>0.5</v>
      </c>
      <c r="AM10" s="19">
        <f t="shared" si="1"/>
        <v>0.4</v>
      </c>
    </row>
    <row r="11" spans="1:39">
      <c r="A11" s="3">
        <v>10</v>
      </c>
      <c r="B11" s="2" t="s">
        <v>9</v>
      </c>
      <c r="C11" s="84">
        <v>3.4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26">
        <v>0</v>
      </c>
      <c r="AJ11" s="23">
        <f t="shared" si="0"/>
        <v>-100</v>
      </c>
      <c r="AK11" s="16" t="s">
        <v>57</v>
      </c>
      <c r="AL11" s="1">
        <v>0</v>
      </c>
      <c r="AM11" s="19">
        <f t="shared" si="1"/>
        <v>0</v>
      </c>
    </row>
    <row r="12" spans="1:39">
      <c r="A12" s="3">
        <v>11</v>
      </c>
      <c r="B12" s="2" t="s">
        <v>10</v>
      </c>
      <c r="C12" s="84">
        <v>8.1999999999999993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26">
        <v>0.1</v>
      </c>
      <c r="AJ12" s="23">
        <f t="shared" si="0"/>
        <v>-98.780487804878049</v>
      </c>
      <c r="AK12" s="16" t="s">
        <v>81</v>
      </c>
      <c r="AL12" s="1">
        <v>3.5</v>
      </c>
      <c r="AM12" s="19">
        <f t="shared" si="1"/>
        <v>3.4</v>
      </c>
    </row>
    <row r="13" spans="1:39">
      <c r="A13" s="3">
        <v>12</v>
      </c>
      <c r="B13" s="2" t="s">
        <v>11</v>
      </c>
      <c r="C13" s="84">
        <v>2.6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26">
        <v>0.1</v>
      </c>
      <c r="AJ13" s="23">
        <f t="shared" si="0"/>
        <v>-96.15384615384616</v>
      </c>
      <c r="AK13" s="16" t="s">
        <v>57</v>
      </c>
      <c r="AL13" s="1">
        <v>23.600000000000023</v>
      </c>
      <c r="AM13" s="19">
        <f t="shared" si="1"/>
        <v>23.500000000000021</v>
      </c>
    </row>
    <row r="14" spans="1:39">
      <c r="A14" s="3">
        <v>13</v>
      </c>
      <c r="B14" s="2" t="s">
        <v>12</v>
      </c>
      <c r="C14" s="84">
        <v>5.7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  <c r="S14" s="26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26">
        <v>0</v>
      </c>
      <c r="AJ14" s="23">
        <f t="shared" si="0"/>
        <v>-100</v>
      </c>
      <c r="AK14" s="16" t="s">
        <v>57</v>
      </c>
      <c r="AL14" s="1">
        <v>7.5</v>
      </c>
      <c r="AM14" s="19">
        <f t="shared" si="1"/>
        <v>7.5</v>
      </c>
    </row>
    <row r="15" spans="1:39">
      <c r="A15" s="3">
        <v>14</v>
      </c>
      <c r="B15" s="2" t="s">
        <v>13</v>
      </c>
      <c r="C15" s="84">
        <v>5.5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26">
        <v>0</v>
      </c>
      <c r="AJ15" s="23">
        <f t="shared" si="0"/>
        <v>-100</v>
      </c>
      <c r="AK15" s="16" t="s">
        <v>57</v>
      </c>
      <c r="AL15" s="1">
        <v>6.2000000000000455</v>
      </c>
      <c r="AM15" s="19">
        <f t="shared" si="1"/>
        <v>6.2000000000000455</v>
      </c>
    </row>
    <row r="16" spans="1:39">
      <c r="A16" s="3">
        <v>15</v>
      </c>
      <c r="B16" s="2" t="s">
        <v>14</v>
      </c>
      <c r="C16" s="84">
        <v>7.9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  <c r="S16" s="26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26">
        <v>0.1</v>
      </c>
      <c r="AJ16" s="23">
        <f t="shared" si="0"/>
        <v>-98.734177215189874</v>
      </c>
      <c r="AK16" s="16" t="s">
        <v>56</v>
      </c>
      <c r="AL16" s="1">
        <v>1.1000000000001364</v>
      </c>
      <c r="AM16" s="19">
        <f t="shared" si="1"/>
        <v>1.0000000000001363</v>
      </c>
    </row>
    <row r="17" spans="1:39" ht="15" customHeight="1">
      <c r="A17" s="3">
        <v>16</v>
      </c>
      <c r="B17" s="2" t="s">
        <v>15</v>
      </c>
      <c r="C17" s="84">
        <v>10.8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26">
        <v>0</v>
      </c>
      <c r="AJ17" s="23">
        <f t="shared" si="0"/>
        <v>-100</v>
      </c>
      <c r="AK17" s="16" t="s">
        <v>81</v>
      </c>
      <c r="AL17" s="1">
        <v>0.59999999999990905</v>
      </c>
      <c r="AM17" s="19">
        <f t="shared" si="1"/>
        <v>0.59999999999990905</v>
      </c>
    </row>
    <row r="18" spans="1:39" ht="15" customHeight="1">
      <c r="A18" s="3">
        <v>17</v>
      </c>
      <c r="B18" s="2" t="s">
        <v>16</v>
      </c>
      <c r="C18" s="84">
        <v>7.9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s="23">
        <f t="shared" si="0"/>
        <v>-100</v>
      </c>
      <c r="AK18" s="16" t="s">
        <v>56</v>
      </c>
      <c r="AL18" s="1">
        <v>0.20000000000004547</v>
      </c>
      <c r="AM18" s="19">
        <v>0</v>
      </c>
    </row>
    <row r="19" spans="1:39">
      <c r="A19" s="3">
        <v>18</v>
      </c>
      <c r="B19" s="2" t="s">
        <v>17</v>
      </c>
      <c r="C19" s="84">
        <v>11.6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26">
        <v>0</v>
      </c>
      <c r="AJ19" s="23">
        <f t="shared" si="0"/>
        <v>-100</v>
      </c>
      <c r="AK19" s="16" t="s">
        <v>56</v>
      </c>
      <c r="AL19" s="1">
        <v>1.2999999999999545</v>
      </c>
      <c r="AM19" s="19">
        <f t="shared" si="1"/>
        <v>1.2999999999999545</v>
      </c>
    </row>
    <row r="20" spans="1:39">
      <c r="A20" s="3">
        <v>19</v>
      </c>
      <c r="B20" s="2" t="s">
        <v>18</v>
      </c>
      <c r="C20" s="84">
        <v>7.6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26">
        <v>0</v>
      </c>
      <c r="AJ20" s="23">
        <f t="shared" si="0"/>
        <v>-100</v>
      </c>
      <c r="AK20" s="16" t="s">
        <v>56</v>
      </c>
      <c r="AL20" s="1">
        <v>3.9000000000000909</v>
      </c>
      <c r="AM20" s="19">
        <f t="shared" si="1"/>
        <v>3.9000000000000909</v>
      </c>
    </row>
    <row r="21" spans="1:39">
      <c r="A21" s="3">
        <v>20</v>
      </c>
      <c r="B21" s="2" t="s">
        <v>19</v>
      </c>
      <c r="C21" s="84">
        <v>17.3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26">
        <v>0</v>
      </c>
      <c r="AJ21" s="23">
        <f t="shared" si="0"/>
        <v>-100</v>
      </c>
      <c r="AK21" s="16" t="s">
        <v>56</v>
      </c>
      <c r="AL21" s="1">
        <v>2.1000000000000227</v>
      </c>
      <c r="AM21" s="19">
        <f t="shared" si="1"/>
        <v>2.1000000000000227</v>
      </c>
    </row>
    <row r="22" spans="1:39">
      <c r="A22" s="3">
        <v>21</v>
      </c>
      <c r="B22" s="2" t="s">
        <v>20</v>
      </c>
      <c r="C22" s="84">
        <v>7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26">
        <v>0.1</v>
      </c>
      <c r="AJ22" s="23">
        <f t="shared" si="0"/>
        <v>-98.571428571428569</v>
      </c>
      <c r="AK22" s="16" t="s">
        <v>81</v>
      </c>
      <c r="AL22" s="1">
        <v>6.7999999999999545</v>
      </c>
      <c r="AM22" s="19">
        <f t="shared" si="1"/>
        <v>6.6999999999999549</v>
      </c>
    </row>
    <row r="23" spans="1:39">
      <c r="A23" s="3">
        <v>22</v>
      </c>
      <c r="B23" s="2" t="s">
        <v>21</v>
      </c>
      <c r="C23" s="84">
        <v>7.1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26">
        <v>0</v>
      </c>
      <c r="AJ23" s="23">
        <f t="shared" si="0"/>
        <v>-100</v>
      </c>
      <c r="AK23" s="16" t="s">
        <v>81</v>
      </c>
      <c r="AL23" s="1">
        <v>6.2999999999999545</v>
      </c>
      <c r="AM23" s="19">
        <v>0</v>
      </c>
    </row>
    <row r="24" spans="1:39">
      <c r="A24" s="3">
        <v>23</v>
      </c>
      <c r="B24" s="2" t="s">
        <v>22</v>
      </c>
      <c r="C24" s="84">
        <v>5.4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26">
        <v>0</v>
      </c>
      <c r="AJ24" s="23">
        <f t="shared" si="0"/>
        <v>-100</v>
      </c>
      <c r="AK24" s="16" t="s">
        <v>81</v>
      </c>
      <c r="AL24" s="1">
        <v>8.7000000000000455</v>
      </c>
      <c r="AM24" s="19">
        <f t="shared" si="1"/>
        <v>8.7000000000000455</v>
      </c>
    </row>
    <row r="25" spans="1:39" ht="15" customHeight="1">
      <c r="A25" s="3">
        <v>24</v>
      </c>
      <c r="B25" s="2" t="s">
        <v>23</v>
      </c>
      <c r="C25" s="84">
        <v>9.6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26">
        <v>0.3</v>
      </c>
      <c r="AJ25" s="23">
        <f t="shared" si="0"/>
        <v>-96.875</v>
      </c>
      <c r="AK25" s="16" t="s">
        <v>81</v>
      </c>
      <c r="AL25" s="1">
        <v>23.399999999999977</v>
      </c>
      <c r="AM25" s="19">
        <f t="shared" si="1"/>
        <v>23.099999999999977</v>
      </c>
    </row>
    <row r="26" spans="1:39">
      <c r="A26" s="3">
        <v>25</v>
      </c>
      <c r="B26" s="2" t="s">
        <v>24</v>
      </c>
      <c r="C26" s="84">
        <v>4.4000000000000004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>
        <v>0</v>
      </c>
      <c r="AF26" s="26">
        <v>0</v>
      </c>
      <c r="AG26" s="26">
        <v>0</v>
      </c>
      <c r="AH26" s="26">
        <v>0</v>
      </c>
      <c r="AI26" s="26">
        <v>0</v>
      </c>
      <c r="AJ26" s="23">
        <f t="shared" si="0"/>
        <v>-100</v>
      </c>
      <c r="AK26" s="16" t="s">
        <v>81</v>
      </c>
      <c r="AL26" s="1">
        <v>1.2999999999999545</v>
      </c>
      <c r="AM26" s="19">
        <f t="shared" si="1"/>
        <v>1.2999999999999545</v>
      </c>
    </row>
    <row r="27" spans="1:39">
      <c r="A27" s="3">
        <v>26</v>
      </c>
      <c r="B27" s="2" t="s">
        <v>25</v>
      </c>
      <c r="C27" s="84">
        <v>7.9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>
        <v>0</v>
      </c>
      <c r="AH27" s="26">
        <v>0</v>
      </c>
      <c r="AI27" s="26">
        <v>0.1</v>
      </c>
      <c r="AJ27" s="23">
        <f t="shared" si="0"/>
        <v>-98.734177215189874</v>
      </c>
      <c r="AK27" s="16" t="s">
        <v>81</v>
      </c>
      <c r="AL27" s="1">
        <v>23.399999999999864</v>
      </c>
      <c r="AM27" s="19">
        <f t="shared" si="1"/>
        <v>23.299999999999862</v>
      </c>
    </row>
    <row r="28" spans="1:39" s="53" customFormat="1">
      <c r="A28" s="48">
        <v>27</v>
      </c>
      <c r="B28" s="49" t="s">
        <v>26</v>
      </c>
      <c r="C28" s="84">
        <v>2.1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v>0</v>
      </c>
      <c r="AE28" s="26">
        <v>0</v>
      </c>
      <c r="AF28" s="26">
        <v>0</v>
      </c>
      <c r="AG28" s="26">
        <v>0</v>
      </c>
      <c r="AH28" s="26">
        <v>0</v>
      </c>
      <c r="AI28" s="26">
        <v>0.1</v>
      </c>
      <c r="AJ28" s="51">
        <f t="shared" si="0"/>
        <v>-95.238095238095241</v>
      </c>
      <c r="AK28" s="52" t="s">
        <v>57</v>
      </c>
      <c r="AL28" s="53">
        <v>9</v>
      </c>
      <c r="AM28" s="19">
        <f t="shared" si="1"/>
        <v>8.9</v>
      </c>
    </row>
    <row r="29" spans="1:39">
      <c r="A29" s="3">
        <v>28</v>
      </c>
      <c r="B29" s="2" t="s">
        <v>27</v>
      </c>
      <c r="C29" s="84">
        <v>11.6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0</v>
      </c>
      <c r="AD29" s="26">
        <v>0</v>
      </c>
      <c r="AE29" s="26">
        <v>0</v>
      </c>
      <c r="AF29" s="26">
        <v>0</v>
      </c>
      <c r="AG29" s="26">
        <v>0</v>
      </c>
      <c r="AH29" s="26">
        <v>0</v>
      </c>
      <c r="AI29" s="26">
        <v>0</v>
      </c>
      <c r="AJ29" s="23">
        <f t="shared" si="0"/>
        <v>-100</v>
      </c>
      <c r="AK29" s="16" t="s">
        <v>81</v>
      </c>
      <c r="AL29" s="1">
        <v>3.9000000000000909</v>
      </c>
      <c r="AM29" s="19">
        <f t="shared" si="1"/>
        <v>3.9000000000000909</v>
      </c>
    </row>
    <row r="30" spans="1:39">
      <c r="A30" s="3">
        <v>29</v>
      </c>
      <c r="B30" s="2" t="s">
        <v>28</v>
      </c>
      <c r="C30" s="84">
        <v>10.8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26">
        <v>0</v>
      </c>
      <c r="AJ30" s="23">
        <f t="shared" si="0"/>
        <v>-100</v>
      </c>
      <c r="AK30" s="16" t="s">
        <v>57</v>
      </c>
      <c r="AL30" s="1">
        <v>0</v>
      </c>
      <c r="AM30" s="19">
        <f t="shared" si="1"/>
        <v>0</v>
      </c>
    </row>
    <row r="31" spans="1:39">
      <c r="A31" s="3">
        <v>30</v>
      </c>
      <c r="B31" s="2" t="s">
        <v>29</v>
      </c>
      <c r="C31" s="84">
        <v>14.9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6">
        <v>0</v>
      </c>
      <c r="AE31" s="26">
        <v>0</v>
      </c>
      <c r="AF31" s="26">
        <v>0</v>
      </c>
      <c r="AG31" s="26">
        <v>0</v>
      </c>
      <c r="AH31" s="26">
        <v>0</v>
      </c>
      <c r="AI31" s="26">
        <v>0</v>
      </c>
      <c r="AJ31" s="23">
        <f t="shared" si="0"/>
        <v>-100</v>
      </c>
      <c r="AK31" s="16" t="s">
        <v>56</v>
      </c>
      <c r="AL31" s="1">
        <v>0.79999999999995453</v>
      </c>
      <c r="AM31" s="19">
        <f t="shared" si="1"/>
        <v>0.79999999999995453</v>
      </c>
    </row>
    <row r="32" spans="1:39">
      <c r="A32" s="3">
        <v>31</v>
      </c>
      <c r="B32" s="2" t="s">
        <v>30</v>
      </c>
      <c r="C32" s="84">
        <v>7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>
        <v>0</v>
      </c>
      <c r="AD32" s="26">
        <v>0</v>
      </c>
      <c r="AE32" s="26">
        <v>0</v>
      </c>
      <c r="AF32" s="26">
        <v>0</v>
      </c>
      <c r="AG32" s="26">
        <v>0</v>
      </c>
      <c r="AH32" s="26">
        <v>0</v>
      </c>
      <c r="AI32" s="26">
        <v>0.1</v>
      </c>
      <c r="AJ32" s="23">
        <f t="shared" si="0"/>
        <v>-98.571428571428569</v>
      </c>
      <c r="AK32" s="16" t="s">
        <v>57</v>
      </c>
      <c r="AL32" s="1">
        <v>15.100000000000136</v>
      </c>
      <c r="AM32" s="19">
        <f t="shared" si="1"/>
        <v>15.000000000000137</v>
      </c>
    </row>
    <row r="33" spans="1:39" ht="15" customHeight="1">
      <c r="A33" s="3">
        <v>32</v>
      </c>
      <c r="B33" s="2" t="s">
        <v>31</v>
      </c>
      <c r="C33" s="84">
        <v>17.7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26">
        <v>0</v>
      </c>
      <c r="AJ33" s="23">
        <f t="shared" si="0"/>
        <v>-100</v>
      </c>
      <c r="AK33" s="16" t="s">
        <v>56</v>
      </c>
      <c r="AL33" s="1">
        <v>0.89999999999997726</v>
      </c>
      <c r="AM33" s="19">
        <f t="shared" si="1"/>
        <v>0.89999999999997726</v>
      </c>
    </row>
    <row r="34" spans="1:39">
      <c r="A34" s="3">
        <v>33</v>
      </c>
      <c r="B34" s="2" t="s">
        <v>32</v>
      </c>
      <c r="C34" s="84">
        <v>6.2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26">
        <v>0</v>
      </c>
      <c r="AJ34" s="23">
        <f t="shared" si="0"/>
        <v>-100</v>
      </c>
      <c r="AK34" s="16" t="s">
        <v>81</v>
      </c>
      <c r="AL34" s="1">
        <v>0.40000000000009095</v>
      </c>
      <c r="AM34" s="19">
        <v>0</v>
      </c>
    </row>
    <row r="35" spans="1:39" ht="15" customHeight="1">
      <c r="A35" s="3">
        <v>34</v>
      </c>
      <c r="B35" s="2" t="s">
        <v>33</v>
      </c>
      <c r="C35" s="84">
        <v>9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26">
        <v>0.1</v>
      </c>
      <c r="AJ35" s="23">
        <f t="shared" si="0"/>
        <v>-98.888888888888886</v>
      </c>
      <c r="AK35" s="16" t="s">
        <v>81</v>
      </c>
      <c r="AL35" s="1">
        <v>0.10000000000002274</v>
      </c>
      <c r="AM35" s="19">
        <f t="shared" si="1"/>
        <v>2.273181642920008E-14</v>
      </c>
    </row>
    <row r="36" spans="1:39" ht="15" customHeight="1">
      <c r="A36" s="3">
        <v>35</v>
      </c>
      <c r="B36" s="2" t="s">
        <v>34</v>
      </c>
      <c r="C36" s="84">
        <v>7.3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26">
        <v>0.1</v>
      </c>
      <c r="AJ36" s="23">
        <f t="shared" si="0"/>
        <v>-98.630136986301366</v>
      </c>
      <c r="AK36" s="16" t="s">
        <v>57</v>
      </c>
      <c r="AL36" s="1">
        <v>3.4000000000000909</v>
      </c>
      <c r="AM36" s="19">
        <f t="shared" si="1"/>
        <v>3.3000000000000909</v>
      </c>
    </row>
    <row r="37" spans="1:39" ht="15" customHeight="1">
      <c r="A37" s="3">
        <v>36</v>
      </c>
      <c r="B37" s="2" t="s">
        <v>35</v>
      </c>
      <c r="C37" s="84">
        <v>5.7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26">
        <v>0</v>
      </c>
      <c r="AJ37" s="23">
        <f t="shared" si="0"/>
        <v>-100</v>
      </c>
      <c r="AK37" s="16" t="s">
        <v>81</v>
      </c>
      <c r="AL37" s="1">
        <v>0</v>
      </c>
      <c r="AM37" s="19">
        <f t="shared" si="1"/>
        <v>0</v>
      </c>
    </row>
    <row r="38" spans="1:39" ht="15" customHeight="1">
      <c r="A38" s="3">
        <v>37</v>
      </c>
      <c r="B38" s="2" t="s">
        <v>36</v>
      </c>
      <c r="C38" s="84">
        <v>9.5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26">
        <v>0.1</v>
      </c>
      <c r="AJ38" s="23">
        <f t="shared" si="0"/>
        <v>-98.94736842105263</v>
      </c>
      <c r="AK38" s="16" t="s">
        <v>81</v>
      </c>
      <c r="AL38" s="1">
        <v>0.29999999999995453</v>
      </c>
      <c r="AM38" s="19">
        <f t="shared" si="1"/>
        <v>0.19999999999995452</v>
      </c>
    </row>
    <row r="39" spans="1:39">
      <c r="A39" s="3">
        <v>38</v>
      </c>
      <c r="B39" s="2" t="s">
        <v>37</v>
      </c>
      <c r="C39" s="84">
        <v>8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26">
        <v>0</v>
      </c>
      <c r="AJ39" s="23">
        <f t="shared" si="0"/>
        <v>-100</v>
      </c>
      <c r="AK39" s="16" t="s">
        <v>57</v>
      </c>
      <c r="AL39" s="1">
        <v>2</v>
      </c>
      <c r="AM39" s="19">
        <f t="shared" si="1"/>
        <v>2</v>
      </c>
    </row>
    <row r="40" spans="1:39">
      <c r="A40" s="3">
        <v>39</v>
      </c>
      <c r="B40" s="2" t="s">
        <v>38</v>
      </c>
      <c r="C40" s="84">
        <v>7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26">
        <v>0</v>
      </c>
      <c r="AJ40" s="23">
        <f t="shared" si="0"/>
        <v>-100</v>
      </c>
      <c r="AK40" s="16" t="s">
        <v>81</v>
      </c>
      <c r="AL40" s="1">
        <v>9.3000000000000682</v>
      </c>
      <c r="AM40" s="19">
        <f t="shared" si="1"/>
        <v>9.3000000000000682</v>
      </c>
    </row>
    <row r="41" spans="1:39">
      <c r="A41" s="3">
        <v>40</v>
      </c>
      <c r="B41" s="2" t="s">
        <v>39</v>
      </c>
      <c r="C41" s="84">
        <v>6.4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26">
        <v>0</v>
      </c>
      <c r="AJ41" s="23">
        <f t="shared" si="0"/>
        <v>-100</v>
      </c>
      <c r="AK41" s="16" t="s">
        <v>56</v>
      </c>
      <c r="AL41" s="1">
        <v>0</v>
      </c>
      <c r="AM41" s="19">
        <f t="shared" si="1"/>
        <v>0</v>
      </c>
    </row>
    <row r="42" spans="1:39">
      <c r="A42" s="3">
        <v>41</v>
      </c>
      <c r="B42" s="2" t="s">
        <v>40</v>
      </c>
      <c r="C42" s="84">
        <v>12.1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26">
        <v>0</v>
      </c>
      <c r="AJ42" s="23">
        <f t="shared" si="0"/>
        <v>-100</v>
      </c>
      <c r="AK42" s="16" t="s">
        <v>56</v>
      </c>
      <c r="AL42" s="1">
        <v>0.79999999999995453</v>
      </c>
      <c r="AM42" s="19">
        <f t="shared" si="1"/>
        <v>0.79999999999995453</v>
      </c>
    </row>
    <row r="43" spans="1:39">
      <c r="A43" s="3">
        <v>42</v>
      </c>
      <c r="B43" s="2" t="s">
        <v>41</v>
      </c>
      <c r="C43" s="84">
        <v>8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26">
        <v>0</v>
      </c>
      <c r="AJ43" s="23">
        <f t="shared" si="0"/>
        <v>-100</v>
      </c>
      <c r="AK43" s="16" t="s">
        <v>57</v>
      </c>
      <c r="AL43" s="1">
        <v>3.5</v>
      </c>
      <c r="AM43" s="19">
        <f t="shared" si="1"/>
        <v>3.5</v>
      </c>
    </row>
    <row r="44" spans="1:39">
      <c r="A44" s="3">
        <v>43</v>
      </c>
      <c r="B44" s="2" t="s">
        <v>42</v>
      </c>
      <c r="C44" s="84">
        <v>7.2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26">
        <v>0.1</v>
      </c>
      <c r="AJ44" s="23">
        <f t="shared" si="0"/>
        <v>-98.611111111111114</v>
      </c>
      <c r="AK44" s="16" t="s">
        <v>57</v>
      </c>
      <c r="AL44" s="1">
        <v>0</v>
      </c>
      <c r="AM44" s="19">
        <f t="shared" si="1"/>
        <v>-0.1</v>
      </c>
    </row>
    <row r="45" spans="1:39">
      <c r="A45" s="3">
        <v>44</v>
      </c>
      <c r="B45" s="2" t="s">
        <v>43</v>
      </c>
      <c r="C45" s="84">
        <v>8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26">
        <v>0.1</v>
      </c>
      <c r="AJ45" s="23">
        <f t="shared" si="0"/>
        <v>-98.75</v>
      </c>
      <c r="AK45" s="16" t="s">
        <v>81</v>
      </c>
      <c r="AL45" s="1">
        <v>1.7000000000000455</v>
      </c>
      <c r="AM45" s="19">
        <f t="shared" si="1"/>
        <v>1.6000000000000454</v>
      </c>
    </row>
    <row r="46" spans="1:39">
      <c r="A46" s="3">
        <v>45</v>
      </c>
      <c r="B46" s="2" t="s">
        <v>44</v>
      </c>
      <c r="C46" s="84">
        <v>5.7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26">
        <v>0.1</v>
      </c>
      <c r="AJ46" s="23">
        <f t="shared" si="0"/>
        <v>-98.245614035087726</v>
      </c>
      <c r="AK46" s="16" t="s">
        <v>56</v>
      </c>
      <c r="AL46" s="1">
        <v>0.10000000000013642</v>
      </c>
      <c r="AM46" s="19">
        <v>0</v>
      </c>
    </row>
    <row r="47" spans="1:39">
      <c r="A47" s="3">
        <v>46</v>
      </c>
      <c r="B47" s="2" t="s">
        <v>45</v>
      </c>
      <c r="C47" s="84">
        <v>8.1999999999999993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26">
        <v>0.1</v>
      </c>
      <c r="AJ47" s="23">
        <f t="shared" si="0"/>
        <v>-98.780487804878049</v>
      </c>
      <c r="AK47" s="16" t="s">
        <v>57</v>
      </c>
      <c r="AL47" s="1">
        <v>0.60000000000002274</v>
      </c>
      <c r="AM47" s="19">
        <f t="shared" si="1"/>
        <v>0.50000000000002276</v>
      </c>
    </row>
    <row r="48" spans="1:39">
      <c r="A48" s="3">
        <v>47</v>
      </c>
      <c r="B48" s="2" t="s">
        <v>72</v>
      </c>
      <c r="C48" s="84">
        <v>9.4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26">
        <v>0.2</v>
      </c>
      <c r="AJ48" s="23">
        <f t="shared" si="0"/>
        <v>-97.872340425531917</v>
      </c>
      <c r="AK48" s="16" t="s">
        <v>57</v>
      </c>
      <c r="AL48" s="1">
        <v>3.9999999999998863</v>
      </c>
      <c r="AM48" s="19">
        <f t="shared" si="1"/>
        <v>3.7999999999998861</v>
      </c>
    </row>
    <row r="49" spans="1:39">
      <c r="A49" s="3">
        <v>48</v>
      </c>
      <c r="B49" s="2" t="s">
        <v>71</v>
      </c>
      <c r="C49" s="84">
        <v>11.8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26">
        <v>0</v>
      </c>
      <c r="AJ49" s="23">
        <f t="shared" si="0"/>
        <v>-100</v>
      </c>
      <c r="AK49" s="16" t="s">
        <v>81</v>
      </c>
      <c r="AL49" s="1">
        <v>5.6999999999999318</v>
      </c>
      <c r="AM49" s="19">
        <f t="shared" si="1"/>
        <v>5.6999999999999318</v>
      </c>
    </row>
    <row r="50" spans="1:39">
      <c r="A50" s="3">
        <v>49</v>
      </c>
      <c r="B50" s="2" t="s">
        <v>48</v>
      </c>
      <c r="C50" s="84">
        <v>8.1999999999999993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26">
        <v>0</v>
      </c>
      <c r="AJ50" s="23">
        <f t="shared" si="0"/>
        <v>-100</v>
      </c>
      <c r="AK50" s="16" t="s">
        <v>56</v>
      </c>
      <c r="AL50" s="1">
        <v>0.99999999999977263</v>
      </c>
      <c r="AM50" s="19">
        <v>0</v>
      </c>
    </row>
    <row r="51" spans="1:39">
      <c r="A51" s="3">
        <v>50</v>
      </c>
      <c r="B51" s="2" t="s">
        <v>49</v>
      </c>
      <c r="C51" s="84">
        <v>8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26">
        <v>0.1</v>
      </c>
      <c r="AJ51" s="23">
        <f t="shared" si="0"/>
        <v>-98.75</v>
      </c>
      <c r="AK51" s="16" t="s">
        <v>81</v>
      </c>
      <c r="AL51" s="1">
        <v>1.4000000000000909</v>
      </c>
      <c r="AM51" s="19">
        <f t="shared" si="1"/>
        <v>1.3000000000000909</v>
      </c>
    </row>
    <row r="52" spans="1:39">
      <c r="A52" s="3">
        <v>51</v>
      </c>
      <c r="B52" s="3" t="s">
        <v>53</v>
      </c>
      <c r="C52" s="3">
        <f>SUM(C2:C51)</f>
        <v>419.89999999999992</v>
      </c>
      <c r="D52" s="3">
        <f>SUM(D2:D51)</f>
        <v>0</v>
      </c>
      <c r="E52" s="3">
        <f t="shared" ref="E52:AI52" si="2">SUM(E2:E51)</f>
        <v>0</v>
      </c>
      <c r="F52" s="3">
        <f t="shared" si="2"/>
        <v>0</v>
      </c>
      <c r="G52" s="3">
        <f t="shared" si="2"/>
        <v>0</v>
      </c>
      <c r="H52" s="3">
        <f t="shared" si="2"/>
        <v>0</v>
      </c>
      <c r="I52" s="3">
        <f t="shared" si="2"/>
        <v>0</v>
      </c>
      <c r="J52" s="3">
        <f t="shared" si="2"/>
        <v>0</v>
      </c>
      <c r="K52" s="3">
        <f t="shared" si="2"/>
        <v>0</v>
      </c>
      <c r="L52" s="3">
        <f t="shared" si="2"/>
        <v>0</v>
      </c>
      <c r="M52" s="3">
        <f t="shared" si="2"/>
        <v>0</v>
      </c>
      <c r="N52" s="3">
        <f t="shared" si="2"/>
        <v>0</v>
      </c>
      <c r="O52" s="3">
        <f t="shared" si="2"/>
        <v>0</v>
      </c>
      <c r="P52" s="3">
        <f t="shared" si="2"/>
        <v>0</v>
      </c>
      <c r="Q52" s="3">
        <f t="shared" si="2"/>
        <v>0</v>
      </c>
      <c r="R52" s="3">
        <f t="shared" si="2"/>
        <v>0</v>
      </c>
      <c r="S52" s="3">
        <f t="shared" si="2"/>
        <v>0</v>
      </c>
      <c r="T52" s="3">
        <f t="shared" si="2"/>
        <v>0</v>
      </c>
      <c r="U52" s="3">
        <f t="shared" si="2"/>
        <v>0</v>
      </c>
      <c r="V52" s="3">
        <f t="shared" si="2"/>
        <v>0</v>
      </c>
      <c r="W52" s="3">
        <f t="shared" si="2"/>
        <v>0</v>
      </c>
      <c r="X52" s="3">
        <f t="shared" si="2"/>
        <v>0</v>
      </c>
      <c r="Y52" s="3">
        <f t="shared" si="2"/>
        <v>0</v>
      </c>
      <c r="Z52" s="3">
        <f t="shared" si="2"/>
        <v>0</v>
      </c>
      <c r="AA52" s="3">
        <f t="shared" si="2"/>
        <v>0</v>
      </c>
      <c r="AB52" s="3">
        <f t="shared" si="2"/>
        <v>0</v>
      </c>
      <c r="AC52" s="3">
        <f t="shared" si="2"/>
        <v>0</v>
      </c>
      <c r="AD52" s="3">
        <f t="shared" si="2"/>
        <v>0</v>
      </c>
      <c r="AE52" s="3">
        <f t="shared" si="2"/>
        <v>0</v>
      </c>
      <c r="AF52" s="3">
        <f t="shared" si="2"/>
        <v>0</v>
      </c>
      <c r="AG52" s="3">
        <f t="shared" si="2"/>
        <v>0</v>
      </c>
      <c r="AH52" s="3">
        <f t="shared" si="2"/>
        <v>0</v>
      </c>
      <c r="AI52" s="3">
        <f t="shared" si="2"/>
        <v>2.3000000000000012</v>
      </c>
      <c r="AJ52" s="23">
        <f t="shared" si="0"/>
        <v>-99.45225053584187</v>
      </c>
      <c r="AK52" s="3" t="s">
        <v>57</v>
      </c>
      <c r="AL52" s="37"/>
    </row>
    <row r="53" spans="1:39">
      <c r="A53" s="3">
        <v>52</v>
      </c>
      <c r="B53" s="3" t="s">
        <v>54</v>
      </c>
      <c r="C53" s="5">
        <f>C52/50</f>
        <v>8.3979999999999979</v>
      </c>
      <c r="D53" s="5">
        <f>D52/50</f>
        <v>0</v>
      </c>
      <c r="E53" s="5">
        <f t="shared" ref="E53:AI53" si="3">E52/50</f>
        <v>0</v>
      </c>
      <c r="F53" s="5">
        <f t="shared" si="3"/>
        <v>0</v>
      </c>
      <c r="G53" s="5">
        <f t="shared" si="3"/>
        <v>0</v>
      </c>
      <c r="H53" s="5">
        <f t="shared" si="3"/>
        <v>0</v>
      </c>
      <c r="I53" s="5">
        <f t="shared" si="3"/>
        <v>0</v>
      </c>
      <c r="J53" s="5">
        <f t="shared" si="3"/>
        <v>0</v>
      </c>
      <c r="K53" s="5">
        <f t="shared" si="3"/>
        <v>0</v>
      </c>
      <c r="L53" s="5">
        <f t="shared" si="3"/>
        <v>0</v>
      </c>
      <c r="M53" s="5">
        <f t="shared" si="3"/>
        <v>0</v>
      </c>
      <c r="N53" s="5">
        <f t="shared" si="3"/>
        <v>0</v>
      </c>
      <c r="O53" s="5">
        <f t="shared" si="3"/>
        <v>0</v>
      </c>
      <c r="P53" s="5">
        <f t="shared" si="3"/>
        <v>0</v>
      </c>
      <c r="Q53" s="5">
        <f t="shared" si="3"/>
        <v>0</v>
      </c>
      <c r="R53" s="5">
        <f t="shared" si="3"/>
        <v>0</v>
      </c>
      <c r="S53" s="5">
        <f t="shared" si="3"/>
        <v>0</v>
      </c>
      <c r="T53" s="5">
        <f t="shared" si="3"/>
        <v>0</v>
      </c>
      <c r="U53" s="5">
        <f t="shared" si="3"/>
        <v>0</v>
      </c>
      <c r="V53" s="5">
        <f t="shared" si="3"/>
        <v>0</v>
      </c>
      <c r="W53" s="5">
        <f t="shared" si="3"/>
        <v>0</v>
      </c>
      <c r="X53" s="5">
        <f t="shared" si="3"/>
        <v>0</v>
      </c>
      <c r="Y53" s="5">
        <f t="shared" si="3"/>
        <v>0</v>
      </c>
      <c r="Z53" s="5">
        <f t="shared" si="3"/>
        <v>0</v>
      </c>
      <c r="AA53" s="5">
        <f t="shared" si="3"/>
        <v>0</v>
      </c>
      <c r="AB53" s="5">
        <f t="shared" si="3"/>
        <v>0</v>
      </c>
      <c r="AC53" s="5">
        <f t="shared" si="3"/>
        <v>0</v>
      </c>
      <c r="AD53" s="5">
        <f t="shared" si="3"/>
        <v>0</v>
      </c>
      <c r="AE53" s="5">
        <f t="shared" si="3"/>
        <v>0</v>
      </c>
      <c r="AF53" s="5">
        <f t="shared" si="3"/>
        <v>0</v>
      </c>
      <c r="AG53" s="5">
        <f t="shared" si="3"/>
        <v>0</v>
      </c>
      <c r="AH53" s="5">
        <f t="shared" si="3"/>
        <v>0</v>
      </c>
      <c r="AI53" s="5">
        <f t="shared" si="3"/>
        <v>4.600000000000002E-2</v>
      </c>
      <c r="AJ53" s="23">
        <f t="shared" si="0"/>
        <v>-99.45225053584187</v>
      </c>
      <c r="AK53" s="5" t="s">
        <v>57</v>
      </c>
      <c r="AL53" s="37"/>
    </row>
    <row r="54" spans="1:39">
      <c r="S54" s="38"/>
      <c r="AI54" s="4"/>
      <c r="AL54" s="18"/>
    </row>
    <row r="57" spans="1:39">
      <c r="Y57" s="1">
        <v>0</v>
      </c>
    </row>
  </sheetData>
  <printOptions horizontalCentered="1"/>
  <pageMargins left="0.25" right="0.25" top="0.5" bottom="0.5" header="0.3" footer="0.2"/>
  <pageSetup paperSize="9" scale="99" orientation="portrait" verticalDpi="300" r:id="rId1"/>
  <headerFooter>
    <oddHeader>&amp;C&amp;12INTEGRATED RAINFALL FOR THE MONTH OF DECEMBER,2016 (in mm)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dimension ref="A1:AM110"/>
  <sheetViews>
    <sheetView view="pageBreakPreview" zoomScale="84" zoomScaleSheetLayoutView="84" workbookViewId="0">
      <pane xSplit="2" ySplit="1" topLeftCell="Q28" activePane="bottomRight" state="frozen"/>
      <selection pane="topRight" activeCell="C1" sqref="C1"/>
      <selection pane="bottomLeft" activeCell="A3" sqref="A3"/>
      <selection pane="bottomRight" activeCell="AB58" sqref="AB58"/>
    </sheetView>
  </sheetViews>
  <sheetFormatPr defaultColWidth="9.28515625" defaultRowHeight="15"/>
  <cols>
    <col min="1" max="1" width="4.42578125" style="1" customWidth="1"/>
    <col min="2" max="2" width="15.28515625" style="1" customWidth="1"/>
    <col min="3" max="3" width="8" style="1" customWidth="1"/>
    <col min="4" max="4" width="9.7109375" style="1" customWidth="1"/>
    <col min="5" max="6" width="7.28515625" style="1" customWidth="1"/>
    <col min="7" max="7" width="9.7109375" style="1" customWidth="1"/>
    <col min="8" max="8" width="7.5703125" style="1" customWidth="1"/>
    <col min="9" max="14" width="9.7109375" style="1" customWidth="1"/>
    <col min="15" max="15" width="7.28515625" style="1" customWidth="1"/>
    <col min="16" max="16" width="7.7109375" style="1" customWidth="1"/>
    <col min="17" max="18" width="9.7109375" style="1" customWidth="1"/>
    <col min="19" max="25" width="8" style="1" customWidth="1"/>
    <col min="26" max="30" width="8.7109375" style="1" customWidth="1"/>
    <col min="31" max="31" width="9.7109375" style="1" customWidth="1"/>
    <col min="32" max="34" width="8.7109375" style="1" customWidth="1"/>
    <col min="35" max="35" width="8" style="1" customWidth="1"/>
    <col min="36" max="36" width="10.5703125" style="1" customWidth="1"/>
    <col min="37" max="37" width="8" style="15" customWidth="1"/>
    <col min="38" max="38" width="9.28515625" style="1"/>
    <col min="39" max="39" width="10.28515625" style="1" customWidth="1"/>
    <col min="40" max="16384" width="9.28515625" style="1"/>
  </cols>
  <sheetData>
    <row r="1" spans="1:39" s="95" customFormat="1" ht="30">
      <c r="A1" s="181" t="s">
        <v>70</v>
      </c>
      <c r="B1" s="181" t="s">
        <v>51</v>
      </c>
      <c r="C1" s="181" t="s">
        <v>50</v>
      </c>
      <c r="D1" s="181" t="s">
        <v>92</v>
      </c>
      <c r="E1" s="181">
        <v>2</v>
      </c>
      <c r="F1" s="181">
        <v>3</v>
      </c>
      <c r="G1" s="181">
        <v>4</v>
      </c>
      <c r="H1" s="181">
        <v>5</v>
      </c>
      <c r="I1" s="181">
        <v>6</v>
      </c>
      <c r="J1" s="181">
        <v>7</v>
      </c>
      <c r="K1" s="181">
        <v>8</v>
      </c>
      <c r="L1" s="181">
        <v>9</v>
      </c>
      <c r="M1" s="181">
        <v>10</v>
      </c>
      <c r="N1" s="181">
        <v>11</v>
      </c>
      <c r="O1" s="181">
        <v>12</v>
      </c>
      <c r="P1" s="181">
        <v>13</v>
      </c>
      <c r="Q1" s="181">
        <v>14</v>
      </c>
      <c r="R1" s="181">
        <v>15</v>
      </c>
      <c r="S1" s="181">
        <v>16</v>
      </c>
      <c r="T1" s="181">
        <v>17</v>
      </c>
      <c r="U1" s="181">
        <v>18</v>
      </c>
      <c r="V1" s="181">
        <v>19</v>
      </c>
      <c r="W1" s="181">
        <v>20</v>
      </c>
      <c r="X1" s="181">
        <v>21</v>
      </c>
      <c r="Y1" s="181">
        <v>22</v>
      </c>
      <c r="Z1" s="181">
        <v>23</v>
      </c>
      <c r="AA1" s="181">
        <v>24</v>
      </c>
      <c r="AB1" s="181">
        <v>25</v>
      </c>
      <c r="AC1" s="181">
        <v>26</v>
      </c>
      <c r="AD1" s="181">
        <v>27</v>
      </c>
      <c r="AE1" s="181">
        <v>28</v>
      </c>
      <c r="AF1" s="181">
        <v>29</v>
      </c>
      <c r="AG1" s="181">
        <v>30</v>
      </c>
      <c r="AH1" s="181">
        <v>31</v>
      </c>
      <c r="AI1" s="181" t="s">
        <v>52</v>
      </c>
      <c r="AJ1" s="181" t="s">
        <v>58</v>
      </c>
      <c r="AK1" s="36" t="s">
        <v>55</v>
      </c>
    </row>
    <row r="2" spans="1:39" ht="15" customHeight="1">
      <c r="A2" s="3">
        <v>1</v>
      </c>
      <c r="B2" s="2" t="s">
        <v>0</v>
      </c>
      <c r="C2" s="170">
        <v>4.5</v>
      </c>
      <c r="D2" s="169">
        <v>0</v>
      </c>
      <c r="E2" s="169">
        <v>0</v>
      </c>
      <c r="F2" s="169">
        <v>0</v>
      </c>
      <c r="G2" s="169">
        <v>0</v>
      </c>
      <c r="H2" s="169">
        <v>0</v>
      </c>
      <c r="I2" s="169">
        <v>0</v>
      </c>
      <c r="J2" s="169">
        <v>0</v>
      </c>
      <c r="K2" s="27">
        <v>0</v>
      </c>
      <c r="L2" s="169">
        <v>0</v>
      </c>
      <c r="M2" s="169">
        <v>0</v>
      </c>
      <c r="N2" s="169">
        <v>0</v>
      </c>
      <c r="O2" s="169">
        <v>0</v>
      </c>
      <c r="P2" s="169">
        <v>0</v>
      </c>
      <c r="Q2" s="169">
        <v>0</v>
      </c>
      <c r="R2" s="169">
        <v>0</v>
      </c>
      <c r="S2" s="169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>
        <v>0</v>
      </c>
      <c r="AH2" s="26">
        <v>0</v>
      </c>
      <c r="AI2" s="4">
        <f>SUM(D2:AH2)</f>
        <v>0</v>
      </c>
      <c r="AJ2" s="23">
        <f t="shared" ref="AJ2:AJ53" si="0">AI2/C2*100-100</f>
        <v>-100</v>
      </c>
      <c r="AK2" s="16" t="s">
        <v>98</v>
      </c>
      <c r="AL2" s="1">
        <v>0.59999999999990905</v>
      </c>
      <c r="AM2" s="19">
        <f>AL2-AI2</f>
        <v>0.59999999999990905</v>
      </c>
    </row>
    <row r="3" spans="1:39" ht="15" customHeight="1">
      <c r="A3" s="3">
        <v>2</v>
      </c>
      <c r="B3" s="2" t="s">
        <v>1</v>
      </c>
      <c r="C3" s="170">
        <v>5</v>
      </c>
      <c r="D3" s="169">
        <v>0</v>
      </c>
      <c r="E3" s="169">
        <v>0</v>
      </c>
      <c r="F3" s="169">
        <v>0</v>
      </c>
      <c r="G3" s="169">
        <v>0</v>
      </c>
      <c r="H3" s="169">
        <v>0</v>
      </c>
      <c r="I3" s="169">
        <v>0</v>
      </c>
      <c r="J3" s="169">
        <v>0</v>
      </c>
      <c r="K3" s="27">
        <v>0</v>
      </c>
      <c r="L3" s="169">
        <v>0</v>
      </c>
      <c r="M3" s="169">
        <v>0</v>
      </c>
      <c r="N3" s="169">
        <v>0</v>
      </c>
      <c r="O3" s="169">
        <v>0</v>
      </c>
      <c r="P3" s="169">
        <v>0</v>
      </c>
      <c r="Q3" s="169">
        <v>0</v>
      </c>
      <c r="R3" s="169">
        <v>0</v>
      </c>
      <c r="S3" s="169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>
        <v>0</v>
      </c>
      <c r="AH3" s="26">
        <v>0</v>
      </c>
      <c r="AI3" s="4">
        <f t="shared" ref="AI3:AI51" si="1">SUM(D3:AH3)</f>
        <v>0</v>
      </c>
      <c r="AJ3" s="23">
        <f t="shared" si="0"/>
        <v>-100</v>
      </c>
      <c r="AK3" s="16" t="s">
        <v>81</v>
      </c>
      <c r="AL3" s="1">
        <v>0.5</v>
      </c>
      <c r="AM3" s="19">
        <f t="shared" ref="AM3:AM51" si="2">AL3-AI3</f>
        <v>0.5</v>
      </c>
    </row>
    <row r="4" spans="1:39" ht="15" customHeight="1">
      <c r="A4" s="3">
        <v>3</v>
      </c>
      <c r="B4" s="2" t="s">
        <v>2</v>
      </c>
      <c r="C4" s="170">
        <v>6</v>
      </c>
      <c r="D4" s="169">
        <v>0</v>
      </c>
      <c r="E4" s="169">
        <v>0</v>
      </c>
      <c r="F4" s="169">
        <v>0</v>
      </c>
      <c r="G4" s="169">
        <v>0</v>
      </c>
      <c r="H4" s="169">
        <v>0</v>
      </c>
      <c r="I4" s="169">
        <v>0</v>
      </c>
      <c r="J4" s="169">
        <v>0</v>
      </c>
      <c r="K4" s="27">
        <v>0</v>
      </c>
      <c r="L4" s="169">
        <v>0</v>
      </c>
      <c r="M4" s="169">
        <v>0</v>
      </c>
      <c r="N4" s="169">
        <v>0</v>
      </c>
      <c r="O4" s="169">
        <v>0</v>
      </c>
      <c r="P4" s="169">
        <v>0</v>
      </c>
      <c r="Q4" s="169">
        <v>0</v>
      </c>
      <c r="R4" s="169">
        <v>0</v>
      </c>
      <c r="S4" s="169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0</v>
      </c>
      <c r="AH4" s="26">
        <v>0</v>
      </c>
      <c r="AI4" s="4">
        <f t="shared" si="1"/>
        <v>0</v>
      </c>
      <c r="AJ4" s="23">
        <f t="shared" si="0"/>
        <v>-100</v>
      </c>
      <c r="AK4" s="16" t="s">
        <v>81</v>
      </c>
      <c r="AL4" s="1">
        <v>27.800000000000068</v>
      </c>
      <c r="AM4" s="19">
        <f t="shared" si="2"/>
        <v>27.800000000000068</v>
      </c>
    </row>
    <row r="5" spans="1:39">
      <c r="A5" s="3">
        <v>4</v>
      </c>
      <c r="B5" s="2" t="s">
        <v>3</v>
      </c>
      <c r="C5" s="170">
        <v>7.2</v>
      </c>
      <c r="D5" s="169">
        <v>0</v>
      </c>
      <c r="E5" s="169">
        <v>0</v>
      </c>
      <c r="F5" s="169">
        <v>0</v>
      </c>
      <c r="G5" s="169">
        <v>0</v>
      </c>
      <c r="H5" s="169">
        <v>0</v>
      </c>
      <c r="I5" s="169">
        <v>0</v>
      </c>
      <c r="J5" s="169">
        <v>0</v>
      </c>
      <c r="K5" s="27">
        <v>0</v>
      </c>
      <c r="L5" s="169">
        <v>0</v>
      </c>
      <c r="M5" s="169">
        <v>0</v>
      </c>
      <c r="N5" s="169">
        <v>0</v>
      </c>
      <c r="O5" s="169">
        <v>0</v>
      </c>
      <c r="P5" s="169">
        <v>0</v>
      </c>
      <c r="Q5" s="169">
        <v>0</v>
      </c>
      <c r="R5" s="169">
        <v>0</v>
      </c>
      <c r="S5" s="169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>
        <v>0</v>
      </c>
      <c r="AH5" s="26">
        <v>0</v>
      </c>
      <c r="AI5" s="4">
        <f t="shared" si="1"/>
        <v>0</v>
      </c>
      <c r="AJ5" s="23">
        <f t="shared" si="0"/>
        <v>-100</v>
      </c>
      <c r="AK5" s="16" t="s">
        <v>81</v>
      </c>
      <c r="AL5" s="1">
        <v>9.1999999999999318</v>
      </c>
      <c r="AM5" s="19">
        <f t="shared" si="2"/>
        <v>9.1999999999999318</v>
      </c>
    </row>
    <row r="6" spans="1:39">
      <c r="A6" s="3">
        <v>5</v>
      </c>
      <c r="B6" s="2" t="s">
        <v>4</v>
      </c>
      <c r="C6" s="170">
        <v>6.7</v>
      </c>
      <c r="D6" s="169">
        <v>0</v>
      </c>
      <c r="E6" s="169">
        <v>0</v>
      </c>
      <c r="F6" s="169">
        <v>0</v>
      </c>
      <c r="G6" s="169">
        <v>0</v>
      </c>
      <c r="H6" s="169">
        <v>0</v>
      </c>
      <c r="I6" s="169">
        <v>0</v>
      </c>
      <c r="J6" s="169">
        <v>0</v>
      </c>
      <c r="K6" s="27">
        <v>0</v>
      </c>
      <c r="L6" s="169">
        <v>0</v>
      </c>
      <c r="M6" s="169">
        <v>0</v>
      </c>
      <c r="N6" s="169">
        <v>0</v>
      </c>
      <c r="O6" s="169">
        <v>0</v>
      </c>
      <c r="P6" s="169">
        <v>0</v>
      </c>
      <c r="Q6" s="169">
        <v>0</v>
      </c>
      <c r="R6" s="169">
        <v>0</v>
      </c>
      <c r="S6" s="169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>
        <v>0</v>
      </c>
      <c r="AH6" s="26">
        <v>0</v>
      </c>
      <c r="AI6" s="4">
        <f t="shared" si="1"/>
        <v>0</v>
      </c>
      <c r="AJ6" s="23">
        <f t="shared" si="0"/>
        <v>-100</v>
      </c>
      <c r="AK6" s="16" t="s">
        <v>81</v>
      </c>
      <c r="AL6" s="1">
        <v>0.49999999999988631</v>
      </c>
      <c r="AM6" s="19">
        <f t="shared" si="2"/>
        <v>0.49999999999988631</v>
      </c>
    </row>
    <row r="7" spans="1:39">
      <c r="A7" s="3">
        <v>6</v>
      </c>
      <c r="B7" s="2" t="s">
        <v>5</v>
      </c>
      <c r="C7" s="170">
        <v>7.6</v>
      </c>
      <c r="D7" s="169">
        <v>0</v>
      </c>
      <c r="E7" s="169">
        <v>0</v>
      </c>
      <c r="F7" s="169">
        <v>0</v>
      </c>
      <c r="G7" s="169">
        <v>0</v>
      </c>
      <c r="H7" s="169">
        <v>0</v>
      </c>
      <c r="I7" s="169">
        <v>0</v>
      </c>
      <c r="J7" s="169">
        <v>0</v>
      </c>
      <c r="K7" s="27">
        <v>0</v>
      </c>
      <c r="L7" s="169">
        <v>0</v>
      </c>
      <c r="M7" s="169">
        <v>0</v>
      </c>
      <c r="N7" s="169">
        <v>0</v>
      </c>
      <c r="O7" s="169">
        <v>0</v>
      </c>
      <c r="P7" s="169">
        <v>0</v>
      </c>
      <c r="Q7" s="169">
        <v>0</v>
      </c>
      <c r="R7" s="169">
        <v>0</v>
      </c>
      <c r="S7" s="169">
        <v>0</v>
      </c>
      <c r="T7" s="26">
        <v>0</v>
      </c>
      <c r="U7" s="26">
        <v>0</v>
      </c>
      <c r="V7" s="26">
        <v>0</v>
      </c>
      <c r="W7" s="26">
        <v>0</v>
      </c>
      <c r="X7" s="26">
        <v>0</v>
      </c>
      <c r="Y7" s="26">
        <v>0</v>
      </c>
      <c r="Z7" s="26">
        <v>0</v>
      </c>
      <c r="AA7" s="26">
        <v>0</v>
      </c>
      <c r="AB7" s="26">
        <v>0</v>
      </c>
      <c r="AC7" s="26">
        <v>0</v>
      </c>
      <c r="AD7" s="26">
        <v>0</v>
      </c>
      <c r="AE7" s="26">
        <v>0</v>
      </c>
      <c r="AF7" s="26">
        <v>0</v>
      </c>
      <c r="AG7" s="26">
        <v>0</v>
      </c>
      <c r="AH7" s="26">
        <v>0</v>
      </c>
      <c r="AI7" s="4">
        <f t="shared" si="1"/>
        <v>0</v>
      </c>
      <c r="AJ7" s="23">
        <f t="shared" si="0"/>
        <v>-100</v>
      </c>
      <c r="AK7" s="16" t="s">
        <v>81</v>
      </c>
      <c r="AL7" s="1">
        <v>28.700000000000045</v>
      </c>
      <c r="AM7" s="19">
        <f t="shared" si="2"/>
        <v>28.700000000000045</v>
      </c>
    </row>
    <row r="8" spans="1:39">
      <c r="A8" s="3">
        <v>7</v>
      </c>
      <c r="B8" s="2" t="s">
        <v>6</v>
      </c>
      <c r="C8" s="170">
        <v>6.8</v>
      </c>
      <c r="D8" s="169">
        <v>0</v>
      </c>
      <c r="E8" s="169">
        <v>0</v>
      </c>
      <c r="F8" s="169">
        <v>0</v>
      </c>
      <c r="G8" s="169">
        <v>0</v>
      </c>
      <c r="H8" s="169">
        <v>0</v>
      </c>
      <c r="I8" s="169">
        <v>0</v>
      </c>
      <c r="J8" s="169">
        <v>0</v>
      </c>
      <c r="K8" s="27">
        <v>0</v>
      </c>
      <c r="L8" s="169">
        <v>0</v>
      </c>
      <c r="M8" s="169">
        <v>0</v>
      </c>
      <c r="N8" s="169">
        <v>0</v>
      </c>
      <c r="O8" s="169">
        <v>0</v>
      </c>
      <c r="P8" s="169">
        <v>0</v>
      </c>
      <c r="Q8" s="169">
        <v>0</v>
      </c>
      <c r="R8" s="169">
        <v>0</v>
      </c>
      <c r="S8" s="169">
        <v>0</v>
      </c>
      <c r="T8" s="26">
        <v>0</v>
      </c>
      <c r="U8" s="26">
        <v>0</v>
      </c>
      <c r="V8" s="26">
        <v>0</v>
      </c>
      <c r="W8" s="26">
        <v>0</v>
      </c>
      <c r="X8" s="26">
        <v>0</v>
      </c>
      <c r="Y8" s="26">
        <v>0</v>
      </c>
      <c r="Z8" s="26">
        <v>0</v>
      </c>
      <c r="AA8" s="26">
        <v>0</v>
      </c>
      <c r="AB8" s="26">
        <v>0</v>
      </c>
      <c r="AC8" s="26">
        <v>0</v>
      </c>
      <c r="AD8" s="26">
        <v>0</v>
      </c>
      <c r="AE8" s="26">
        <v>0</v>
      </c>
      <c r="AF8" s="26">
        <v>0</v>
      </c>
      <c r="AG8" s="26">
        <v>0</v>
      </c>
      <c r="AH8" s="26">
        <v>0</v>
      </c>
      <c r="AI8" s="4">
        <f t="shared" si="1"/>
        <v>0</v>
      </c>
      <c r="AJ8" s="23">
        <f t="shared" si="0"/>
        <v>-100</v>
      </c>
      <c r="AK8" s="16" t="s">
        <v>56</v>
      </c>
      <c r="AL8" s="1">
        <v>5</v>
      </c>
      <c r="AM8" s="19">
        <f t="shared" si="2"/>
        <v>5</v>
      </c>
    </row>
    <row r="9" spans="1:39">
      <c r="A9" s="3">
        <v>8</v>
      </c>
      <c r="B9" s="2" t="s">
        <v>7</v>
      </c>
      <c r="C9" s="170">
        <v>10.199999999999999</v>
      </c>
      <c r="D9" s="169">
        <v>0</v>
      </c>
      <c r="E9" s="169">
        <v>0</v>
      </c>
      <c r="F9" s="169">
        <v>0</v>
      </c>
      <c r="G9" s="169">
        <v>0</v>
      </c>
      <c r="H9" s="169">
        <v>0</v>
      </c>
      <c r="I9" s="169">
        <v>0</v>
      </c>
      <c r="J9" s="169">
        <v>0</v>
      </c>
      <c r="K9" s="27">
        <v>0</v>
      </c>
      <c r="L9" s="169">
        <v>0</v>
      </c>
      <c r="M9" s="169">
        <v>0</v>
      </c>
      <c r="N9" s="169">
        <v>0</v>
      </c>
      <c r="O9" s="169">
        <v>0</v>
      </c>
      <c r="P9" s="169">
        <v>0</v>
      </c>
      <c r="Q9" s="169">
        <v>0</v>
      </c>
      <c r="R9" s="169">
        <v>0</v>
      </c>
      <c r="S9" s="169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>
        <v>0</v>
      </c>
      <c r="AH9" s="26">
        <v>0</v>
      </c>
      <c r="AI9" s="4">
        <f t="shared" si="1"/>
        <v>0</v>
      </c>
      <c r="AJ9" s="23">
        <f t="shared" si="0"/>
        <v>-100</v>
      </c>
      <c r="AK9" s="16" t="s">
        <v>56</v>
      </c>
      <c r="AL9" s="1">
        <v>1.1999999999999318</v>
      </c>
      <c r="AM9" s="19">
        <v>0</v>
      </c>
    </row>
    <row r="10" spans="1:39">
      <c r="A10" s="3">
        <v>9</v>
      </c>
      <c r="B10" s="2" t="s">
        <v>8</v>
      </c>
      <c r="C10" s="170">
        <v>7.5</v>
      </c>
      <c r="D10" s="169">
        <v>0</v>
      </c>
      <c r="E10" s="169">
        <v>0</v>
      </c>
      <c r="F10" s="169">
        <v>0</v>
      </c>
      <c r="G10" s="169">
        <v>0</v>
      </c>
      <c r="H10" s="169">
        <v>0</v>
      </c>
      <c r="I10" s="169">
        <v>0</v>
      </c>
      <c r="J10" s="169">
        <v>0</v>
      </c>
      <c r="K10" s="27">
        <v>0</v>
      </c>
      <c r="L10" s="169">
        <v>0</v>
      </c>
      <c r="M10" s="169">
        <v>0</v>
      </c>
      <c r="N10" s="169">
        <v>0</v>
      </c>
      <c r="O10" s="169">
        <v>0</v>
      </c>
      <c r="P10" s="169">
        <v>0</v>
      </c>
      <c r="Q10" s="169">
        <v>0</v>
      </c>
      <c r="R10" s="169">
        <v>0</v>
      </c>
      <c r="S10" s="169">
        <v>0</v>
      </c>
      <c r="T10" s="26">
        <v>0</v>
      </c>
      <c r="U10" s="26">
        <v>0</v>
      </c>
      <c r="V10" s="26">
        <v>0</v>
      </c>
      <c r="W10" s="26">
        <v>0</v>
      </c>
      <c r="X10" s="26">
        <v>0</v>
      </c>
      <c r="Y10" s="26">
        <v>0</v>
      </c>
      <c r="Z10" s="26">
        <v>0</v>
      </c>
      <c r="AA10" s="26">
        <v>0</v>
      </c>
      <c r="AB10" s="26">
        <v>0</v>
      </c>
      <c r="AC10" s="26">
        <v>0</v>
      </c>
      <c r="AD10" s="26">
        <v>0</v>
      </c>
      <c r="AE10" s="26">
        <v>0</v>
      </c>
      <c r="AF10" s="26">
        <v>0</v>
      </c>
      <c r="AG10" s="26">
        <v>0</v>
      </c>
      <c r="AH10" s="26">
        <v>0</v>
      </c>
      <c r="AI10" s="4">
        <f t="shared" si="1"/>
        <v>0</v>
      </c>
      <c r="AJ10" s="23">
        <f t="shared" si="0"/>
        <v>-100</v>
      </c>
      <c r="AK10" s="16" t="s">
        <v>81</v>
      </c>
      <c r="AL10" s="1">
        <v>0.5</v>
      </c>
      <c r="AM10" s="19">
        <f t="shared" si="2"/>
        <v>0.5</v>
      </c>
    </row>
    <row r="11" spans="1:39">
      <c r="A11" s="3">
        <v>10</v>
      </c>
      <c r="B11" s="2" t="s">
        <v>9</v>
      </c>
      <c r="C11" s="170">
        <v>8.1</v>
      </c>
      <c r="D11" s="169">
        <v>0</v>
      </c>
      <c r="E11" s="169">
        <v>0</v>
      </c>
      <c r="F11" s="169">
        <v>0</v>
      </c>
      <c r="G11" s="169">
        <v>0</v>
      </c>
      <c r="H11" s="169">
        <v>0</v>
      </c>
      <c r="I11" s="169">
        <v>0</v>
      </c>
      <c r="J11" s="169">
        <v>0</v>
      </c>
      <c r="K11" s="27">
        <v>0</v>
      </c>
      <c r="L11" s="169">
        <v>0</v>
      </c>
      <c r="M11" s="169">
        <v>0</v>
      </c>
      <c r="N11" s="169">
        <v>0</v>
      </c>
      <c r="O11" s="169">
        <v>0</v>
      </c>
      <c r="P11" s="169">
        <v>0</v>
      </c>
      <c r="Q11" s="169">
        <v>0</v>
      </c>
      <c r="R11" s="169">
        <v>0</v>
      </c>
      <c r="S11" s="169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>
        <v>0</v>
      </c>
      <c r="AH11" s="26">
        <v>0</v>
      </c>
      <c r="AI11" s="4">
        <f t="shared" si="1"/>
        <v>0</v>
      </c>
      <c r="AJ11" s="23">
        <f t="shared" si="0"/>
        <v>-100</v>
      </c>
      <c r="AK11" s="16" t="s">
        <v>57</v>
      </c>
      <c r="AL11" s="1">
        <v>0</v>
      </c>
      <c r="AM11" s="19">
        <f t="shared" si="2"/>
        <v>0</v>
      </c>
    </row>
    <row r="12" spans="1:39">
      <c r="A12" s="3">
        <v>11</v>
      </c>
      <c r="B12" s="2" t="s">
        <v>10</v>
      </c>
      <c r="C12" s="170">
        <v>3.5</v>
      </c>
      <c r="D12" s="169">
        <v>0</v>
      </c>
      <c r="E12" s="169">
        <v>0</v>
      </c>
      <c r="F12" s="169">
        <v>0</v>
      </c>
      <c r="G12" s="169">
        <v>0</v>
      </c>
      <c r="H12" s="169">
        <v>0</v>
      </c>
      <c r="I12" s="169">
        <v>0</v>
      </c>
      <c r="J12" s="169">
        <v>0</v>
      </c>
      <c r="K12" s="27">
        <v>0</v>
      </c>
      <c r="L12" s="169">
        <v>0</v>
      </c>
      <c r="M12" s="169">
        <v>0</v>
      </c>
      <c r="N12" s="169">
        <v>0</v>
      </c>
      <c r="O12" s="169">
        <v>0</v>
      </c>
      <c r="P12" s="169">
        <v>0</v>
      </c>
      <c r="Q12" s="169">
        <v>0</v>
      </c>
      <c r="R12" s="169">
        <v>0</v>
      </c>
      <c r="S12" s="169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>
        <v>0</v>
      </c>
      <c r="AH12" s="26">
        <v>0</v>
      </c>
      <c r="AI12" s="4">
        <f t="shared" si="1"/>
        <v>0</v>
      </c>
      <c r="AJ12" s="23">
        <f t="shared" si="0"/>
        <v>-100</v>
      </c>
      <c r="AK12" s="16" t="s">
        <v>81</v>
      </c>
      <c r="AL12" s="1">
        <v>3.5</v>
      </c>
      <c r="AM12" s="19">
        <f t="shared" si="2"/>
        <v>3.5</v>
      </c>
    </row>
    <row r="13" spans="1:39">
      <c r="A13" s="3">
        <v>12</v>
      </c>
      <c r="B13" s="2" t="s">
        <v>11</v>
      </c>
      <c r="C13" s="170">
        <v>2.7</v>
      </c>
      <c r="D13" s="169">
        <v>0.1</v>
      </c>
      <c r="E13" s="169">
        <v>0</v>
      </c>
      <c r="F13" s="169">
        <v>0</v>
      </c>
      <c r="G13" s="169">
        <v>0</v>
      </c>
      <c r="H13" s="169">
        <v>0</v>
      </c>
      <c r="I13" s="169">
        <v>0</v>
      </c>
      <c r="J13" s="169">
        <v>0</v>
      </c>
      <c r="K13" s="27">
        <v>0</v>
      </c>
      <c r="L13" s="169">
        <v>0</v>
      </c>
      <c r="M13" s="169">
        <v>0</v>
      </c>
      <c r="N13" s="169">
        <v>0</v>
      </c>
      <c r="O13" s="169">
        <v>0</v>
      </c>
      <c r="P13" s="169">
        <v>0</v>
      </c>
      <c r="Q13" s="169">
        <v>0</v>
      </c>
      <c r="R13" s="169">
        <v>0</v>
      </c>
      <c r="S13" s="169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>
        <v>0</v>
      </c>
      <c r="AH13" s="26">
        <v>0</v>
      </c>
      <c r="AI13" s="4">
        <f t="shared" si="1"/>
        <v>0.1</v>
      </c>
      <c r="AJ13" s="23">
        <f t="shared" si="0"/>
        <v>-96.296296296296291</v>
      </c>
      <c r="AK13" s="16" t="s">
        <v>57</v>
      </c>
      <c r="AL13" s="1">
        <v>23.600000000000023</v>
      </c>
      <c r="AM13" s="19">
        <f t="shared" si="2"/>
        <v>23.500000000000021</v>
      </c>
    </row>
    <row r="14" spans="1:39">
      <c r="A14" s="3">
        <v>13</v>
      </c>
      <c r="B14" s="2" t="s">
        <v>12</v>
      </c>
      <c r="C14" s="170">
        <v>2.9</v>
      </c>
      <c r="D14" s="169">
        <v>0</v>
      </c>
      <c r="E14" s="169">
        <v>0</v>
      </c>
      <c r="F14" s="169">
        <v>0</v>
      </c>
      <c r="G14" s="169">
        <v>0</v>
      </c>
      <c r="H14" s="169">
        <v>0</v>
      </c>
      <c r="I14" s="169">
        <v>0</v>
      </c>
      <c r="J14" s="169">
        <v>0</v>
      </c>
      <c r="K14" s="27">
        <v>0</v>
      </c>
      <c r="L14" s="169">
        <v>0</v>
      </c>
      <c r="M14" s="169">
        <v>0</v>
      </c>
      <c r="N14" s="169">
        <v>0</v>
      </c>
      <c r="O14" s="169">
        <v>0</v>
      </c>
      <c r="P14" s="169">
        <v>0</v>
      </c>
      <c r="Q14" s="169">
        <v>0</v>
      </c>
      <c r="R14" s="169">
        <v>0</v>
      </c>
      <c r="S14" s="169">
        <v>0</v>
      </c>
      <c r="T14" s="26">
        <v>0</v>
      </c>
      <c r="U14" s="26">
        <v>0</v>
      </c>
      <c r="V14" s="26">
        <v>0</v>
      </c>
      <c r="W14" s="26">
        <v>0</v>
      </c>
      <c r="X14" s="26">
        <v>0</v>
      </c>
      <c r="Y14" s="26">
        <v>0</v>
      </c>
      <c r="Z14" s="26">
        <v>0</v>
      </c>
      <c r="AA14" s="26">
        <v>0</v>
      </c>
      <c r="AB14" s="26">
        <v>0</v>
      </c>
      <c r="AC14" s="26">
        <v>0</v>
      </c>
      <c r="AD14" s="26">
        <v>0</v>
      </c>
      <c r="AE14" s="26">
        <v>0</v>
      </c>
      <c r="AF14" s="26">
        <v>0</v>
      </c>
      <c r="AG14" s="26">
        <v>0</v>
      </c>
      <c r="AH14" s="26">
        <v>0</v>
      </c>
      <c r="AI14" s="4">
        <f t="shared" si="1"/>
        <v>0</v>
      </c>
      <c r="AJ14" s="23">
        <f t="shared" si="0"/>
        <v>-100</v>
      </c>
      <c r="AK14" s="16" t="s">
        <v>57</v>
      </c>
      <c r="AL14" s="1">
        <v>7.5</v>
      </c>
      <c r="AM14" s="19">
        <f t="shared" si="2"/>
        <v>7.5</v>
      </c>
    </row>
    <row r="15" spans="1:39">
      <c r="A15" s="3">
        <v>14</v>
      </c>
      <c r="B15" s="2" t="s">
        <v>13</v>
      </c>
      <c r="C15" s="170">
        <v>4.8</v>
      </c>
      <c r="D15" s="169">
        <v>0</v>
      </c>
      <c r="E15" s="169">
        <v>0</v>
      </c>
      <c r="F15" s="169">
        <v>0</v>
      </c>
      <c r="G15" s="169">
        <v>0</v>
      </c>
      <c r="H15" s="169">
        <v>0</v>
      </c>
      <c r="I15" s="169">
        <v>0</v>
      </c>
      <c r="J15" s="169">
        <v>0</v>
      </c>
      <c r="K15" s="27">
        <v>0</v>
      </c>
      <c r="L15" s="169">
        <v>0</v>
      </c>
      <c r="M15" s="169">
        <v>0</v>
      </c>
      <c r="N15" s="169">
        <v>0</v>
      </c>
      <c r="O15" s="169">
        <v>0</v>
      </c>
      <c r="P15" s="169">
        <v>0</v>
      </c>
      <c r="Q15" s="169">
        <v>0</v>
      </c>
      <c r="R15" s="169">
        <v>0</v>
      </c>
      <c r="S15" s="169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6">
        <v>0</v>
      </c>
      <c r="AB15" s="26">
        <v>0</v>
      </c>
      <c r="AC15" s="26">
        <v>0</v>
      </c>
      <c r="AD15" s="26">
        <v>0</v>
      </c>
      <c r="AE15" s="26">
        <v>0</v>
      </c>
      <c r="AF15" s="26">
        <v>0</v>
      </c>
      <c r="AG15" s="26">
        <v>0</v>
      </c>
      <c r="AH15" s="26">
        <v>0</v>
      </c>
      <c r="AI15" s="4">
        <f t="shared" si="1"/>
        <v>0</v>
      </c>
      <c r="AJ15" s="23">
        <f t="shared" si="0"/>
        <v>-100</v>
      </c>
      <c r="AK15" s="16" t="s">
        <v>57</v>
      </c>
      <c r="AL15" s="1">
        <v>6.2000000000000455</v>
      </c>
      <c r="AM15" s="19">
        <f t="shared" si="2"/>
        <v>6.2000000000000455</v>
      </c>
    </row>
    <row r="16" spans="1:39">
      <c r="A16" s="3">
        <v>15</v>
      </c>
      <c r="B16" s="2" t="s">
        <v>14</v>
      </c>
      <c r="C16" s="170">
        <v>5.8</v>
      </c>
      <c r="D16" s="169">
        <v>0</v>
      </c>
      <c r="E16" s="169">
        <v>0</v>
      </c>
      <c r="F16" s="169">
        <v>0</v>
      </c>
      <c r="G16" s="169">
        <v>0</v>
      </c>
      <c r="H16" s="169">
        <v>0</v>
      </c>
      <c r="I16" s="169">
        <v>0</v>
      </c>
      <c r="J16" s="169">
        <v>0</v>
      </c>
      <c r="K16" s="27">
        <v>0</v>
      </c>
      <c r="L16" s="169">
        <v>0</v>
      </c>
      <c r="M16" s="169">
        <v>0</v>
      </c>
      <c r="N16" s="169">
        <v>0</v>
      </c>
      <c r="O16" s="169">
        <v>0</v>
      </c>
      <c r="P16" s="169">
        <v>0</v>
      </c>
      <c r="Q16" s="169">
        <v>0</v>
      </c>
      <c r="R16" s="169">
        <v>0</v>
      </c>
      <c r="S16" s="169">
        <v>0</v>
      </c>
      <c r="T16" s="26">
        <v>0</v>
      </c>
      <c r="U16" s="26">
        <v>0</v>
      </c>
      <c r="V16" s="26">
        <v>0</v>
      </c>
      <c r="W16" s="26">
        <v>0</v>
      </c>
      <c r="X16" s="26">
        <v>0</v>
      </c>
      <c r="Y16" s="26">
        <v>0</v>
      </c>
      <c r="Z16" s="26">
        <v>0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>
        <v>0</v>
      </c>
      <c r="AH16" s="26">
        <v>0</v>
      </c>
      <c r="AI16" s="4">
        <f t="shared" si="1"/>
        <v>0</v>
      </c>
      <c r="AJ16" s="23">
        <f t="shared" si="0"/>
        <v>-100</v>
      </c>
      <c r="AK16" s="16" t="s">
        <v>56</v>
      </c>
      <c r="AL16" s="1">
        <v>1.1000000000001364</v>
      </c>
      <c r="AM16" s="19">
        <f t="shared" si="2"/>
        <v>1.1000000000001364</v>
      </c>
    </row>
    <row r="17" spans="1:39" ht="15" customHeight="1">
      <c r="A17" s="3">
        <v>16</v>
      </c>
      <c r="B17" s="2" t="s">
        <v>15</v>
      </c>
      <c r="C17" s="170">
        <v>15.2</v>
      </c>
      <c r="D17" s="169">
        <v>0</v>
      </c>
      <c r="E17" s="169">
        <v>0</v>
      </c>
      <c r="F17" s="169">
        <v>0</v>
      </c>
      <c r="G17" s="169">
        <v>0</v>
      </c>
      <c r="H17" s="169">
        <v>0</v>
      </c>
      <c r="I17" s="169">
        <v>0</v>
      </c>
      <c r="J17" s="169">
        <v>0</v>
      </c>
      <c r="K17" s="27">
        <v>0</v>
      </c>
      <c r="L17" s="169">
        <v>0</v>
      </c>
      <c r="M17" s="169">
        <v>0</v>
      </c>
      <c r="N17" s="169">
        <v>0</v>
      </c>
      <c r="O17" s="169">
        <v>0</v>
      </c>
      <c r="P17" s="169">
        <v>0</v>
      </c>
      <c r="Q17" s="169">
        <v>0</v>
      </c>
      <c r="R17" s="169">
        <v>0</v>
      </c>
      <c r="S17" s="169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>
        <v>0</v>
      </c>
      <c r="AH17" s="26">
        <v>0</v>
      </c>
      <c r="AI17" s="4">
        <f t="shared" si="1"/>
        <v>0</v>
      </c>
      <c r="AJ17" s="23">
        <f t="shared" si="0"/>
        <v>-100</v>
      </c>
      <c r="AK17" s="16" t="s">
        <v>81</v>
      </c>
      <c r="AL17" s="1">
        <v>0.59999999999990905</v>
      </c>
      <c r="AM17" s="19">
        <f t="shared" si="2"/>
        <v>0.59999999999990905</v>
      </c>
    </row>
    <row r="18" spans="1:39" ht="15" customHeight="1">
      <c r="A18" s="3">
        <v>17</v>
      </c>
      <c r="B18" s="2" t="s">
        <v>16</v>
      </c>
      <c r="C18" s="170">
        <v>13.2</v>
      </c>
      <c r="D18" s="169">
        <v>0</v>
      </c>
      <c r="E18" s="169">
        <v>0</v>
      </c>
      <c r="F18" s="169">
        <v>0</v>
      </c>
      <c r="G18" s="169">
        <v>0</v>
      </c>
      <c r="H18" s="169">
        <v>0</v>
      </c>
      <c r="I18" s="169">
        <v>0</v>
      </c>
      <c r="J18" s="169">
        <v>0</v>
      </c>
      <c r="K18" s="27">
        <v>0</v>
      </c>
      <c r="L18" s="169">
        <v>0</v>
      </c>
      <c r="M18" s="169">
        <v>0</v>
      </c>
      <c r="N18" s="169">
        <v>0</v>
      </c>
      <c r="O18" s="169">
        <v>0</v>
      </c>
      <c r="P18" s="169">
        <v>0</v>
      </c>
      <c r="Q18" s="169">
        <v>0</v>
      </c>
      <c r="R18" s="169">
        <v>0</v>
      </c>
      <c r="S18" s="169">
        <v>0</v>
      </c>
      <c r="T18" s="26">
        <v>0</v>
      </c>
      <c r="U18" s="26">
        <v>0</v>
      </c>
      <c r="V18" s="26">
        <v>0</v>
      </c>
      <c r="W18" s="26">
        <v>0</v>
      </c>
      <c r="X18" s="26">
        <v>0</v>
      </c>
      <c r="Y18" s="26">
        <v>0</v>
      </c>
      <c r="Z18" s="26">
        <v>0</v>
      </c>
      <c r="AA18" s="26">
        <v>0</v>
      </c>
      <c r="AB18" s="26">
        <v>0</v>
      </c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4">
        <f t="shared" si="1"/>
        <v>0</v>
      </c>
      <c r="AJ18" s="23">
        <f t="shared" si="0"/>
        <v>-100</v>
      </c>
      <c r="AK18" s="16" t="s">
        <v>56</v>
      </c>
      <c r="AL18" s="1">
        <v>0.20000000000004547</v>
      </c>
      <c r="AM18" s="19">
        <v>0</v>
      </c>
    </row>
    <row r="19" spans="1:39">
      <c r="A19" s="3">
        <v>18</v>
      </c>
      <c r="B19" s="2" t="s">
        <v>17</v>
      </c>
      <c r="C19" s="170">
        <v>13.1</v>
      </c>
      <c r="D19" s="169">
        <v>0</v>
      </c>
      <c r="E19" s="169">
        <v>0</v>
      </c>
      <c r="F19" s="169">
        <v>0</v>
      </c>
      <c r="G19" s="169">
        <v>0</v>
      </c>
      <c r="H19" s="169">
        <v>0</v>
      </c>
      <c r="I19" s="169">
        <v>0</v>
      </c>
      <c r="J19" s="169">
        <v>0</v>
      </c>
      <c r="K19" s="27">
        <v>0</v>
      </c>
      <c r="L19" s="169">
        <v>0</v>
      </c>
      <c r="M19" s="169">
        <v>0</v>
      </c>
      <c r="N19" s="169">
        <v>0</v>
      </c>
      <c r="O19" s="169">
        <v>0</v>
      </c>
      <c r="P19" s="169">
        <v>0</v>
      </c>
      <c r="Q19" s="169">
        <v>0</v>
      </c>
      <c r="R19" s="169">
        <v>0</v>
      </c>
      <c r="S19" s="169">
        <v>0</v>
      </c>
      <c r="T19" s="26">
        <v>0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0</v>
      </c>
      <c r="AA19" s="26">
        <v>0</v>
      </c>
      <c r="AB19" s="26">
        <v>0</v>
      </c>
      <c r="AC19" s="26">
        <v>0</v>
      </c>
      <c r="AD19" s="26">
        <v>0</v>
      </c>
      <c r="AE19" s="26">
        <v>0</v>
      </c>
      <c r="AF19" s="26">
        <v>0</v>
      </c>
      <c r="AG19" s="26">
        <v>0</v>
      </c>
      <c r="AH19" s="26">
        <v>0</v>
      </c>
      <c r="AI19" s="4">
        <f t="shared" si="1"/>
        <v>0</v>
      </c>
      <c r="AJ19" s="23">
        <f t="shared" si="0"/>
        <v>-100</v>
      </c>
      <c r="AK19" s="16" t="s">
        <v>56</v>
      </c>
      <c r="AL19" s="1">
        <v>1.2999999999999545</v>
      </c>
      <c r="AM19" s="19">
        <f t="shared" si="2"/>
        <v>1.2999999999999545</v>
      </c>
    </row>
    <row r="20" spans="1:39">
      <c r="A20" s="3">
        <v>19</v>
      </c>
      <c r="B20" s="2" t="s">
        <v>18</v>
      </c>
      <c r="C20" s="170">
        <v>19.100000000000001</v>
      </c>
      <c r="D20" s="169">
        <v>0</v>
      </c>
      <c r="E20" s="169">
        <v>0</v>
      </c>
      <c r="F20" s="169">
        <v>0</v>
      </c>
      <c r="G20" s="169">
        <v>0</v>
      </c>
      <c r="H20" s="169">
        <v>0</v>
      </c>
      <c r="I20" s="169">
        <v>0</v>
      </c>
      <c r="J20" s="169">
        <v>0</v>
      </c>
      <c r="K20" s="27">
        <v>0</v>
      </c>
      <c r="L20" s="169">
        <v>0</v>
      </c>
      <c r="M20" s="169">
        <v>0</v>
      </c>
      <c r="N20" s="169">
        <v>0</v>
      </c>
      <c r="O20" s="169">
        <v>0</v>
      </c>
      <c r="P20" s="169">
        <v>0</v>
      </c>
      <c r="Q20" s="169">
        <v>0</v>
      </c>
      <c r="R20" s="169">
        <v>0</v>
      </c>
      <c r="S20" s="169">
        <v>0</v>
      </c>
      <c r="T20" s="26">
        <v>0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0</v>
      </c>
      <c r="AA20" s="26">
        <v>0</v>
      </c>
      <c r="AB20" s="26">
        <v>0</v>
      </c>
      <c r="AC20" s="26">
        <v>0</v>
      </c>
      <c r="AD20" s="26">
        <v>0</v>
      </c>
      <c r="AE20" s="26">
        <v>0</v>
      </c>
      <c r="AF20" s="26">
        <v>0</v>
      </c>
      <c r="AG20" s="26">
        <v>0</v>
      </c>
      <c r="AH20" s="26">
        <v>0</v>
      </c>
      <c r="AI20" s="4">
        <f t="shared" si="1"/>
        <v>0</v>
      </c>
      <c r="AJ20" s="23">
        <f t="shared" si="0"/>
        <v>-100</v>
      </c>
      <c r="AK20" s="16" t="s">
        <v>56</v>
      </c>
      <c r="AL20" s="1">
        <v>3.9000000000000909</v>
      </c>
      <c r="AM20" s="19">
        <f t="shared" si="2"/>
        <v>3.9000000000000909</v>
      </c>
    </row>
    <row r="21" spans="1:39">
      <c r="A21" s="3">
        <v>20</v>
      </c>
      <c r="B21" s="2" t="s">
        <v>19</v>
      </c>
      <c r="C21" s="170">
        <v>16.3</v>
      </c>
      <c r="D21" s="169">
        <v>0</v>
      </c>
      <c r="E21" s="169">
        <v>0</v>
      </c>
      <c r="F21" s="169">
        <v>0</v>
      </c>
      <c r="G21" s="169">
        <v>0</v>
      </c>
      <c r="H21" s="169">
        <v>0</v>
      </c>
      <c r="I21" s="169">
        <v>0</v>
      </c>
      <c r="J21" s="169">
        <v>0</v>
      </c>
      <c r="K21" s="27">
        <v>0</v>
      </c>
      <c r="L21" s="169">
        <v>0</v>
      </c>
      <c r="M21" s="169">
        <v>0</v>
      </c>
      <c r="N21" s="169">
        <v>0</v>
      </c>
      <c r="O21" s="169">
        <v>0</v>
      </c>
      <c r="P21" s="169">
        <v>0</v>
      </c>
      <c r="Q21" s="169">
        <v>0</v>
      </c>
      <c r="R21" s="169">
        <v>0</v>
      </c>
      <c r="S21" s="169">
        <v>0</v>
      </c>
      <c r="T21" s="26">
        <v>0</v>
      </c>
      <c r="U21" s="26">
        <v>0</v>
      </c>
      <c r="V21" s="26">
        <v>0</v>
      </c>
      <c r="W21" s="26">
        <v>0</v>
      </c>
      <c r="X21" s="26">
        <v>0</v>
      </c>
      <c r="Y21" s="26">
        <v>0</v>
      </c>
      <c r="Z21" s="26">
        <v>0</v>
      </c>
      <c r="AA21" s="26">
        <v>0</v>
      </c>
      <c r="AB21" s="26">
        <v>0</v>
      </c>
      <c r="AC21" s="26">
        <v>0</v>
      </c>
      <c r="AD21" s="26">
        <v>0</v>
      </c>
      <c r="AE21" s="26">
        <v>0</v>
      </c>
      <c r="AF21" s="26">
        <v>0</v>
      </c>
      <c r="AG21" s="26">
        <v>0</v>
      </c>
      <c r="AH21" s="26">
        <v>0</v>
      </c>
      <c r="AI21" s="4">
        <f t="shared" si="1"/>
        <v>0</v>
      </c>
      <c r="AJ21" s="23">
        <f t="shared" si="0"/>
        <v>-100</v>
      </c>
      <c r="AK21" s="16" t="s">
        <v>56</v>
      </c>
      <c r="AL21" s="1">
        <v>2.1000000000000227</v>
      </c>
      <c r="AM21" s="19">
        <f t="shared" si="2"/>
        <v>2.1000000000000227</v>
      </c>
    </row>
    <row r="22" spans="1:39">
      <c r="A22" s="3">
        <v>21</v>
      </c>
      <c r="B22" s="2" t="s">
        <v>20</v>
      </c>
      <c r="C22" s="170">
        <v>12.8</v>
      </c>
      <c r="D22" s="169">
        <v>0</v>
      </c>
      <c r="E22" s="169">
        <v>0</v>
      </c>
      <c r="F22" s="169">
        <v>0</v>
      </c>
      <c r="G22" s="169">
        <v>0</v>
      </c>
      <c r="H22" s="169">
        <v>0</v>
      </c>
      <c r="I22" s="169">
        <v>0</v>
      </c>
      <c r="J22" s="169">
        <v>0</v>
      </c>
      <c r="K22" s="27">
        <v>0</v>
      </c>
      <c r="L22" s="169">
        <v>0</v>
      </c>
      <c r="M22" s="169">
        <v>0</v>
      </c>
      <c r="N22" s="169">
        <v>0</v>
      </c>
      <c r="O22" s="169">
        <v>0</v>
      </c>
      <c r="P22" s="169">
        <v>0</v>
      </c>
      <c r="Q22" s="169">
        <v>0</v>
      </c>
      <c r="R22" s="169">
        <v>0</v>
      </c>
      <c r="S22" s="169">
        <v>0</v>
      </c>
      <c r="T22" s="26">
        <v>0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0</v>
      </c>
      <c r="AH22" s="26">
        <v>0</v>
      </c>
      <c r="AI22" s="4">
        <f t="shared" si="1"/>
        <v>0</v>
      </c>
      <c r="AJ22" s="23">
        <f t="shared" si="0"/>
        <v>-100</v>
      </c>
      <c r="AK22" s="16" t="s">
        <v>81</v>
      </c>
      <c r="AL22" s="1">
        <v>6.7999999999999545</v>
      </c>
      <c r="AM22" s="19">
        <f t="shared" si="2"/>
        <v>6.7999999999999545</v>
      </c>
    </row>
    <row r="23" spans="1:39">
      <c r="A23" s="3">
        <v>22</v>
      </c>
      <c r="B23" s="2" t="s">
        <v>21</v>
      </c>
      <c r="C23" s="170">
        <v>8.6</v>
      </c>
      <c r="D23" s="169">
        <v>0</v>
      </c>
      <c r="E23" s="169">
        <v>0</v>
      </c>
      <c r="F23" s="169">
        <v>0</v>
      </c>
      <c r="G23" s="169">
        <v>0</v>
      </c>
      <c r="H23" s="169">
        <v>0</v>
      </c>
      <c r="I23" s="169">
        <v>0</v>
      </c>
      <c r="J23" s="169">
        <v>0</v>
      </c>
      <c r="K23" s="27">
        <v>0</v>
      </c>
      <c r="L23" s="169">
        <v>0</v>
      </c>
      <c r="M23" s="169">
        <v>0</v>
      </c>
      <c r="N23" s="169">
        <v>0</v>
      </c>
      <c r="O23" s="169">
        <v>0</v>
      </c>
      <c r="P23" s="169">
        <v>0</v>
      </c>
      <c r="Q23" s="169">
        <v>0</v>
      </c>
      <c r="R23" s="169">
        <v>0</v>
      </c>
      <c r="S23" s="169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6">
        <v>0</v>
      </c>
      <c r="AB23" s="26">
        <v>0</v>
      </c>
      <c r="AC23" s="26">
        <v>0</v>
      </c>
      <c r="AD23" s="26">
        <v>0</v>
      </c>
      <c r="AE23" s="26">
        <v>0</v>
      </c>
      <c r="AF23" s="26">
        <v>0</v>
      </c>
      <c r="AG23" s="26">
        <v>0</v>
      </c>
      <c r="AH23" s="26">
        <v>0</v>
      </c>
      <c r="AI23" s="4">
        <f t="shared" si="1"/>
        <v>0</v>
      </c>
      <c r="AJ23" s="23">
        <f t="shared" si="0"/>
        <v>-100</v>
      </c>
      <c r="AK23" s="16" t="s">
        <v>81</v>
      </c>
      <c r="AL23" s="1">
        <v>6.2999999999999545</v>
      </c>
      <c r="AM23" s="19">
        <v>0</v>
      </c>
    </row>
    <row r="24" spans="1:39">
      <c r="A24" s="3">
        <v>23</v>
      </c>
      <c r="B24" s="2" t="s">
        <v>22</v>
      </c>
      <c r="C24" s="170">
        <v>8</v>
      </c>
      <c r="D24" s="169">
        <v>0</v>
      </c>
      <c r="E24" s="169">
        <v>0</v>
      </c>
      <c r="F24" s="169">
        <v>0</v>
      </c>
      <c r="G24" s="169">
        <v>0</v>
      </c>
      <c r="H24" s="169">
        <v>0</v>
      </c>
      <c r="I24" s="169">
        <v>0</v>
      </c>
      <c r="J24" s="169">
        <v>0</v>
      </c>
      <c r="K24" s="27">
        <v>0</v>
      </c>
      <c r="L24" s="169">
        <v>0</v>
      </c>
      <c r="M24" s="169">
        <v>0</v>
      </c>
      <c r="N24" s="169">
        <v>0</v>
      </c>
      <c r="O24" s="169">
        <v>0</v>
      </c>
      <c r="P24" s="169">
        <v>0</v>
      </c>
      <c r="Q24" s="169">
        <v>0</v>
      </c>
      <c r="R24" s="169">
        <v>0</v>
      </c>
      <c r="S24" s="169">
        <v>0</v>
      </c>
      <c r="T24" s="26">
        <v>0</v>
      </c>
      <c r="U24" s="26">
        <v>0</v>
      </c>
      <c r="V24" s="26">
        <v>0</v>
      </c>
      <c r="W24" s="26">
        <v>0</v>
      </c>
      <c r="X24" s="26">
        <v>0</v>
      </c>
      <c r="Y24" s="26">
        <v>0</v>
      </c>
      <c r="Z24" s="26">
        <v>0</v>
      </c>
      <c r="AA24" s="26">
        <v>0</v>
      </c>
      <c r="AB24" s="26">
        <v>0</v>
      </c>
      <c r="AC24" s="26">
        <v>0</v>
      </c>
      <c r="AD24" s="26">
        <v>0</v>
      </c>
      <c r="AE24" s="26">
        <v>0</v>
      </c>
      <c r="AF24" s="26">
        <v>0</v>
      </c>
      <c r="AG24" s="26">
        <v>0</v>
      </c>
      <c r="AH24" s="26">
        <v>0</v>
      </c>
      <c r="AI24" s="4">
        <f t="shared" si="1"/>
        <v>0</v>
      </c>
      <c r="AJ24" s="23">
        <f t="shared" si="0"/>
        <v>-100</v>
      </c>
      <c r="AK24" s="16" t="s">
        <v>81</v>
      </c>
      <c r="AL24" s="1">
        <v>8.7000000000000455</v>
      </c>
      <c r="AM24" s="19">
        <f t="shared" si="2"/>
        <v>8.7000000000000455</v>
      </c>
    </row>
    <row r="25" spans="1:39" ht="15" customHeight="1">
      <c r="A25" s="3">
        <v>24</v>
      </c>
      <c r="B25" s="2" t="s">
        <v>23</v>
      </c>
      <c r="C25" s="170">
        <v>6.6</v>
      </c>
      <c r="D25" s="169">
        <v>0</v>
      </c>
      <c r="E25" s="169">
        <v>0</v>
      </c>
      <c r="F25" s="169">
        <v>0</v>
      </c>
      <c r="G25" s="169">
        <v>0</v>
      </c>
      <c r="H25" s="169">
        <v>0</v>
      </c>
      <c r="I25" s="169">
        <v>0</v>
      </c>
      <c r="J25" s="169">
        <v>0</v>
      </c>
      <c r="K25" s="27">
        <v>0</v>
      </c>
      <c r="L25" s="169">
        <v>0</v>
      </c>
      <c r="M25" s="169">
        <v>0</v>
      </c>
      <c r="N25" s="169">
        <v>0</v>
      </c>
      <c r="O25" s="169">
        <v>0</v>
      </c>
      <c r="P25" s="169">
        <v>0</v>
      </c>
      <c r="Q25" s="169">
        <v>0</v>
      </c>
      <c r="R25" s="169">
        <v>0</v>
      </c>
      <c r="S25" s="169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6">
        <v>0</v>
      </c>
      <c r="AB25" s="26">
        <v>0</v>
      </c>
      <c r="AC25" s="26">
        <v>0</v>
      </c>
      <c r="AD25" s="26">
        <v>0</v>
      </c>
      <c r="AE25" s="26">
        <v>0</v>
      </c>
      <c r="AF25" s="26">
        <v>0</v>
      </c>
      <c r="AG25" s="26">
        <v>0</v>
      </c>
      <c r="AH25" s="26">
        <v>0</v>
      </c>
      <c r="AI25" s="4">
        <f t="shared" si="1"/>
        <v>0</v>
      </c>
      <c r="AJ25" s="23">
        <f t="shared" si="0"/>
        <v>-100</v>
      </c>
      <c r="AK25" s="16" t="s">
        <v>81</v>
      </c>
      <c r="AL25" s="1">
        <v>23.399999999999977</v>
      </c>
      <c r="AM25" s="19">
        <f t="shared" si="2"/>
        <v>23.399999999999977</v>
      </c>
    </row>
    <row r="26" spans="1:39">
      <c r="A26" s="3">
        <v>25</v>
      </c>
      <c r="B26" s="2" t="s">
        <v>24</v>
      </c>
      <c r="C26" s="170">
        <v>9.8000000000000007</v>
      </c>
      <c r="D26" s="169">
        <v>0</v>
      </c>
      <c r="E26" s="169">
        <v>0</v>
      </c>
      <c r="F26" s="169">
        <v>0</v>
      </c>
      <c r="G26" s="169">
        <v>0</v>
      </c>
      <c r="H26" s="169">
        <v>0</v>
      </c>
      <c r="I26" s="169">
        <v>0</v>
      </c>
      <c r="J26" s="169">
        <v>0</v>
      </c>
      <c r="K26" s="27">
        <v>0</v>
      </c>
      <c r="L26" s="169">
        <v>0</v>
      </c>
      <c r="M26" s="169">
        <v>0</v>
      </c>
      <c r="N26" s="169">
        <v>0</v>
      </c>
      <c r="O26" s="169">
        <v>0</v>
      </c>
      <c r="P26" s="169">
        <v>0</v>
      </c>
      <c r="Q26" s="169">
        <v>0</v>
      </c>
      <c r="R26" s="169">
        <v>0</v>
      </c>
      <c r="S26" s="169">
        <v>0</v>
      </c>
      <c r="T26" s="26">
        <v>0</v>
      </c>
      <c r="U26" s="26">
        <v>0</v>
      </c>
      <c r="V26" s="26">
        <v>0</v>
      </c>
      <c r="W26" s="26">
        <v>0</v>
      </c>
      <c r="X26" s="26">
        <v>0</v>
      </c>
      <c r="Y26" s="26">
        <v>0</v>
      </c>
      <c r="Z26" s="26">
        <v>0</v>
      </c>
      <c r="AA26" s="26">
        <v>0</v>
      </c>
      <c r="AB26" s="26">
        <v>0</v>
      </c>
      <c r="AC26" s="26">
        <v>0</v>
      </c>
      <c r="AD26" s="26">
        <v>0</v>
      </c>
      <c r="AE26" s="26">
        <v>0</v>
      </c>
      <c r="AF26" s="26">
        <v>0</v>
      </c>
      <c r="AG26" s="26">
        <v>0</v>
      </c>
      <c r="AH26" s="26">
        <v>0</v>
      </c>
      <c r="AI26" s="4">
        <f t="shared" si="1"/>
        <v>0</v>
      </c>
      <c r="AJ26" s="23">
        <f t="shared" si="0"/>
        <v>-100</v>
      </c>
      <c r="AK26" s="16" t="s">
        <v>81</v>
      </c>
      <c r="AL26" s="1">
        <v>1.2999999999999545</v>
      </c>
      <c r="AM26" s="19">
        <f t="shared" si="2"/>
        <v>1.2999999999999545</v>
      </c>
    </row>
    <row r="27" spans="1:39">
      <c r="A27" s="3">
        <v>26</v>
      </c>
      <c r="B27" s="2" t="s">
        <v>25</v>
      </c>
      <c r="C27" s="170">
        <v>9</v>
      </c>
      <c r="D27" s="169">
        <v>0</v>
      </c>
      <c r="E27" s="169">
        <v>0</v>
      </c>
      <c r="F27" s="169">
        <v>0</v>
      </c>
      <c r="G27" s="169">
        <v>0</v>
      </c>
      <c r="H27" s="169">
        <v>0</v>
      </c>
      <c r="I27" s="169">
        <v>0</v>
      </c>
      <c r="J27" s="169">
        <v>0</v>
      </c>
      <c r="K27" s="27">
        <v>0</v>
      </c>
      <c r="L27" s="169">
        <v>0</v>
      </c>
      <c r="M27" s="169">
        <v>0</v>
      </c>
      <c r="N27" s="169">
        <v>0</v>
      </c>
      <c r="O27" s="169">
        <v>0</v>
      </c>
      <c r="P27" s="169">
        <v>0</v>
      </c>
      <c r="Q27" s="169">
        <v>0</v>
      </c>
      <c r="R27" s="169">
        <v>0</v>
      </c>
      <c r="S27" s="169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6">
        <v>0</v>
      </c>
      <c r="AB27" s="26">
        <v>0</v>
      </c>
      <c r="AC27" s="26">
        <v>0</v>
      </c>
      <c r="AD27" s="26">
        <v>0</v>
      </c>
      <c r="AE27" s="26">
        <v>0</v>
      </c>
      <c r="AF27" s="26">
        <v>0</v>
      </c>
      <c r="AG27" s="26">
        <v>0</v>
      </c>
      <c r="AH27" s="26">
        <v>0</v>
      </c>
      <c r="AI27" s="4">
        <f t="shared" si="1"/>
        <v>0</v>
      </c>
      <c r="AJ27" s="23">
        <f t="shared" si="0"/>
        <v>-100</v>
      </c>
      <c r="AK27" s="16" t="s">
        <v>81</v>
      </c>
      <c r="AL27" s="1">
        <v>23.399999999999864</v>
      </c>
      <c r="AM27" s="19">
        <f t="shared" si="2"/>
        <v>23.399999999999864</v>
      </c>
    </row>
    <row r="28" spans="1:39" s="53" customFormat="1">
      <c r="A28" s="48">
        <v>27</v>
      </c>
      <c r="B28" s="49" t="s">
        <v>26</v>
      </c>
      <c r="C28" s="170">
        <v>14.8</v>
      </c>
      <c r="D28" s="169">
        <v>0</v>
      </c>
      <c r="E28" s="169">
        <v>0</v>
      </c>
      <c r="F28" s="169">
        <v>0</v>
      </c>
      <c r="G28" s="169">
        <v>0</v>
      </c>
      <c r="H28" s="169">
        <v>0</v>
      </c>
      <c r="I28" s="169">
        <v>0</v>
      </c>
      <c r="J28" s="169">
        <v>0</v>
      </c>
      <c r="K28" s="27">
        <v>0</v>
      </c>
      <c r="L28" s="169">
        <v>0</v>
      </c>
      <c r="M28" s="169">
        <v>0</v>
      </c>
      <c r="N28" s="169">
        <v>0</v>
      </c>
      <c r="O28" s="169">
        <v>0</v>
      </c>
      <c r="P28" s="169">
        <v>0</v>
      </c>
      <c r="Q28" s="169">
        <v>0</v>
      </c>
      <c r="R28" s="169">
        <v>0</v>
      </c>
      <c r="S28" s="169">
        <v>0</v>
      </c>
      <c r="T28" s="26">
        <v>0</v>
      </c>
      <c r="U28" s="26">
        <v>0</v>
      </c>
      <c r="V28" s="26">
        <v>0</v>
      </c>
      <c r="W28" s="26">
        <v>0</v>
      </c>
      <c r="X28" s="26">
        <v>0</v>
      </c>
      <c r="Y28" s="26">
        <v>0</v>
      </c>
      <c r="Z28" s="26">
        <v>0</v>
      </c>
      <c r="AA28" s="26">
        <v>0</v>
      </c>
      <c r="AB28" s="26">
        <v>0</v>
      </c>
      <c r="AC28" s="26">
        <v>0</v>
      </c>
      <c r="AD28" s="26">
        <v>0</v>
      </c>
      <c r="AE28" s="26">
        <v>0</v>
      </c>
      <c r="AF28" s="26">
        <v>0</v>
      </c>
      <c r="AG28" s="26">
        <v>0</v>
      </c>
      <c r="AH28" s="26">
        <v>0</v>
      </c>
      <c r="AI28" s="4">
        <f t="shared" si="1"/>
        <v>0</v>
      </c>
      <c r="AJ28" s="51">
        <f t="shared" si="0"/>
        <v>-100</v>
      </c>
      <c r="AK28" s="52" t="s">
        <v>57</v>
      </c>
      <c r="AL28" s="53">
        <v>9</v>
      </c>
      <c r="AM28" s="19">
        <f t="shared" si="2"/>
        <v>9</v>
      </c>
    </row>
    <row r="29" spans="1:39">
      <c r="A29" s="3">
        <v>28</v>
      </c>
      <c r="B29" s="2" t="s">
        <v>27</v>
      </c>
      <c r="C29" s="170">
        <v>19.100000000000001</v>
      </c>
      <c r="D29" s="169">
        <v>0</v>
      </c>
      <c r="E29" s="169">
        <v>0</v>
      </c>
      <c r="F29" s="169">
        <v>0</v>
      </c>
      <c r="G29" s="169">
        <v>0</v>
      </c>
      <c r="H29" s="169">
        <v>0</v>
      </c>
      <c r="I29" s="169">
        <v>0</v>
      </c>
      <c r="J29" s="169">
        <v>0</v>
      </c>
      <c r="K29" s="27">
        <v>0</v>
      </c>
      <c r="L29" s="169">
        <v>0</v>
      </c>
      <c r="M29" s="169">
        <v>0</v>
      </c>
      <c r="N29" s="169">
        <v>0</v>
      </c>
      <c r="O29" s="169">
        <v>0</v>
      </c>
      <c r="P29" s="169">
        <v>0</v>
      </c>
      <c r="Q29" s="169">
        <v>0</v>
      </c>
      <c r="R29" s="169">
        <v>0</v>
      </c>
      <c r="S29" s="169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6">
        <v>0</v>
      </c>
      <c r="AB29" s="26">
        <v>0</v>
      </c>
      <c r="AC29" s="26">
        <v>0</v>
      </c>
      <c r="AD29" s="26">
        <v>0</v>
      </c>
      <c r="AE29" s="26">
        <v>0</v>
      </c>
      <c r="AF29" s="26">
        <v>0</v>
      </c>
      <c r="AG29" s="26">
        <v>0</v>
      </c>
      <c r="AH29" s="26">
        <v>0</v>
      </c>
      <c r="AI29" s="4">
        <f t="shared" si="1"/>
        <v>0</v>
      </c>
      <c r="AJ29" s="23">
        <f t="shared" si="0"/>
        <v>-100</v>
      </c>
      <c r="AK29" s="16" t="s">
        <v>81</v>
      </c>
      <c r="AL29" s="1">
        <v>3.9000000000000909</v>
      </c>
      <c r="AM29" s="19">
        <f t="shared" si="2"/>
        <v>3.9000000000000909</v>
      </c>
    </row>
    <row r="30" spans="1:39">
      <c r="A30" s="3">
        <v>29</v>
      </c>
      <c r="B30" s="2" t="s">
        <v>28</v>
      </c>
      <c r="C30" s="170">
        <v>23.3</v>
      </c>
      <c r="D30" s="169">
        <v>0</v>
      </c>
      <c r="E30" s="169">
        <v>0</v>
      </c>
      <c r="F30" s="169">
        <v>0</v>
      </c>
      <c r="G30" s="169">
        <v>0</v>
      </c>
      <c r="H30" s="169">
        <v>0</v>
      </c>
      <c r="I30" s="169">
        <v>0</v>
      </c>
      <c r="J30" s="169">
        <v>0</v>
      </c>
      <c r="K30" s="27">
        <v>0</v>
      </c>
      <c r="L30" s="169">
        <v>0</v>
      </c>
      <c r="M30" s="169">
        <v>0</v>
      </c>
      <c r="N30" s="169">
        <v>0</v>
      </c>
      <c r="O30" s="169">
        <v>0</v>
      </c>
      <c r="P30" s="169">
        <v>0</v>
      </c>
      <c r="Q30" s="169">
        <v>0</v>
      </c>
      <c r="R30" s="169">
        <v>0</v>
      </c>
      <c r="S30" s="169">
        <v>0</v>
      </c>
      <c r="T30" s="26">
        <v>0</v>
      </c>
      <c r="U30" s="26">
        <v>0</v>
      </c>
      <c r="V30" s="26">
        <v>0</v>
      </c>
      <c r="W30" s="26">
        <v>0</v>
      </c>
      <c r="X30" s="26">
        <v>0</v>
      </c>
      <c r="Y30" s="26">
        <v>0</v>
      </c>
      <c r="Z30" s="26">
        <v>0</v>
      </c>
      <c r="AA30" s="26">
        <v>0</v>
      </c>
      <c r="AB30" s="26">
        <v>0</v>
      </c>
      <c r="AC30" s="26">
        <v>0</v>
      </c>
      <c r="AD30" s="26">
        <v>0</v>
      </c>
      <c r="AE30" s="26">
        <v>0</v>
      </c>
      <c r="AF30" s="26">
        <v>0</v>
      </c>
      <c r="AG30" s="26">
        <v>0</v>
      </c>
      <c r="AH30" s="26">
        <v>0</v>
      </c>
      <c r="AI30" s="4">
        <f t="shared" si="1"/>
        <v>0</v>
      </c>
      <c r="AJ30" s="23">
        <f t="shared" si="0"/>
        <v>-100</v>
      </c>
      <c r="AK30" s="16" t="s">
        <v>57</v>
      </c>
      <c r="AL30" s="1">
        <v>0</v>
      </c>
      <c r="AM30" s="19">
        <f t="shared" si="2"/>
        <v>0</v>
      </c>
    </row>
    <row r="31" spans="1:39">
      <c r="A31" s="3">
        <v>30</v>
      </c>
      <c r="B31" s="2" t="s">
        <v>29</v>
      </c>
      <c r="C31" s="170">
        <v>25.3</v>
      </c>
      <c r="D31" s="169">
        <v>0</v>
      </c>
      <c r="E31" s="169">
        <v>0</v>
      </c>
      <c r="F31" s="169">
        <v>0</v>
      </c>
      <c r="G31" s="169">
        <v>0</v>
      </c>
      <c r="H31" s="169">
        <v>0</v>
      </c>
      <c r="I31" s="169">
        <v>0</v>
      </c>
      <c r="J31" s="169">
        <v>0</v>
      </c>
      <c r="K31" s="27">
        <v>0</v>
      </c>
      <c r="L31" s="169">
        <v>0</v>
      </c>
      <c r="M31" s="169">
        <v>0</v>
      </c>
      <c r="N31" s="169">
        <v>0</v>
      </c>
      <c r="O31" s="169">
        <v>0</v>
      </c>
      <c r="P31" s="169">
        <v>0</v>
      </c>
      <c r="Q31" s="169">
        <v>0</v>
      </c>
      <c r="R31" s="169">
        <v>0</v>
      </c>
      <c r="S31" s="169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6">
        <v>0</v>
      </c>
      <c r="AB31" s="26">
        <v>0</v>
      </c>
      <c r="AC31" s="26">
        <v>0</v>
      </c>
      <c r="AD31" s="26">
        <v>0</v>
      </c>
      <c r="AE31" s="26">
        <v>0</v>
      </c>
      <c r="AF31" s="26">
        <v>0</v>
      </c>
      <c r="AG31" s="26">
        <v>0</v>
      </c>
      <c r="AH31" s="26">
        <v>0</v>
      </c>
      <c r="AI31" s="4">
        <f t="shared" si="1"/>
        <v>0</v>
      </c>
      <c r="AJ31" s="23">
        <f t="shared" si="0"/>
        <v>-100</v>
      </c>
      <c r="AK31" s="16" t="s">
        <v>56</v>
      </c>
      <c r="AL31" s="1">
        <v>0.79999999999995453</v>
      </c>
      <c r="AM31" s="19">
        <f t="shared" si="2"/>
        <v>0.79999999999995453</v>
      </c>
    </row>
    <row r="32" spans="1:39">
      <c r="A32" s="3">
        <v>31</v>
      </c>
      <c r="B32" s="2" t="s">
        <v>30</v>
      </c>
      <c r="C32" s="170">
        <v>23.2</v>
      </c>
      <c r="D32" s="169">
        <v>0</v>
      </c>
      <c r="E32" s="169">
        <v>0</v>
      </c>
      <c r="F32" s="169">
        <v>0</v>
      </c>
      <c r="G32" s="169">
        <v>0</v>
      </c>
      <c r="H32" s="169">
        <v>0</v>
      </c>
      <c r="I32" s="169">
        <v>0</v>
      </c>
      <c r="J32" s="169">
        <v>0</v>
      </c>
      <c r="K32" s="27">
        <v>0</v>
      </c>
      <c r="L32" s="169">
        <v>0</v>
      </c>
      <c r="M32" s="169">
        <v>0</v>
      </c>
      <c r="N32" s="169">
        <v>0</v>
      </c>
      <c r="O32" s="169">
        <v>0</v>
      </c>
      <c r="P32" s="169">
        <v>6.9</v>
      </c>
      <c r="Q32" s="169">
        <v>0</v>
      </c>
      <c r="R32" s="169">
        <v>0</v>
      </c>
      <c r="S32" s="169">
        <v>0</v>
      </c>
      <c r="T32" s="26">
        <v>0</v>
      </c>
      <c r="U32" s="26">
        <v>0</v>
      </c>
      <c r="V32" s="26">
        <v>0</v>
      </c>
      <c r="W32" s="26">
        <v>0</v>
      </c>
      <c r="X32" s="26">
        <v>0</v>
      </c>
      <c r="Y32" s="26">
        <v>0</v>
      </c>
      <c r="Z32" s="26">
        <v>0</v>
      </c>
      <c r="AA32" s="26">
        <v>0</v>
      </c>
      <c r="AB32" s="26">
        <v>0</v>
      </c>
      <c r="AC32" s="26">
        <v>0</v>
      </c>
      <c r="AD32" s="26">
        <v>0</v>
      </c>
      <c r="AE32" s="26">
        <v>0</v>
      </c>
      <c r="AF32" s="26">
        <v>0</v>
      </c>
      <c r="AG32" s="26">
        <v>0</v>
      </c>
      <c r="AH32" s="26">
        <v>0</v>
      </c>
      <c r="AI32" s="4">
        <f t="shared" si="1"/>
        <v>6.9</v>
      </c>
      <c r="AJ32" s="23">
        <f t="shared" si="0"/>
        <v>-70.258620689655174</v>
      </c>
      <c r="AK32" s="16" t="s">
        <v>57</v>
      </c>
      <c r="AL32" s="1">
        <v>15.100000000000136</v>
      </c>
      <c r="AM32" s="19">
        <f t="shared" si="2"/>
        <v>8.2000000000001361</v>
      </c>
    </row>
    <row r="33" spans="1:39" ht="15" customHeight="1">
      <c r="A33" s="3">
        <v>32</v>
      </c>
      <c r="B33" s="2" t="s">
        <v>31</v>
      </c>
      <c r="C33" s="170">
        <v>25.8</v>
      </c>
      <c r="D33" s="169">
        <v>0</v>
      </c>
      <c r="E33" s="169">
        <v>0</v>
      </c>
      <c r="F33" s="169">
        <v>0</v>
      </c>
      <c r="G33" s="169">
        <v>0</v>
      </c>
      <c r="H33" s="169">
        <v>0</v>
      </c>
      <c r="I33" s="169">
        <v>0</v>
      </c>
      <c r="J33" s="169">
        <v>0</v>
      </c>
      <c r="K33" s="27">
        <v>0</v>
      </c>
      <c r="L33" s="169">
        <v>0</v>
      </c>
      <c r="M33" s="169">
        <v>0</v>
      </c>
      <c r="N33" s="169">
        <v>0</v>
      </c>
      <c r="O33" s="169">
        <v>0</v>
      </c>
      <c r="P33" s="169">
        <v>0</v>
      </c>
      <c r="Q33" s="169">
        <v>0</v>
      </c>
      <c r="R33" s="169">
        <v>0</v>
      </c>
      <c r="S33" s="169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6">
        <v>0</v>
      </c>
      <c r="AB33" s="26">
        <v>0</v>
      </c>
      <c r="AC33" s="26">
        <v>0</v>
      </c>
      <c r="AD33" s="26">
        <v>0</v>
      </c>
      <c r="AE33" s="26">
        <v>0</v>
      </c>
      <c r="AF33" s="26">
        <v>0</v>
      </c>
      <c r="AG33" s="26">
        <v>0</v>
      </c>
      <c r="AH33" s="26">
        <v>0</v>
      </c>
      <c r="AI33" s="4">
        <f t="shared" si="1"/>
        <v>0</v>
      </c>
      <c r="AJ33" s="23">
        <f t="shared" si="0"/>
        <v>-100</v>
      </c>
      <c r="AK33" s="16" t="s">
        <v>56</v>
      </c>
      <c r="AL33" s="1">
        <v>0.89999999999997726</v>
      </c>
      <c r="AM33" s="19">
        <f t="shared" si="2"/>
        <v>0.89999999999997726</v>
      </c>
    </row>
    <row r="34" spans="1:39">
      <c r="A34" s="3">
        <v>33</v>
      </c>
      <c r="B34" s="2" t="s">
        <v>32</v>
      </c>
      <c r="C34" s="170">
        <v>31</v>
      </c>
      <c r="D34" s="169">
        <v>0</v>
      </c>
      <c r="E34" s="169">
        <v>0</v>
      </c>
      <c r="F34" s="169">
        <v>0</v>
      </c>
      <c r="G34" s="169">
        <v>0</v>
      </c>
      <c r="H34" s="169">
        <v>0</v>
      </c>
      <c r="I34" s="169">
        <v>0</v>
      </c>
      <c r="J34" s="169">
        <v>0</v>
      </c>
      <c r="K34" s="27">
        <v>0</v>
      </c>
      <c r="L34" s="169">
        <v>0</v>
      </c>
      <c r="M34" s="169">
        <v>0</v>
      </c>
      <c r="N34" s="169">
        <v>0</v>
      </c>
      <c r="O34" s="169">
        <v>0</v>
      </c>
      <c r="P34" s="169">
        <v>0</v>
      </c>
      <c r="Q34" s="169">
        <v>0</v>
      </c>
      <c r="R34" s="169">
        <v>0</v>
      </c>
      <c r="S34" s="169">
        <v>0</v>
      </c>
      <c r="T34" s="26">
        <v>0</v>
      </c>
      <c r="U34" s="26">
        <v>0</v>
      </c>
      <c r="V34" s="26">
        <v>0</v>
      </c>
      <c r="W34" s="26">
        <v>0</v>
      </c>
      <c r="X34" s="26">
        <v>0</v>
      </c>
      <c r="Y34" s="26">
        <v>0</v>
      </c>
      <c r="Z34" s="26">
        <v>0</v>
      </c>
      <c r="AA34" s="26">
        <v>0</v>
      </c>
      <c r="AB34" s="26">
        <v>0</v>
      </c>
      <c r="AC34" s="26">
        <v>0</v>
      </c>
      <c r="AD34" s="26">
        <v>0</v>
      </c>
      <c r="AE34" s="26">
        <v>0</v>
      </c>
      <c r="AF34" s="26">
        <v>0</v>
      </c>
      <c r="AG34" s="26">
        <v>0</v>
      </c>
      <c r="AH34" s="26">
        <v>0</v>
      </c>
      <c r="AI34" s="4">
        <f t="shared" si="1"/>
        <v>0</v>
      </c>
      <c r="AJ34" s="23">
        <f t="shared" si="0"/>
        <v>-100</v>
      </c>
      <c r="AK34" s="16" t="s">
        <v>81</v>
      </c>
      <c r="AL34" s="1">
        <v>0.40000000000009095</v>
      </c>
      <c r="AM34" s="19">
        <v>0</v>
      </c>
    </row>
    <row r="35" spans="1:39" ht="15" customHeight="1">
      <c r="A35" s="3">
        <v>34</v>
      </c>
      <c r="B35" s="2" t="s">
        <v>33</v>
      </c>
      <c r="C35" s="170">
        <v>34.6</v>
      </c>
      <c r="D35" s="169">
        <v>0</v>
      </c>
      <c r="E35" s="169">
        <v>0</v>
      </c>
      <c r="F35" s="169">
        <v>0</v>
      </c>
      <c r="G35" s="169">
        <v>0</v>
      </c>
      <c r="H35" s="169">
        <v>0</v>
      </c>
      <c r="I35" s="169">
        <v>0</v>
      </c>
      <c r="J35" s="169">
        <v>0</v>
      </c>
      <c r="K35" s="27">
        <v>0</v>
      </c>
      <c r="L35" s="169">
        <v>0</v>
      </c>
      <c r="M35" s="169">
        <v>0</v>
      </c>
      <c r="N35" s="169">
        <v>0</v>
      </c>
      <c r="O35" s="169">
        <v>0</v>
      </c>
      <c r="P35" s="169">
        <v>0</v>
      </c>
      <c r="Q35" s="169">
        <v>0</v>
      </c>
      <c r="R35" s="169">
        <v>0</v>
      </c>
      <c r="S35" s="169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0</v>
      </c>
      <c r="AA35" s="26">
        <v>0</v>
      </c>
      <c r="AB35" s="26">
        <v>0</v>
      </c>
      <c r="AC35" s="26">
        <v>0</v>
      </c>
      <c r="AD35" s="26">
        <v>0</v>
      </c>
      <c r="AE35" s="26">
        <v>0</v>
      </c>
      <c r="AF35" s="26">
        <v>0</v>
      </c>
      <c r="AG35" s="26">
        <v>0</v>
      </c>
      <c r="AH35" s="26">
        <v>0</v>
      </c>
      <c r="AI35" s="4">
        <f t="shared" si="1"/>
        <v>0</v>
      </c>
      <c r="AJ35" s="23">
        <f t="shared" si="0"/>
        <v>-100</v>
      </c>
      <c r="AK35" s="16" t="s">
        <v>81</v>
      </c>
      <c r="AL35" s="1">
        <v>0.10000000000002274</v>
      </c>
      <c r="AM35" s="19">
        <f t="shared" si="2"/>
        <v>0.10000000000002274</v>
      </c>
    </row>
    <row r="36" spans="1:39" ht="15" customHeight="1">
      <c r="A36" s="3">
        <v>35</v>
      </c>
      <c r="B36" s="2" t="s">
        <v>34</v>
      </c>
      <c r="C36" s="170">
        <v>36</v>
      </c>
      <c r="D36" s="169">
        <v>0</v>
      </c>
      <c r="E36" s="169">
        <v>0</v>
      </c>
      <c r="F36" s="169">
        <v>0</v>
      </c>
      <c r="G36" s="169">
        <v>0</v>
      </c>
      <c r="H36" s="169">
        <v>0</v>
      </c>
      <c r="I36" s="169">
        <v>0</v>
      </c>
      <c r="J36" s="169">
        <v>0</v>
      </c>
      <c r="K36" s="27">
        <v>0</v>
      </c>
      <c r="L36" s="169">
        <v>0</v>
      </c>
      <c r="M36" s="169">
        <v>0</v>
      </c>
      <c r="N36" s="169">
        <v>0</v>
      </c>
      <c r="O36" s="169">
        <v>0</v>
      </c>
      <c r="P36" s="169">
        <v>0</v>
      </c>
      <c r="Q36" s="169">
        <v>0</v>
      </c>
      <c r="R36" s="169">
        <v>0</v>
      </c>
      <c r="S36" s="169">
        <v>0</v>
      </c>
      <c r="T36" s="26">
        <v>0</v>
      </c>
      <c r="U36" s="26">
        <v>0</v>
      </c>
      <c r="V36" s="26">
        <v>0</v>
      </c>
      <c r="W36" s="26">
        <v>0</v>
      </c>
      <c r="X36" s="26">
        <v>0</v>
      </c>
      <c r="Y36" s="26">
        <v>0</v>
      </c>
      <c r="Z36" s="26">
        <v>0</v>
      </c>
      <c r="AA36" s="26">
        <v>0</v>
      </c>
      <c r="AB36" s="26">
        <v>0</v>
      </c>
      <c r="AC36" s="26">
        <v>0</v>
      </c>
      <c r="AD36" s="26">
        <v>0</v>
      </c>
      <c r="AE36" s="26">
        <v>0</v>
      </c>
      <c r="AF36" s="26">
        <v>0</v>
      </c>
      <c r="AG36" s="26">
        <v>0</v>
      </c>
      <c r="AH36" s="26">
        <v>0</v>
      </c>
      <c r="AI36" s="4">
        <f t="shared" si="1"/>
        <v>0</v>
      </c>
      <c r="AJ36" s="23">
        <f t="shared" si="0"/>
        <v>-100</v>
      </c>
      <c r="AK36" s="16" t="s">
        <v>57</v>
      </c>
      <c r="AL36" s="1">
        <v>3.4000000000000909</v>
      </c>
      <c r="AM36" s="19">
        <f t="shared" si="2"/>
        <v>3.4000000000000909</v>
      </c>
    </row>
    <row r="37" spans="1:39" ht="15" customHeight="1">
      <c r="A37" s="3">
        <v>36</v>
      </c>
      <c r="B37" s="2" t="s">
        <v>35</v>
      </c>
      <c r="C37" s="170">
        <v>32.200000000000003</v>
      </c>
      <c r="D37" s="169">
        <v>0</v>
      </c>
      <c r="E37" s="169">
        <v>0</v>
      </c>
      <c r="F37" s="169">
        <v>0</v>
      </c>
      <c r="G37" s="169">
        <v>0</v>
      </c>
      <c r="H37" s="169">
        <v>0</v>
      </c>
      <c r="I37" s="169">
        <v>0</v>
      </c>
      <c r="J37" s="169">
        <v>0</v>
      </c>
      <c r="K37" s="27">
        <v>0</v>
      </c>
      <c r="L37" s="169">
        <v>0</v>
      </c>
      <c r="M37" s="169">
        <v>0</v>
      </c>
      <c r="N37" s="169">
        <v>0</v>
      </c>
      <c r="O37" s="169">
        <v>0</v>
      </c>
      <c r="P37" s="169">
        <v>0</v>
      </c>
      <c r="Q37" s="169">
        <v>0</v>
      </c>
      <c r="R37" s="169">
        <v>0</v>
      </c>
      <c r="S37" s="169">
        <v>0</v>
      </c>
      <c r="T37" s="26">
        <v>0</v>
      </c>
      <c r="U37" s="26">
        <v>0</v>
      </c>
      <c r="V37" s="26">
        <v>0</v>
      </c>
      <c r="W37" s="26">
        <v>0</v>
      </c>
      <c r="X37" s="26">
        <v>0</v>
      </c>
      <c r="Y37" s="26">
        <v>0</v>
      </c>
      <c r="Z37" s="26">
        <v>0</v>
      </c>
      <c r="AA37" s="26">
        <v>0</v>
      </c>
      <c r="AB37" s="26">
        <v>0</v>
      </c>
      <c r="AC37" s="26">
        <v>0</v>
      </c>
      <c r="AD37" s="26">
        <v>0</v>
      </c>
      <c r="AE37" s="26">
        <v>0</v>
      </c>
      <c r="AF37" s="26">
        <v>0</v>
      </c>
      <c r="AG37" s="26">
        <v>0</v>
      </c>
      <c r="AH37" s="26">
        <v>0</v>
      </c>
      <c r="AI37" s="4">
        <f t="shared" si="1"/>
        <v>0</v>
      </c>
      <c r="AJ37" s="23">
        <f t="shared" si="0"/>
        <v>-100</v>
      </c>
      <c r="AK37" s="16" t="s">
        <v>81</v>
      </c>
      <c r="AL37" s="1">
        <v>0</v>
      </c>
      <c r="AM37" s="19">
        <f t="shared" si="2"/>
        <v>0</v>
      </c>
    </row>
    <row r="38" spans="1:39" ht="15" customHeight="1">
      <c r="A38" s="3">
        <v>37</v>
      </c>
      <c r="B38" s="2" t="s">
        <v>36</v>
      </c>
      <c r="C38" s="170">
        <v>30</v>
      </c>
      <c r="D38" s="169">
        <v>0</v>
      </c>
      <c r="E38" s="169">
        <v>0</v>
      </c>
      <c r="F38" s="169">
        <v>0</v>
      </c>
      <c r="G38" s="169">
        <v>0</v>
      </c>
      <c r="H38" s="169">
        <v>0</v>
      </c>
      <c r="I38" s="169">
        <v>0</v>
      </c>
      <c r="J38" s="169">
        <v>0</v>
      </c>
      <c r="K38" s="27">
        <v>0</v>
      </c>
      <c r="L38" s="169">
        <v>0</v>
      </c>
      <c r="M38" s="169">
        <v>0</v>
      </c>
      <c r="N38" s="169">
        <v>0</v>
      </c>
      <c r="O38" s="169">
        <v>0</v>
      </c>
      <c r="P38" s="169">
        <v>0</v>
      </c>
      <c r="Q38" s="169">
        <v>0</v>
      </c>
      <c r="R38" s="169">
        <v>0</v>
      </c>
      <c r="S38" s="169">
        <v>0</v>
      </c>
      <c r="T38" s="26">
        <v>0</v>
      </c>
      <c r="U38" s="26">
        <v>0</v>
      </c>
      <c r="V38" s="26">
        <v>0</v>
      </c>
      <c r="W38" s="26">
        <v>0</v>
      </c>
      <c r="X38" s="26">
        <v>0</v>
      </c>
      <c r="Y38" s="26">
        <v>0</v>
      </c>
      <c r="Z38" s="26">
        <v>0</v>
      </c>
      <c r="AA38" s="26">
        <v>0</v>
      </c>
      <c r="AB38" s="26">
        <v>0</v>
      </c>
      <c r="AC38" s="26">
        <v>0</v>
      </c>
      <c r="AD38" s="26">
        <v>0</v>
      </c>
      <c r="AE38" s="26">
        <v>0</v>
      </c>
      <c r="AF38" s="26">
        <v>0</v>
      </c>
      <c r="AG38" s="26">
        <v>0</v>
      </c>
      <c r="AH38" s="26">
        <v>0</v>
      </c>
      <c r="AI38" s="4">
        <f t="shared" si="1"/>
        <v>0</v>
      </c>
      <c r="AJ38" s="23">
        <f t="shared" si="0"/>
        <v>-100</v>
      </c>
      <c r="AK38" s="16" t="s">
        <v>81</v>
      </c>
      <c r="AL38" s="1">
        <v>0.29999999999995453</v>
      </c>
      <c r="AM38" s="19">
        <f t="shared" si="2"/>
        <v>0.29999999999995453</v>
      </c>
    </row>
    <row r="39" spans="1:39">
      <c r="A39" s="3">
        <v>38</v>
      </c>
      <c r="B39" s="2" t="s">
        <v>37</v>
      </c>
      <c r="C39" s="170">
        <v>25.5</v>
      </c>
      <c r="D39" s="169">
        <v>0</v>
      </c>
      <c r="E39" s="169">
        <v>0</v>
      </c>
      <c r="F39" s="169">
        <v>0</v>
      </c>
      <c r="G39" s="169">
        <v>0</v>
      </c>
      <c r="H39" s="169">
        <v>0</v>
      </c>
      <c r="I39" s="169">
        <v>0</v>
      </c>
      <c r="J39" s="169">
        <v>0</v>
      </c>
      <c r="K39" s="27">
        <v>0</v>
      </c>
      <c r="L39" s="169">
        <v>0</v>
      </c>
      <c r="M39" s="169">
        <v>0</v>
      </c>
      <c r="N39" s="169">
        <v>0</v>
      </c>
      <c r="O39" s="169">
        <v>0</v>
      </c>
      <c r="P39" s="169">
        <v>0</v>
      </c>
      <c r="Q39" s="169">
        <v>0</v>
      </c>
      <c r="R39" s="169">
        <v>0</v>
      </c>
      <c r="S39" s="169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6">
        <v>0</v>
      </c>
      <c r="AB39" s="26">
        <v>0</v>
      </c>
      <c r="AC39" s="26">
        <v>0</v>
      </c>
      <c r="AD39" s="26">
        <v>0</v>
      </c>
      <c r="AE39" s="26">
        <v>0</v>
      </c>
      <c r="AF39" s="26">
        <v>0</v>
      </c>
      <c r="AG39" s="26">
        <v>0</v>
      </c>
      <c r="AH39" s="26">
        <v>0</v>
      </c>
      <c r="AI39" s="4">
        <f t="shared" si="1"/>
        <v>0</v>
      </c>
      <c r="AJ39" s="23">
        <f t="shared" si="0"/>
        <v>-100</v>
      </c>
      <c r="AK39" s="16" t="s">
        <v>57</v>
      </c>
      <c r="AL39" s="1">
        <v>2</v>
      </c>
      <c r="AM39" s="19">
        <f t="shared" si="2"/>
        <v>2</v>
      </c>
    </row>
    <row r="40" spans="1:39">
      <c r="A40" s="3">
        <v>39</v>
      </c>
      <c r="B40" s="2" t="s">
        <v>38</v>
      </c>
      <c r="C40" s="170">
        <v>20.399999999999999</v>
      </c>
      <c r="D40" s="169">
        <v>0</v>
      </c>
      <c r="E40" s="169">
        <v>0</v>
      </c>
      <c r="F40" s="169">
        <v>0</v>
      </c>
      <c r="G40" s="169">
        <v>0</v>
      </c>
      <c r="H40" s="169">
        <v>0</v>
      </c>
      <c r="I40" s="169">
        <v>0</v>
      </c>
      <c r="J40" s="169">
        <v>0</v>
      </c>
      <c r="K40" s="27">
        <v>0</v>
      </c>
      <c r="L40" s="169">
        <v>0</v>
      </c>
      <c r="M40" s="169">
        <v>0</v>
      </c>
      <c r="N40" s="169">
        <v>0</v>
      </c>
      <c r="O40" s="169">
        <v>0</v>
      </c>
      <c r="P40" s="169">
        <v>0</v>
      </c>
      <c r="Q40" s="169">
        <v>0</v>
      </c>
      <c r="R40" s="169">
        <v>0</v>
      </c>
      <c r="S40" s="169">
        <v>0</v>
      </c>
      <c r="T40" s="26">
        <v>0</v>
      </c>
      <c r="U40" s="26">
        <v>0</v>
      </c>
      <c r="V40" s="26">
        <v>0</v>
      </c>
      <c r="W40" s="26">
        <v>0</v>
      </c>
      <c r="X40" s="26">
        <v>0</v>
      </c>
      <c r="Y40" s="26">
        <v>0</v>
      </c>
      <c r="Z40" s="26">
        <v>0</v>
      </c>
      <c r="AA40" s="26">
        <v>0</v>
      </c>
      <c r="AB40" s="26">
        <v>0</v>
      </c>
      <c r="AC40" s="26">
        <v>0</v>
      </c>
      <c r="AD40" s="26">
        <v>0</v>
      </c>
      <c r="AE40" s="26">
        <v>0</v>
      </c>
      <c r="AF40" s="26">
        <v>0</v>
      </c>
      <c r="AG40" s="26">
        <v>0</v>
      </c>
      <c r="AH40" s="26">
        <v>0</v>
      </c>
      <c r="AI40" s="4">
        <f t="shared" si="1"/>
        <v>0</v>
      </c>
      <c r="AJ40" s="23">
        <f t="shared" si="0"/>
        <v>-100</v>
      </c>
      <c r="AK40" s="16" t="s">
        <v>81</v>
      </c>
      <c r="AL40" s="1">
        <v>9.3000000000000682</v>
      </c>
      <c r="AM40" s="19">
        <f t="shared" si="2"/>
        <v>9.3000000000000682</v>
      </c>
    </row>
    <row r="41" spans="1:39">
      <c r="A41" s="3">
        <v>40</v>
      </c>
      <c r="B41" s="2" t="s">
        <v>39</v>
      </c>
      <c r="C41" s="170">
        <v>19.100000000000001</v>
      </c>
      <c r="D41" s="169">
        <v>0</v>
      </c>
      <c r="E41" s="169">
        <v>0</v>
      </c>
      <c r="F41" s="169">
        <v>0</v>
      </c>
      <c r="G41" s="169">
        <v>0</v>
      </c>
      <c r="H41" s="169">
        <v>0</v>
      </c>
      <c r="I41" s="169">
        <v>0</v>
      </c>
      <c r="J41" s="169">
        <v>0</v>
      </c>
      <c r="K41" s="27">
        <v>0</v>
      </c>
      <c r="L41" s="169">
        <v>0</v>
      </c>
      <c r="M41" s="169">
        <v>0</v>
      </c>
      <c r="N41" s="169">
        <v>0</v>
      </c>
      <c r="O41" s="169">
        <v>0</v>
      </c>
      <c r="P41" s="169">
        <v>0</v>
      </c>
      <c r="Q41" s="169">
        <v>0</v>
      </c>
      <c r="R41" s="169">
        <v>0</v>
      </c>
      <c r="S41" s="169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6">
        <v>0</v>
      </c>
      <c r="AB41" s="26">
        <v>0</v>
      </c>
      <c r="AC41" s="26">
        <v>0</v>
      </c>
      <c r="AD41" s="26">
        <v>0</v>
      </c>
      <c r="AE41" s="26">
        <v>0</v>
      </c>
      <c r="AF41" s="26">
        <v>0</v>
      </c>
      <c r="AG41" s="26">
        <v>0</v>
      </c>
      <c r="AH41" s="26">
        <v>0</v>
      </c>
      <c r="AI41" s="4">
        <f t="shared" si="1"/>
        <v>0</v>
      </c>
      <c r="AJ41" s="23">
        <f t="shared" si="0"/>
        <v>-100</v>
      </c>
      <c r="AK41" s="16" t="s">
        <v>56</v>
      </c>
      <c r="AL41" s="1">
        <v>0</v>
      </c>
      <c r="AM41" s="19">
        <f t="shared" si="2"/>
        <v>0</v>
      </c>
    </row>
    <row r="42" spans="1:39">
      <c r="A42" s="3">
        <v>41</v>
      </c>
      <c r="B42" s="2" t="s">
        <v>40</v>
      </c>
      <c r="C42" s="170">
        <v>19.399999999999999</v>
      </c>
      <c r="D42" s="169">
        <v>0</v>
      </c>
      <c r="E42" s="169">
        <v>0</v>
      </c>
      <c r="F42" s="169">
        <v>0</v>
      </c>
      <c r="G42" s="169">
        <v>0</v>
      </c>
      <c r="H42" s="169">
        <v>0</v>
      </c>
      <c r="I42" s="169">
        <v>0</v>
      </c>
      <c r="J42" s="169">
        <v>0</v>
      </c>
      <c r="K42" s="27">
        <v>0</v>
      </c>
      <c r="L42" s="169">
        <v>0</v>
      </c>
      <c r="M42" s="169">
        <v>0</v>
      </c>
      <c r="N42" s="169">
        <v>0</v>
      </c>
      <c r="O42" s="169">
        <v>0</v>
      </c>
      <c r="P42" s="169">
        <v>0</v>
      </c>
      <c r="Q42" s="169">
        <v>0</v>
      </c>
      <c r="R42" s="169">
        <v>0</v>
      </c>
      <c r="S42" s="169">
        <v>0</v>
      </c>
      <c r="T42" s="26">
        <v>0</v>
      </c>
      <c r="U42" s="26">
        <v>0</v>
      </c>
      <c r="V42" s="26">
        <v>0</v>
      </c>
      <c r="W42" s="26">
        <v>0</v>
      </c>
      <c r="X42" s="26">
        <v>0</v>
      </c>
      <c r="Y42" s="26">
        <v>0</v>
      </c>
      <c r="Z42" s="26">
        <v>0</v>
      </c>
      <c r="AA42" s="26">
        <v>0</v>
      </c>
      <c r="AB42" s="26">
        <v>0</v>
      </c>
      <c r="AC42" s="26">
        <v>0</v>
      </c>
      <c r="AD42" s="26">
        <v>0</v>
      </c>
      <c r="AE42" s="26">
        <v>0</v>
      </c>
      <c r="AF42" s="26">
        <v>0</v>
      </c>
      <c r="AG42" s="26">
        <v>0</v>
      </c>
      <c r="AH42" s="26">
        <v>0</v>
      </c>
      <c r="AI42" s="4">
        <f t="shared" si="1"/>
        <v>0</v>
      </c>
      <c r="AJ42" s="23">
        <f t="shared" si="0"/>
        <v>-100</v>
      </c>
      <c r="AK42" s="16" t="s">
        <v>56</v>
      </c>
      <c r="AL42" s="1">
        <v>0.79999999999995453</v>
      </c>
      <c r="AM42" s="19">
        <f t="shared" si="2"/>
        <v>0.79999999999995453</v>
      </c>
    </row>
    <row r="43" spans="1:39">
      <c r="A43" s="3">
        <v>42</v>
      </c>
      <c r="B43" s="2" t="s">
        <v>41</v>
      </c>
      <c r="C43" s="170">
        <v>19.3</v>
      </c>
      <c r="D43" s="169">
        <v>0</v>
      </c>
      <c r="E43" s="169">
        <v>0</v>
      </c>
      <c r="F43" s="169">
        <v>0</v>
      </c>
      <c r="G43" s="169">
        <v>0</v>
      </c>
      <c r="H43" s="169">
        <v>0</v>
      </c>
      <c r="I43" s="169">
        <v>0</v>
      </c>
      <c r="J43" s="169">
        <v>0</v>
      </c>
      <c r="K43" s="27">
        <v>0</v>
      </c>
      <c r="L43" s="169">
        <v>0</v>
      </c>
      <c r="M43" s="169">
        <v>0</v>
      </c>
      <c r="N43" s="169">
        <v>0</v>
      </c>
      <c r="O43" s="169">
        <v>0</v>
      </c>
      <c r="P43" s="169">
        <v>0</v>
      </c>
      <c r="Q43" s="169">
        <v>0</v>
      </c>
      <c r="R43" s="169">
        <v>0</v>
      </c>
      <c r="S43" s="169">
        <v>0</v>
      </c>
      <c r="T43" s="26">
        <v>0</v>
      </c>
      <c r="U43" s="26">
        <v>0</v>
      </c>
      <c r="V43" s="26">
        <v>0</v>
      </c>
      <c r="W43" s="26">
        <v>0</v>
      </c>
      <c r="X43" s="26">
        <v>0</v>
      </c>
      <c r="Y43" s="26">
        <v>0</v>
      </c>
      <c r="Z43" s="26">
        <v>0</v>
      </c>
      <c r="AA43" s="26">
        <v>0</v>
      </c>
      <c r="AB43" s="26">
        <v>0</v>
      </c>
      <c r="AC43" s="26">
        <v>0</v>
      </c>
      <c r="AD43" s="26">
        <v>0</v>
      </c>
      <c r="AE43" s="26">
        <v>0</v>
      </c>
      <c r="AF43" s="26">
        <v>0</v>
      </c>
      <c r="AG43" s="26">
        <v>0</v>
      </c>
      <c r="AH43" s="26">
        <v>0</v>
      </c>
      <c r="AI43" s="4">
        <f t="shared" si="1"/>
        <v>0</v>
      </c>
      <c r="AJ43" s="23">
        <f t="shared" si="0"/>
        <v>-100</v>
      </c>
      <c r="AK43" s="16" t="s">
        <v>57</v>
      </c>
      <c r="AL43" s="1">
        <v>3.5</v>
      </c>
      <c r="AM43" s="19">
        <f t="shared" si="2"/>
        <v>3.5</v>
      </c>
    </row>
    <row r="44" spans="1:39">
      <c r="A44" s="3">
        <v>43</v>
      </c>
      <c r="B44" s="2" t="s">
        <v>42</v>
      </c>
      <c r="C44" s="170">
        <v>19.3</v>
      </c>
      <c r="D44" s="169">
        <v>0</v>
      </c>
      <c r="E44" s="169">
        <v>0</v>
      </c>
      <c r="F44" s="169">
        <v>0</v>
      </c>
      <c r="G44" s="169">
        <v>0</v>
      </c>
      <c r="H44" s="169">
        <v>0</v>
      </c>
      <c r="I44" s="169">
        <v>0</v>
      </c>
      <c r="J44" s="169">
        <v>0</v>
      </c>
      <c r="K44" s="27">
        <v>0</v>
      </c>
      <c r="L44" s="169">
        <v>0</v>
      </c>
      <c r="M44" s="169">
        <v>0</v>
      </c>
      <c r="N44" s="169">
        <v>0</v>
      </c>
      <c r="O44" s="169">
        <v>0</v>
      </c>
      <c r="P44" s="169">
        <v>0</v>
      </c>
      <c r="Q44" s="169">
        <v>0</v>
      </c>
      <c r="R44" s="169">
        <v>0</v>
      </c>
      <c r="S44" s="169">
        <v>0</v>
      </c>
      <c r="T44" s="26">
        <v>0</v>
      </c>
      <c r="U44" s="26">
        <v>0</v>
      </c>
      <c r="V44" s="26">
        <v>0</v>
      </c>
      <c r="W44" s="26">
        <v>0</v>
      </c>
      <c r="X44" s="26">
        <v>0</v>
      </c>
      <c r="Y44" s="26">
        <v>0</v>
      </c>
      <c r="Z44" s="26">
        <v>0</v>
      </c>
      <c r="AA44" s="26">
        <v>0</v>
      </c>
      <c r="AB44" s="26">
        <v>0</v>
      </c>
      <c r="AC44" s="26">
        <v>0</v>
      </c>
      <c r="AD44" s="26">
        <v>0</v>
      </c>
      <c r="AE44" s="26">
        <v>0</v>
      </c>
      <c r="AF44" s="26">
        <v>0</v>
      </c>
      <c r="AG44" s="26">
        <v>0</v>
      </c>
      <c r="AH44" s="26">
        <v>0</v>
      </c>
      <c r="AI44" s="4">
        <f t="shared" si="1"/>
        <v>0</v>
      </c>
      <c r="AJ44" s="23">
        <f t="shared" si="0"/>
        <v>-100</v>
      </c>
      <c r="AK44" s="16" t="s">
        <v>57</v>
      </c>
      <c r="AL44" s="1">
        <v>0</v>
      </c>
      <c r="AM44" s="19">
        <f t="shared" si="2"/>
        <v>0</v>
      </c>
    </row>
    <row r="45" spans="1:39">
      <c r="A45" s="3">
        <v>44</v>
      </c>
      <c r="B45" s="2" t="s">
        <v>43</v>
      </c>
      <c r="C45" s="170">
        <v>30.6</v>
      </c>
      <c r="D45" s="169">
        <v>0</v>
      </c>
      <c r="E45" s="169">
        <v>0</v>
      </c>
      <c r="F45" s="169">
        <v>0</v>
      </c>
      <c r="G45" s="169">
        <v>0</v>
      </c>
      <c r="H45" s="169">
        <v>0</v>
      </c>
      <c r="I45" s="169">
        <v>0</v>
      </c>
      <c r="J45" s="169">
        <v>0</v>
      </c>
      <c r="K45" s="27">
        <v>0</v>
      </c>
      <c r="L45" s="169">
        <v>0</v>
      </c>
      <c r="M45" s="169">
        <v>0</v>
      </c>
      <c r="N45" s="169">
        <v>0</v>
      </c>
      <c r="O45" s="169">
        <v>0</v>
      </c>
      <c r="P45" s="169">
        <v>0</v>
      </c>
      <c r="Q45" s="169">
        <v>0</v>
      </c>
      <c r="R45" s="169">
        <v>0</v>
      </c>
      <c r="S45" s="169">
        <v>0</v>
      </c>
      <c r="T45" s="26">
        <v>0</v>
      </c>
      <c r="U45" s="26">
        <v>0</v>
      </c>
      <c r="V45" s="26">
        <v>0</v>
      </c>
      <c r="W45" s="26">
        <v>0</v>
      </c>
      <c r="X45" s="26">
        <v>0</v>
      </c>
      <c r="Y45" s="26">
        <v>0</v>
      </c>
      <c r="Z45" s="26">
        <v>0</v>
      </c>
      <c r="AA45" s="26">
        <v>0</v>
      </c>
      <c r="AB45" s="26">
        <v>0</v>
      </c>
      <c r="AC45" s="26">
        <v>0</v>
      </c>
      <c r="AD45" s="26">
        <v>0</v>
      </c>
      <c r="AE45" s="26">
        <v>0</v>
      </c>
      <c r="AF45" s="26">
        <v>0</v>
      </c>
      <c r="AG45" s="26">
        <v>0</v>
      </c>
      <c r="AH45" s="26">
        <v>0</v>
      </c>
      <c r="AI45" s="4">
        <f t="shared" si="1"/>
        <v>0</v>
      </c>
      <c r="AJ45" s="23">
        <f t="shared" si="0"/>
        <v>-100</v>
      </c>
      <c r="AK45" s="16" t="s">
        <v>81</v>
      </c>
      <c r="AL45" s="1">
        <v>1.7000000000000455</v>
      </c>
      <c r="AM45" s="19">
        <f t="shared" si="2"/>
        <v>1.7000000000000455</v>
      </c>
    </row>
    <row r="46" spans="1:39">
      <c r="A46" s="3">
        <v>45</v>
      </c>
      <c r="B46" s="2" t="s">
        <v>44</v>
      </c>
      <c r="C46" s="170">
        <v>29.2</v>
      </c>
      <c r="D46" s="169">
        <v>0</v>
      </c>
      <c r="E46" s="169">
        <v>0</v>
      </c>
      <c r="F46" s="169">
        <v>0</v>
      </c>
      <c r="G46" s="169">
        <v>0</v>
      </c>
      <c r="H46" s="169">
        <v>0</v>
      </c>
      <c r="I46" s="169">
        <v>0</v>
      </c>
      <c r="J46" s="169">
        <v>0</v>
      </c>
      <c r="K46" s="27">
        <v>0</v>
      </c>
      <c r="L46" s="169">
        <v>0</v>
      </c>
      <c r="M46" s="169">
        <v>0</v>
      </c>
      <c r="N46" s="169">
        <v>0</v>
      </c>
      <c r="O46" s="169">
        <v>0</v>
      </c>
      <c r="P46" s="169">
        <v>0</v>
      </c>
      <c r="Q46" s="169">
        <v>0</v>
      </c>
      <c r="R46" s="169">
        <v>0</v>
      </c>
      <c r="S46" s="169">
        <v>0</v>
      </c>
      <c r="T46" s="26">
        <v>0</v>
      </c>
      <c r="U46" s="26">
        <v>0</v>
      </c>
      <c r="V46" s="26">
        <v>0</v>
      </c>
      <c r="W46" s="26">
        <v>0</v>
      </c>
      <c r="X46" s="26">
        <v>0</v>
      </c>
      <c r="Y46" s="26">
        <v>0</v>
      </c>
      <c r="Z46" s="26">
        <v>0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>
        <v>0</v>
      </c>
      <c r="AH46" s="26">
        <v>0</v>
      </c>
      <c r="AI46" s="4">
        <f t="shared" si="1"/>
        <v>0</v>
      </c>
      <c r="AJ46" s="23">
        <f t="shared" si="0"/>
        <v>-100</v>
      </c>
      <c r="AK46" s="16" t="s">
        <v>56</v>
      </c>
      <c r="AL46" s="1">
        <v>0.10000000000013642</v>
      </c>
      <c r="AM46" s="19">
        <v>0</v>
      </c>
    </row>
    <row r="47" spans="1:39">
      <c r="A47" s="3">
        <v>46</v>
      </c>
      <c r="B47" s="2" t="s">
        <v>45</v>
      </c>
      <c r="C47" s="170">
        <v>14.8</v>
      </c>
      <c r="D47" s="169">
        <v>0</v>
      </c>
      <c r="E47" s="169">
        <v>0</v>
      </c>
      <c r="F47" s="169">
        <v>0</v>
      </c>
      <c r="G47" s="169">
        <v>0</v>
      </c>
      <c r="H47" s="169">
        <v>0</v>
      </c>
      <c r="I47" s="169">
        <v>0</v>
      </c>
      <c r="J47" s="169">
        <v>0</v>
      </c>
      <c r="K47" s="27">
        <v>0</v>
      </c>
      <c r="L47" s="169">
        <v>0</v>
      </c>
      <c r="M47" s="169">
        <v>0</v>
      </c>
      <c r="N47" s="169">
        <v>0</v>
      </c>
      <c r="O47" s="169">
        <v>0</v>
      </c>
      <c r="P47" s="169">
        <v>0</v>
      </c>
      <c r="Q47" s="169">
        <v>0</v>
      </c>
      <c r="R47" s="169">
        <v>0</v>
      </c>
      <c r="S47" s="169">
        <v>0</v>
      </c>
      <c r="T47" s="26">
        <v>0</v>
      </c>
      <c r="U47" s="26">
        <v>0</v>
      </c>
      <c r="V47" s="26">
        <v>0</v>
      </c>
      <c r="W47" s="26">
        <v>0</v>
      </c>
      <c r="X47" s="26">
        <v>0</v>
      </c>
      <c r="Y47" s="26">
        <v>0</v>
      </c>
      <c r="Z47" s="26">
        <v>0</v>
      </c>
      <c r="AA47" s="26">
        <v>0</v>
      </c>
      <c r="AB47" s="26">
        <v>0</v>
      </c>
      <c r="AC47" s="26">
        <v>0</v>
      </c>
      <c r="AD47" s="26">
        <v>0</v>
      </c>
      <c r="AE47" s="26">
        <v>0</v>
      </c>
      <c r="AF47" s="26">
        <v>0</v>
      </c>
      <c r="AG47" s="26">
        <v>0</v>
      </c>
      <c r="AH47" s="26">
        <v>0</v>
      </c>
      <c r="AI47" s="4">
        <f t="shared" si="1"/>
        <v>0</v>
      </c>
      <c r="AJ47" s="23">
        <f t="shared" si="0"/>
        <v>-100</v>
      </c>
      <c r="AK47" s="16" t="s">
        <v>57</v>
      </c>
      <c r="AL47" s="1">
        <v>0.60000000000002274</v>
      </c>
      <c r="AM47" s="19">
        <f t="shared" si="2"/>
        <v>0.60000000000002274</v>
      </c>
    </row>
    <row r="48" spans="1:39">
      <c r="A48" s="3">
        <v>47</v>
      </c>
      <c r="B48" s="2" t="s">
        <v>72</v>
      </c>
      <c r="C48" s="170">
        <v>19.2</v>
      </c>
      <c r="D48" s="169">
        <v>0</v>
      </c>
      <c r="E48" s="169">
        <v>0</v>
      </c>
      <c r="F48" s="169">
        <v>0</v>
      </c>
      <c r="G48" s="169">
        <v>0</v>
      </c>
      <c r="H48" s="169">
        <v>0</v>
      </c>
      <c r="I48" s="169">
        <v>0</v>
      </c>
      <c r="J48" s="169">
        <v>0</v>
      </c>
      <c r="K48" s="27">
        <v>0</v>
      </c>
      <c r="L48" s="169">
        <v>0</v>
      </c>
      <c r="M48" s="169">
        <v>0</v>
      </c>
      <c r="N48" s="169">
        <v>0</v>
      </c>
      <c r="O48" s="169">
        <v>0</v>
      </c>
      <c r="P48" s="169">
        <v>0</v>
      </c>
      <c r="Q48" s="169">
        <v>0</v>
      </c>
      <c r="R48" s="169">
        <v>0</v>
      </c>
      <c r="S48" s="169">
        <v>0</v>
      </c>
      <c r="T48" s="26">
        <v>0</v>
      </c>
      <c r="U48" s="26">
        <v>0</v>
      </c>
      <c r="V48" s="26">
        <v>0</v>
      </c>
      <c r="W48" s="26">
        <v>0</v>
      </c>
      <c r="X48" s="26">
        <v>0</v>
      </c>
      <c r="Y48" s="26">
        <v>0</v>
      </c>
      <c r="Z48" s="26">
        <v>0</v>
      </c>
      <c r="AA48" s="26">
        <v>0</v>
      </c>
      <c r="AB48" s="26">
        <v>0</v>
      </c>
      <c r="AC48" s="26">
        <v>0</v>
      </c>
      <c r="AD48" s="26">
        <v>0</v>
      </c>
      <c r="AE48" s="26">
        <v>0</v>
      </c>
      <c r="AF48" s="26">
        <v>0</v>
      </c>
      <c r="AG48" s="26">
        <v>0</v>
      </c>
      <c r="AH48" s="26">
        <v>0</v>
      </c>
      <c r="AI48" s="4">
        <f t="shared" si="1"/>
        <v>0</v>
      </c>
      <c r="AJ48" s="23">
        <f t="shared" si="0"/>
        <v>-100</v>
      </c>
      <c r="AK48" s="16" t="s">
        <v>57</v>
      </c>
      <c r="AL48" s="1">
        <v>3.9999999999998863</v>
      </c>
      <c r="AM48" s="19">
        <f t="shared" si="2"/>
        <v>3.9999999999998863</v>
      </c>
    </row>
    <row r="49" spans="1:39">
      <c r="A49" s="3">
        <v>48</v>
      </c>
      <c r="B49" s="2" t="s">
        <v>71</v>
      </c>
      <c r="C49" s="170">
        <v>14.8</v>
      </c>
      <c r="D49" s="169">
        <v>0</v>
      </c>
      <c r="E49" s="169">
        <v>0</v>
      </c>
      <c r="F49" s="169">
        <v>0</v>
      </c>
      <c r="G49" s="169">
        <v>0</v>
      </c>
      <c r="H49" s="169">
        <v>0</v>
      </c>
      <c r="I49" s="169">
        <v>0</v>
      </c>
      <c r="J49" s="169">
        <v>0</v>
      </c>
      <c r="K49" s="27">
        <v>0</v>
      </c>
      <c r="L49" s="169">
        <v>0</v>
      </c>
      <c r="M49" s="169">
        <v>0</v>
      </c>
      <c r="N49" s="169">
        <v>0</v>
      </c>
      <c r="O49" s="169">
        <v>0</v>
      </c>
      <c r="P49" s="169">
        <v>0</v>
      </c>
      <c r="Q49" s="169">
        <v>0</v>
      </c>
      <c r="R49" s="169">
        <v>0</v>
      </c>
      <c r="S49" s="169">
        <v>0</v>
      </c>
      <c r="T49" s="26">
        <v>0</v>
      </c>
      <c r="U49" s="26">
        <v>0</v>
      </c>
      <c r="V49" s="26">
        <v>0</v>
      </c>
      <c r="W49" s="26">
        <v>0</v>
      </c>
      <c r="X49" s="26">
        <v>0</v>
      </c>
      <c r="Y49" s="26">
        <v>0</v>
      </c>
      <c r="Z49" s="26">
        <v>0</v>
      </c>
      <c r="AA49" s="26">
        <v>0</v>
      </c>
      <c r="AB49" s="26">
        <v>0</v>
      </c>
      <c r="AC49" s="26">
        <v>0</v>
      </c>
      <c r="AD49" s="26">
        <v>0</v>
      </c>
      <c r="AE49" s="26">
        <v>0</v>
      </c>
      <c r="AF49" s="26">
        <v>0</v>
      </c>
      <c r="AG49" s="26">
        <v>0</v>
      </c>
      <c r="AH49" s="26">
        <v>0</v>
      </c>
      <c r="AI49" s="4">
        <f t="shared" si="1"/>
        <v>0</v>
      </c>
      <c r="AJ49" s="23">
        <f t="shared" si="0"/>
        <v>-100</v>
      </c>
      <c r="AK49" s="16" t="s">
        <v>81</v>
      </c>
      <c r="AL49" s="1">
        <v>5.6999999999999318</v>
      </c>
      <c r="AM49" s="19">
        <f t="shared" si="2"/>
        <v>5.6999999999999318</v>
      </c>
    </row>
    <row r="50" spans="1:39">
      <c r="A50" s="3">
        <v>49</v>
      </c>
      <c r="B50" s="2" t="s">
        <v>48</v>
      </c>
      <c r="C50" s="170">
        <v>14.1</v>
      </c>
      <c r="D50" s="169">
        <v>0</v>
      </c>
      <c r="E50" s="169">
        <v>0</v>
      </c>
      <c r="F50" s="169">
        <v>0</v>
      </c>
      <c r="G50" s="169">
        <v>0</v>
      </c>
      <c r="H50" s="169">
        <v>0</v>
      </c>
      <c r="I50" s="169">
        <v>0</v>
      </c>
      <c r="J50" s="169">
        <v>0</v>
      </c>
      <c r="K50" s="27">
        <v>0</v>
      </c>
      <c r="L50" s="169">
        <v>0</v>
      </c>
      <c r="M50" s="169">
        <v>0</v>
      </c>
      <c r="N50" s="169">
        <v>0</v>
      </c>
      <c r="O50" s="169">
        <v>0</v>
      </c>
      <c r="P50" s="169">
        <v>0</v>
      </c>
      <c r="Q50" s="169">
        <v>0</v>
      </c>
      <c r="R50" s="169">
        <v>0</v>
      </c>
      <c r="S50" s="169">
        <v>0</v>
      </c>
      <c r="T50" s="26">
        <v>0</v>
      </c>
      <c r="U50" s="26">
        <v>0</v>
      </c>
      <c r="V50" s="26">
        <v>0</v>
      </c>
      <c r="W50" s="26">
        <v>0</v>
      </c>
      <c r="X50" s="26">
        <v>0</v>
      </c>
      <c r="Y50" s="26">
        <v>0</v>
      </c>
      <c r="Z50" s="26">
        <v>0</v>
      </c>
      <c r="AA50" s="26">
        <v>0</v>
      </c>
      <c r="AB50" s="26">
        <v>0</v>
      </c>
      <c r="AC50" s="26">
        <v>0</v>
      </c>
      <c r="AD50" s="26">
        <v>0</v>
      </c>
      <c r="AE50" s="26">
        <v>0</v>
      </c>
      <c r="AF50" s="26">
        <v>0</v>
      </c>
      <c r="AG50" s="26">
        <v>0</v>
      </c>
      <c r="AH50" s="26">
        <v>0</v>
      </c>
      <c r="AI50" s="4">
        <f t="shared" si="1"/>
        <v>0</v>
      </c>
      <c r="AJ50" s="23">
        <f t="shared" si="0"/>
        <v>-100</v>
      </c>
      <c r="AK50" s="16" t="s">
        <v>56</v>
      </c>
      <c r="AL50" s="1">
        <v>0.99999999999977263</v>
      </c>
      <c r="AM50" s="19">
        <v>0</v>
      </c>
    </row>
    <row r="51" spans="1:39">
      <c r="A51" s="3">
        <v>50</v>
      </c>
      <c r="B51" s="2" t="s">
        <v>49</v>
      </c>
      <c r="C51" s="170">
        <v>37.6</v>
      </c>
      <c r="D51" s="169">
        <v>0</v>
      </c>
      <c r="E51" s="169">
        <v>0</v>
      </c>
      <c r="F51" s="169">
        <v>0</v>
      </c>
      <c r="G51" s="169">
        <v>0</v>
      </c>
      <c r="H51" s="169">
        <v>0</v>
      </c>
      <c r="I51" s="169">
        <v>0</v>
      </c>
      <c r="J51" s="169">
        <v>0</v>
      </c>
      <c r="K51" s="27">
        <v>0</v>
      </c>
      <c r="L51" s="169">
        <v>0</v>
      </c>
      <c r="M51" s="169">
        <v>0</v>
      </c>
      <c r="N51" s="169">
        <v>0</v>
      </c>
      <c r="O51" s="169">
        <v>0</v>
      </c>
      <c r="P51" s="169">
        <v>0</v>
      </c>
      <c r="Q51" s="169">
        <v>0</v>
      </c>
      <c r="R51" s="169">
        <v>0</v>
      </c>
      <c r="S51" s="169">
        <v>0</v>
      </c>
      <c r="T51" s="26">
        <v>0</v>
      </c>
      <c r="U51" s="26">
        <v>0</v>
      </c>
      <c r="V51" s="26">
        <v>0</v>
      </c>
      <c r="W51" s="26">
        <v>0</v>
      </c>
      <c r="X51" s="26">
        <v>0</v>
      </c>
      <c r="Y51" s="26">
        <v>0</v>
      </c>
      <c r="Z51" s="26">
        <v>0</v>
      </c>
      <c r="AA51" s="26">
        <v>0</v>
      </c>
      <c r="AB51" s="26">
        <v>0</v>
      </c>
      <c r="AC51" s="26">
        <v>0</v>
      </c>
      <c r="AD51" s="26">
        <v>0</v>
      </c>
      <c r="AE51" s="26">
        <v>0</v>
      </c>
      <c r="AF51" s="26">
        <v>0</v>
      </c>
      <c r="AG51" s="26">
        <v>0</v>
      </c>
      <c r="AH51" s="26">
        <v>0</v>
      </c>
      <c r="AI51" s="4">
        <f t="shared" si="1"/>
        <v>0</v>
      </c>
      <c r="AJ51" s="23">
        <f t="shared" si="0"/>
        <v>-100</v>
      </c>
      <c r="AK51" s="16" t="s">
        <v>81</v>
      </c>
      <c r="AL51" s="1">
        <v>1.4000000000000909</v>
      </c>
      <c r="AM51" s="19">
        <f t="shared" si="2"/>
        <v>1.4000000000000909</v>
      </c>
    </row>
    <row r="52" spans="1:39">
      <c r="A52" s="3">
        <v>51</v>
      </c>
      <c r="B52" s="3" t="s">
        <v>53</v>
      </c>
      <c r="C52" s="170">
        <f>SUM(C2:C51)</f>
        <v>799.6</v>
      </c>
      <c r="D52" s="170">
        <f>SUM(D2:D51)</f>
        <v>0.1</v>
      </c>
      <c r="E52" s="170">
        <f t="shared" ref="E52:AI52" si="3">SUM(E2:E51)</f>
        <v>0</v>
      </c>
      <c r="F52" s="170">
        <f t="shared" si="3"/>
        <v>0</v>
      </c>
      <c r="G52" s="170">
        <f t="shared" si="3"/>
        <v>0</v>
      </c>
      <c r="H52" s="170">
        <f t="shared" si="3"/>
        <v>0</v>
      </c>
      <c r="I52" s="170">
        <f t="shared" si="3"/>
        <v>0</v>
      </c>
      <c r="J52" s="170">
        <f t="shared" si="3"/>
        <v>0</v>
      </c>
      <c r="K52" s="170">
        <f t="shared" si="3"/>
        <v>0</v>
      </c>
      <c r="L52" s="170">
        <f t="shared" si="3"/>
        <v>0</v>
      </c>
      <c r="M52" s="170">
        <f t="shared" si="3"/>
        <v>0</v>
      </c>
      <c r="N52" s="170">
        <f t="shared" si="3"/>
        <v>0</v>
      </c>
      <c r="O52" s="170">
        <f t="shared" si="3"/>
        <v>0</v>
      </c>
      <c r="P52" s="170">
        <f t="shared" si="3"/>
        <v>6.9</v>
      </c>
      <c r="Q52" s="170">
        <f t="shared" si="3"/>
        <v>0</v>
      </c>
      <c r="R52" s="170">
        <f t="shared" si="3"/>
        <v>0</v>
      </c>
      <c r="S52" s="170">
        <f t="shared" si="3"/>
        <v>0</v>
      </c>
      <c r="T52" s="3">
        <f t="shared" si="3"/>
        <v>0</v>
      </c>
      <c r="U52" s="3">
        <f t="shared" ref="U52:AE52" si="4">SUM(U2:U51)</f>
        <v>0</v>
      </c>
      <c r="V52" s="3">
        <f t="shared" si="4"/>
        <v>0</v>
      </c>
      <c r="W52" s="3">
        <f t="shared" si="4"/>
        <v>0</v>
      </c>
      <c r="X52" s="3">
        <f t="shared" si="4"/>
        <v>0</v>
      </c>
      <c r="Y52" s="3">
        <f t="shared" si="4"/>
        <v>0</v>
      </c>
      <c r="Z52" s="3">
        <f t="shared" si="4"/>
        <v>0</v>
      </c>
      <c r="AA52" s="3">
        <f t="shared" si="4"/>
        <v>0</v>
      </c>
      <c r="AB52" s="3">
        <f t="shared" si="4"/>
        <v>0</v>
      </c>
      <c r="AC52" s="3">
        <f t="shared" si="4"/>
        <v>0</v>
      </c>
      <c r="AD52" s="3">
        <f t="shared" si="4"/>
        <v>0</v>
      </c>
      <c r="AE52" s="3">
        <f t="shared" si="4"/>
        <v>0</v>
      </c>
      <c r="AF52" s="3">
        <f t="shared" si="3"/>
        <v>0</v>
      </c>
      <c r="AG52" s="3">
        <f t="shared" si="3"/>
        <v>0</v>
      </c>
      <c r="AH52" s="3">
        <f t="shared" si="3"/>
        <v>0</v>
      </c>
      <c r="AI52" s="3">
        <f t="shared" si="3"/>
        <v>7</v>
      </c>
      <c r="AJ52" s="23">
        <f t="shared" si="0"/>
        <v>-99.12456228114057</v>
      </c>
      <c r="AK52" s="3" t="s">
        <v>57</v>
      </c>
      <c r="AL52" s="37"/>
    </row>
    <row r="53" spans="1:39">
      <c r="A53" s="3">
        <v>52</v>
      </c>
      <c r="B53" s="3" t="s">
        <v>54</v>
      </c>
      <c r="C53" s="171">
        <f>C52/50</f>
        <v>15.992000000000001</v>
      </c>
      <c r="D53" s="171">
        <f>D52/50</f>
        <v>2E-3</v>
      </c>
      <c r="E53" s="171">
        <f t="shared" ref="E53:AI53" si="5">E52/50</f>
        <v>0</v>
      </c>
      <c r="F53" s="171">
        <f t="shared" si="5"/>
        <v>0</v>
      </c>
      <c r="G53" s="171">
        <f t="shared" si="5"/>
        <v>0</v>
      </c>
      <c r="H53" s="171">
        <f t="shared" si="5"/>
        <v>0</v>
      </c>
      <c r="I53" s="171">
        <f t="shared" si="5"/>
        <v>0</v>
      </c>
      <c r="J53" s="171">
        <f t="shared" si="5"/>
        <v>0</v>
      </c>
      <c r="K53" s="171">
        <f t="shared" si="5"/>
        <v>0</v>
      </c>
      <c r="L53" s="171">
        <f t="shared" si="5"/>
        <v>0</v>
      </c>
      <c r="M53" s="171">
        <f t="shared" si="5"/>
        <v>0</v>
      </c>
      <c r="N53" s="171">
        <f t="shared" si="5"/>
        <v>0</v>
      </c>
      <c r="O53" s="171">
        <f t="shared" si="5"/>
        <v>0</v>
      </c>
      <c r="P53" s="171">
        <f t="shared" si="5"/>
        <v>0.13800000000000001</v>
      </c>
      <c r="Q53" s="171">
        <f t="shared" si="5"/>
        <v>0</v>
      </c>
      <c r="R53" s="171">
        <f t="shared" si="5"/>
        <v>0</v>
      </c>
      <c r="S53" s="171">
        <f t="shared" si="5"/>
        <v>0</v>
      </c>
      <c r="T53" s="5">
        <f t="shared" si="5"/>
        <v>0</v>
      </c>
      <c r="U53" s="5">
        <f t="shared" ref="U53:AE53" si="6">U52/50</f>
        <v>0</v>
      </c>
      <c r="V53" s="5">
        <f t="shared" si="6"/>
        <v>0</v>
      </c>
      <c r="W53" s="5">
        <f t="shared" si="6"/>
        <v>0</v>
      </c>
      <c r="X53" s="5">
        <f t="shared" si="6"/>
        <v>0</v>
      </c>
      <c r="Y53" s="5">
        <f t="shared" si="6"/>
        <v>0</v>
      </c>
      <c r="Z53" s="5">
        <f t="shared" si="6"/>
        <v>0</v>
      </c>
      <c r="AA53" s="5">
        <f t="shared" si="6"/>
        <v>0</v>
      </c>
      <c r="AB53" s="5">
        <f t="shared" si="6"/>
        <v>0</v>
      </c>
      <c r="AC53" s="5">
        <f t="shared" si="6"/>
        <v>0</v>
      </c>
      <c r="AD53" s="5">
        <f t="shared" si="6"/>
        <v>0</v>
      </c>
      <c r="AE53" s="5">
        <f t="shared" si="6"/>
        <v>0</v>
      </c>
      <c r="AF53" s="5">
        <f t="shared" si="5"/>
        <v>0</v>
      </c>
      <c r="AG53" s="5">
        <f t="shared" si="5"/>
        <v>0</v>
      </c>
      <c r="AH53" s="5">
        <f t="shared" si="5"/>
        <v>0</v>
      </c>
      <c r="AI53" s="5">
        <f t="shared" si="5"/>
        <v>0.14000000000000001</v>
      </c>
      <c r="AJ53" s="23">
        <f t="shared" si="0"/>
        <v>-99.12456228114057</v>
      </c>
      <c r="AK53" s="5" t="s">
        <v>57</v>
      </c>
      <c r="AL53" s="37"/>
    </row>
    <row r="54" spans="1:39">
      <c r="S54" s="38"/>
      <c r="AI54" s="4"/>
      <c r="AL54" s="18"/>
    </row>
    <row r="57" spans="1:39">
      <c r="AA57" s="1">
        <v>0</v>
      </c>
    </row>
    <row r="58" spans="1:39"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9">
      <c r="D59" s="8"/>
      <c r="E59" s="8"/>
      <c r="F59" s="179"/>
      <c r="G59" s="180"/>
      <c r="H59" s="180"/>
      <c r="I59" s="8"/>
      <c r="J59" s="179"/>
      <c r="K59" s="180"/>
      <c r="L59" s="180"/>
      <c r="M59" s="179"/>
      <c r="N59" s="179"/>
      <c r="O59" s="180"/>
      <c r="P59" s="180"/>
      <c r="Q59" s="179"/>
      <c r="R59" s="173"/>
      <c r="S59" s="174"/>
      <c r="T59" s="174"/>
      <c r="U59" s="173"/>
      <c r="V59" s="8"/>
      <c r="W59" s="173"/>
      <c r="X59" s="174"/>
      <c r="Y59" s="174"/>
      <c r="Z59" s="173"/>
      <c r="AA59" s="173"/>
      <c r="AB59" s="174"/>
      <c r="AC59" s="174"/>
      <c r="AD59" s="173"/>
      <c r="AE59" s="8"/>
      <c r="AF59" s="8"/>
      <c r="AG59" s="8"/>
    </row>
    <row r="60" spans="1:39" ht="15.75" thickBot="1">
      <c r="D60" s="8"/>
      <c r="E60" s="8"/>
      <c r="F60" s="179"/>
      <c r="G60" s="180"/>
      <c r="H60" s="180"/>
      <c r="I60" s="8"/>
      <c r="J60" s="179"/>
      <c r="K60" s="180"/>
      <c r="L60" s="180"/>
      <c r="M60" s="179"/>
      <c r="N60" s="179"/>
      <c r="O60" s="180"/>
      <c r="P60" s="180"/>
      <c r="Q60" s="179"/>
      <c r="R60" s="173"/>
      <c r="S60" s="174"/>
      <c r="T60" s="174"/>
      <c r="U60" s="173"/>
      <c r="V60" s="8"/>
      <c r="W60" s="173"/>
      <c r="X60" s="174"/>
      <c r="Y60" s="174"/>
      <c r="Z60" s="173"/>
      <c r="AA60" s="173"/>
      <c r="AB60" s="174"/>
      <c r="AC60" s="174"/>
      <c r="AD60" s="173"/>
      <c r="AE60" s="8"/>
      <c r="AF60" s="8"/>
      <c r="AG60" s="8"/>
    </row>
    <row r="61" spans="1:39" ht="25.5" thickBot="1">
      <c r="D61" s="8"/>
      <c r="E61" s="8"/>
      <c r="F61" s="179"/>
      <c r="G61" s="180"/>
      <c r="H61" s="180"/>
      <c r="I61" s="8"/>
      <c r="J61" s="179"/>
      <c r="K61" s="180"/>
      <c r="L61" s="180"/>
      <c r="M61" s="179"/>
      <c r="N61" s="179"/>
      <c r="O61" s="180"/>
      <c r="P61" s="180"/>
      <c r="Q61" s="185">
        <v>611</v>
      </c>
      <c r="R61" s="186" t="s">
        <v>130</v>
      </c>
      <c r="S61" s="186" t="s">
        <v>0</v>
      </c>
      <c r="T61" s="187">
        <v>0</v>
      </c>
      <c r="U61" s="185"/>
      <c r="V61" s="186"/>
      <c r="W61" s="186"/>
      <c r="X61" s="187"/>
      <c r="Y61" s="185">
        <v>611</v>
      </c>
      <c r="Z61" s="186" t="s">
        <v>130</v>
      </c>
      <c r="AA61" s="186" t="s">
        <v>0</v>
      </c>
      <c r="AB61" s="187">
        <v>0</v>
      </c>
      <c r="AC61" s="174"/>
      <c r="AD61" s="173"/>
      <c r="AE61" s="8"/>
      <c r="AF61" s="8"/>
      <c r="AG61" s="8"/>
    </row>
    <row r="62" spans="1:39" ht="25.5" thickBot="1">
      <c r="D62" s="8"/>
      <c r="E62" s="8"/>
      <c r="F62" s="179"/>
      <c r="G62" s="180"/>
      <c r="H62" s="180"/>
      <c r="I62" s="8"/>
      <c r="J62" s="179"/>
      <c r="K62" s="180"/>
      <c r="L62" s="180"/>
      <c r="M62" s="179"/>
      <c r="N62" s="179"/>
      <c r="O62" s="180"/>
      <c r="P62" s="180"/>
      <c r="Q62" s="188">
        <v>622</v>
      </c>
      <c r="R62" s="184" t="s">
        <v>130</v>
      </c>
      <c r="S62" s="184" t="s">
        <v>1</v>
      </c>
      <c r="T62" s="189">
        <v>0</v>
      </c>
      <c r="U62" s="188"/>
      <c r="V62" s="184"/>
      <c r="W62" s="184"/>
      <c r="X62" s="189"/>
      <c r="Y62" s="188">
        <v>622</v>
      </c>
      <c r="Z62" s="184" t="s">
        <v>130</v>
      </c>
      <c r="AA62" s="184" t="s">
        <v>1</v>
      </c>
      <c r="AB62" s="189">
        <v>0</v>
      </c>
      <c r="AC62" s="174"/>
      <c r="AD62" s="173"/>
      <c r="AE62" s="8"/>
      <c r="AF62" s="8"/>
      <c r="AG62" s="8"/>
    </row>
    <row r="63" spans="1:39" ht="25.5" thickBot="1">
      <c r="D63" s="8"/>
      <c r="E63" s="8"/>
      <c r="F63" s="179"/>
      <c r="G63" s="180"/>
      <c r="H63" s="180"/>
      <c r="I63" s="8"/>
      <c r="J63" s="179"/>
      <c r="K63" s="180"/>
      <c r="L63" s="180"/>
      <c r="M63" s="179"/>
      <c r="N63" s="179"/>
      <c r="O63" s="180"/>
      <c r="P63" s="180"/>
      <c r="Q63" s="188">
        <v>634</v>
      </c>
      <c r="R63" s="184" t="s">
        <v>130</v>
      </c>
      <c r="S63" s="184" t="s">
        <v>2</v>
      </c>
      <c r="T63" s="189">
        <v>0</v>
      </c>
      <c r="U63" s="188"/>
      <c r="V63" s="184"/>
      <c r="W63" s="184"/>
      <c r="X63" s="189"/>
      <c r="Y63" s="188">
        <v>634</v>
      </c>
      <c r="Z63" s="184" t="s">
        <v>130</v>
      </c>
      <c r="AA63" s="184" t="s">
        <v>2</v>
      </c>
      <c r="AB63" s="189">
        <v>0</v>
      </c>
      <c r="AC63" s="174"/>
      <c r="AD63" s="173"/>
      <c r="AE63" s="8"/>
      <c r="AF63" s="8"/>
      <c r="AG63" s="8"/>
    </row>
    <row r="64" spans="1:39" ht="25.5" thickBot="1">
      <c r="D64" s="8"/>
      <c r="E64" s="8"/>
      <c r="F64" s="179"/>
      <c r="G64" s="180"/>
      <c r="H64" s="180"/>
      <c r="I64" s="8"/>
      <c r="J64" s="179"/>
      <c r="K64" s="180"/>
      <c r="L64" s="180"/>
      <c r="M64" s="179"/>
      <c r="N64" s="179"/>
      <c r="O64" s="180"/>
      <c r="P64" s="180"/>
      <c r="Q64" s="188">
        <v>645</v>
      </c>
      <c r="R64" s="184" t="s">
        <v>130</v>
      </c>
      <c r="S64" s="184" t="s">
        <v>3</v>
      </c>
      <c r="T64" s="189">
        <v>0</v>
      </c>
      <c r="U64" s="188"/>
      <c r="V64" s="184"/>
      <c r="W64" s="184"/>
      <c r="X64" s="189"/>
      <c r="Y64" s="188">
        <v>645</v>
      </c>
      <c r="Z64" s="184" t="s">
        <v>130</v>
      </c>
      <c r="AA64" s="184" t="s">
        <v>3</v>
      </c>
      <c r="AB64" s="189">
        <v>0</v>
      </c>
      <c r="AC64" s="174"/>
      <c r="AD64" s="173"/>
      <c r="AE64" s="8"/>
      <c r="AF64" s="8"/>
      <c r="AG64" s="8"/>
    </row>
    <row r="65" spans="4:33" ht="25.5" thickBot="1">
      <c r="D65" s="8"/>
      <c r="E65" s="8"/>
      <c r="F65" s="179"/>
      <c r="G65" s="180"/>
      <c r="H65" s="180"/>
      <c r="I65" s="8"/>
      <c r="J65" s="179"/>
      <c r="K65" s="180"/>
      <c r="L65" s="180"/>
      <c r="M65" s="179"/>
      <c r="N65" s="179"/>
      <c r="O65" s="180"/>
      <c r="P65" s="180"/>
      <c r="Q65" s="188">
        <v>626</v>
      </c>
      <c r="R65" s="184" t="s">
        <v>130</v>
      </c>
      <c r="S65" s="184" t="s">
        <v>4</v>
      </c>
      <c r="T65" s="189">
        <v>0</v>
      </c>
      <c r="U65" s="188"/>
      <c r="V65" s="184"/>
      <c r="W65" s="184"/>
      <c r="X65" s="189"/>
      <c r="Y65" s="188">
        <v>626</v>
      </c>
      <c r="Z65" s="184" t="s">
        <v>130</v>
      </c>
      <c r="AA65" s="184" t="s">
        <v>4</v>
      </c>
      <c r="AB65" s="189">
        <v>0</v>
      </c>
      <c r="AC65" s="174"/>
      <c r="AD65" s="173"/>
      <c r="AE65" s="8"/>
      <c r="AF65" s="8"/>
      <c r="AG65" s="8"/>
    </row>
    <row r="66" spans="4:33" ht="25.5" thickBot="1">
      <c r="D66" s="8"/>
      <c r="E66" s="8"/>
      <c r="F66" s="179"/>
      <c r="G66" s="180"/>
      <c r="H66" s="180"/>
      <c r="I66" s="8"/>
      <c r="J66" s="179"/>
      <c r="K66" s="180"/>
      <c r="L66" s="180"/>
      <c r="M66" s="179"/>
      <c r="N66" s="179"/>
      <c r="O66" s="180"/>
      <c r="P66" s="180"/>
      <c r="Q66" s="188">
        <v>632</v>
      </c>
      <c r="R66" s="184" t="s">
        <v>130</v>
      </c>
      <c r="S66" s="184" t="s">
        <v>5</v>
      </c>
      <c r="T66" s="189">
        <v>0</v>
      </c>
      <c r="U66" s="188"/>
      <c r="V66" s="184"/>
      <c r="W66" s="184"/>
      <c r="X66" s="189"/>
      <c r="Y66" s="188">
        <v>632</v>
      </c>
      <c r="Z66" s="184" t="s">
        <v>130</v>
      </c>
      <c r="AA66" s="184" t="s">
        <v>5</v>
      </c>
      <c r="AB66" s="189">
        <v>0</v>
      </c>
      <c r="AC66" s="174"/>
      <c r="AD66" s="173"/>
      <c r="AE66" s="8"/>
      <c r="AF66" s="8"/>
      <c r="AG66" s="8"/>
    </row>
    <row r="67" spans="4:33" ht="25.5" thickBot="1">
      <c r="D67" s="8"/>
      <c r="E67" s="8"/>
      <c r="F67" s="179"/>
      <c r="G67" s="180"/>
      <c r="H67" s="180"/>
      <c r="I67" s="8"/>
      <c r="J67" s="179"/>
      <c r="K67" s="180"/>
      <c r="L67" s="180"/>
      <c r="M67" s="179"/>
      <c r="N67" s="179"/>
      <c r="O67" s="180"/>
      <c r="P67" s="180"/>
      <c r="Q67" s="188">
        <v>605</v>
      </c>
      <c r="R67" s="184" t="s">
        <v>130</v>
      </c>
      <c r="S67" s="184" t="s">
        <v>6</v>
      </c>
      <c r="T67" s="189">
        <v>0</v>
      </c>
      <c r="U67" s="188"/>
      <c r="V67" s="184"/>
      <c r="W67" s="184"/>
      <c r="X67" s="189"/>
      <c r="Y67" s="188">
        <v>605</v>
      </c>
      <c r="Z67" s="184" t="s">
        <v>130</v>
      </c>
      <c r="AA67" s="184" t="s">
        <v>6</v>
      </c>
      <c r="AB67" s="189">
        <v>0</v>
      </c>
      <c r="AC67" s="174"/>
      <c r="AD67" s="173"/>
      <c r="AE67" s="8"/>
      <c r="AF67" s="8"/>
      <c r="AG67" s="8"/>
    </row>
    <row r="68" spans="4:33" ht="15.75" thickBot="1">
      <c r="D68" s="8"/>
      <c r="E68" s="8"/>
      <c r="F68" s="179"/>
      <c r="G68" s="180"/>
      <c r="H68" s="180"/>
      <c r="I68" s="8"/>
      <c r="J68" s="179"/>
      <c r="K68" s="180"/>
      <c r="L68" s="180"/>
      <c r="M68" s="179"/>
      <c r="N68" s="179"/>
      <c r="O68" s="180"/>
      <c r="P68" s="180"/>
      <c r="Q68" s="188">
        <v>624</v>
      </c>
      <c r="R68" s="184" t="s">
        <v>130</v>
      </c>
      <c r="S68" s="184" t="s">
        <v>7</v>
      </c>
      <c r="T68" s="189">
        <v>0</v>
      </c>
      <c r="U68" s="188"/>
      <c r="V68" s="184"/>
      <c r="W68" s="184"/>
      <c r="X68" s="189"/>
      <c r="Y68" s="188">
        <v>624</v>
      </c>
      <c r="Z68" s="184" t="s">
        <v>130</v>
      </c>
      <c r="AA68" s="184" t="s">
        <v>7</v>
      </c>
      <c r="AB68" s="189">
        <v>0</v>
      </c>
      <c r="AC68" s="174"/>
      <c r="AD68" s="173"/>
      <c r="AE68" s="8"/>
      <c r="AF68" s="8"/>
      <c r="AG68" s="8"/>
    </row>
    <row r="69" spans="4:33" ht="25.5" thickBot="1">
      <c r="D69" s="8"/>
      <c r="E69" s="8"/>
      <c r="F69" s="179"/>
      <c r="G69" s="180"/>
      <c r="H69" s="180"/>
      <c r="I69" s="8"/>
      <c r="J69" s="179"/>
      <c r="K69" s="180"/>
      <c r="L69" s="180"/>
      <c r="M69" s="179"/>
      <c r="N69" s="179"/>
      <c r="O69" s="180"/>
      <c r="P69" s="180"/>
      <c r="Q69" s="188">
        <v>609</v>
      </c>
      <c r="R69" s="184" t="s">
        <v>130</v>
      </c>
      <c r="S69" s="184" t="s">
        <v>8</v>
      </c>
      <c r="T69" s="189">
        <v>0</v>
      </c>
      <c r="U69" s="188"/>
      <c r="V69" s="184"/>
      <c r="W69" s="184"/>
      <c r="X69" s="189"/>
      <c r="Y69" s="188">
        <v>609</v>
      </c>
      <c r="Z69" s="184" t="s">
        <v>130</v>
      </c>
      <c r="AA69" s="184" t="s">
        <v>8</v>
      </c>
      <c r="AB69" s="189">
        <v>0</v>
      </c>
      <c r="AC69" s="174"/>
      <c r="AD69" s="173"/>
      <c r="AE69" s="8"/>
      <c r="AF69" s="8"/>
      <c r="AG69" s="8"/>
    </row>
    <row r="70" spans="4:33" ht="25.5" thickBot="1">
      <c r="D70" s="8"/>
      <c r="E70" s="8"/>
      <c r="F70" s="179"/>
      <c r="G70" s="180"/>
      <c r="H70" s="180"/>
      <c r="I70" s="8"/>
      <c r="J70" s="179"/>
      <c r="K70" s="180"/>
      <c r="L70" s="180"/>
      <c r="M70" s="179"/>
      <c r="N70" s="179"/>
      <c r="O70" s="180"/>
      <c r="P70" s="180"/>
      <c r="Q70" s="188">
        <v>612</v>
      </c>
      <c r="R70" s="184" t="s">
        <v>130</v>
      </c>
      <c r="S70" s="184" t="s">
        <v>9</v>
      </c>
      <c r="T70" s="189">
        <v>0</v>
      </c>
      <c r="U70" s="188"/>
      <c r="V70" s="184"/>
      <c r="W70" s="184"/>
      <c r="X70" s="189"/>
      <c r="Y70" s="188">
        <v>612</v>
      </c>
      <c r="Z70" s="184" t="s">
        <v>130</v>
      </c>
      <c r="AA70" s="184" t="s">
        <v>9</v>
      </c>
      <c r="AB70" s="189">
        <v>0</v>
      </c>
      <c r="AC70" s="174"/>
      <c r="AD70" s="173"/>
      <c r="AE70" s="8"/>
      <c r="AF70" s="8"/>
      <c r="AG70" s="8"/>
    </row>
    <row r="71" spans="4:33" ht="25.5" thickBot="1">
      <c r="D71" s="8"/>
      <c r="E71" s="8"/>
      <c r="F71" s="179"/>
      <c r="G71" s="180"/>
      <c r="H71" s="180"/>
      <c r="I71" s="8"/>
      <c r="J71" s="179"/>
      <c r="K71" s="180"/>
      <c r="L71" s="180"/>
      <c r="M71" s="179"/>
      <c r="N71" s="179"/>
      <c r="O71" s="180"/>
      <c r="P71" s="180"/>
      <c r="Q71" s="188">
        <v>621</v>
      </c>
      <c r="R71" s="184" t="s">
        <v>130</v>
      </c>
      <c r="S71" s="184" t="s">
        <v>10</v>
      </c>
      <c r="T71" s="189">
        <v>0</v>
      </c>
      <c r="U71" s="188"/>
      <c r="V71" s="184"/>
      <c r="W71" s="184"/>
      <c r="X71" s="189"/>
      <c r="Y71" s="188">
        <v>621</v>
      </c>
      <c r="Z71" s="184" t="s">
        <v>130</v>
      </c>
      <c r="AA71" s="184" t="s">
        <v>10</v>
      </c>
      <c r="AB71" s="189">
        <v>0</v>
      </c>
      <c r="AC71" s="174"/>
      <c r="AD71" s="173"/>
      <c r="AE71" s="8"/>
      <c r="AF71" s="8"/>
      <c r="AG71" s="8"/>
    </row>
    <row r="72" spans="4:33" ht="25.5" thickBot="1">
      <c r="D72" s="8"/>
      <c r="E72" s="8"/>
      <c r="F72" s="179"/>
      <c r="G72" s="180"/>
      <c r="H72" s="180"/>
      <c r="I72" s="8"/>
      <c r="J72" s="179"/>
      <c r="K72" s="180"/>
      <c r="L72" s="180"/>
      <c r="M72" s="179"/>
      <c r="N72" s="179"/>
      <c r="O72" s="180"/>
      <c r="P72" s="180"/>
      <c r="Q72" s="188">
        <v>631</v>
      </c>
      <c r="R72" s="184" t="s">
        <v>130</v>
      </c>
      <c r="S72" s="184" t="s">
        <v>11</v>
      </c>
      <c r="T72" s="189">
        <v>0</v>
      </c>
      <c r="U72" s="188"/>
      <c r="V72" s="184"/>
      <c r="W72" s="184"/>
      <c r="X72" s="189"/>
      <c r="Y72" s="188">
        <v>631</v>
      </c>
      <c r="Z72" s="184" t="s">
        <v>130</v>
      </c>
      <c r="AA72" s="184" t="s">
        <v>11</v>
      </c>
      <c r="AB72" s="189">
        <v>0</v>
      </c>
      <c r="AC72" s="174"/>
      <c r="AD72" s="173"/>
      <c r="AE72" s="8"/>
      <c r="AF72" s="8"/>
      <c r="AG72" s="8"/>
    </row>
    <row r="73" spans="4:33" ht="25.5" thickBot="1">
      <c r="D73" s="8"/>
      <c r="E73" s="8"/>
      <c r="F73" s="179"/>
      <c r="G73" s="180"/>
      <c r="H73" s="180"/>
      <c r="I73" s="8"/>
      <c r="J73" s="179"/>
      <c r="K73" s="180"/>
      <c r="L73" s="180"/>
      <c r="M73" s="179"/>
      <c r="N73" s="179"/>
      <c r="O73" s="180"/>
      <c r="P73" s="180"/>
      <c r="Q73" s="188">
        <v>642</v>
      </c>
      <c r="R73" s="184" t="s">
        <v>130</v>
      </c>
      <c r="S73" s="184" t="s">
        <v>12</v>
      </c>
      <c r="T73" s="189">
        <v>0</v>
      </c>
      <c r="U73" s="188"/>
      <c r="V73" s="184"/>
      <c r="W73" s="184"/>
      <c r="X73" s="189"/>
      <c r="Y73" s="188">
        <v>642</v>
      </c>
      <c r="Z73" s="184" t="s">
        <v>130</v>
      </c>
      <c r="AA73" s="184" t="s">
        <v>12</v>
      </c>
      <c r="AB73" s="189">
        <v>0</v>
      </c>
      <c r="AC73" s="174"/>
      <c r="AD73" s="173"/>
      <c r="AE73" s="8"/>
      <c r="AF73" s="8"/>
      <c r="AG73" s="8"/>
    </row>
    <row r="74" spans="4:33" ht="25.5" thickBot="1">
      <c r="D74" s="8"/>
      <c r="E74" s="8"/>
      <c r="F74" s="179"/>
      <c r="G74" s="180"/>
      <c r="H74" s="180"/>
      <c r="I74" s="8"/>
      <c r="J74" s="179"/>
      <c r="K74" s="180"/>
      <c r="L74" s="180"/>
      <c r="M74" s="179"/>
      <c r="N74" s="179"/>
      <c r="O74" s="180"/>
      <c r="P74" s="180"/>
      <c r="Q74" s="188">
        <v>643</v>
      </c>
      <c r="R74" s="184" t="s">
        <v>130</v>
      </c>
      <c r="S74" s="184" t="s">
        <v>13</v>
      </c>
      <c r="T74" s="189">
        <v>0</v>
      </c>
      <c r="U74" s="188"/>
      <c r="V74" s="184"/>
      <c r="W74" s="184"/>
      <c r="X74" s="189"/>
      <c r="Y74" s="188">
        <v>643</v>
      </c>
      <c r="Z74" s="184" t="s">
        <v>130</v>
      </c>
      <c r="AA74" s="184" t="s">
        <v>13</v>
      </c>
      <c r="AB74" s="189">
        <v>0</v>
      </c>
      <c r="AC74" s="174"/>
      <c r="AD74" s="173"/>
      <c r="AE74" s="8"/>
      <c r="AF74" s="8"/>
      <c r="AG74" s="8"/>
    </row>
    <row r="75" spans="4:33" ht="15.75" thickBot="1">
      <c r="D75" s="8"/>
      <c r="E75" s="8"/>
      <c r="F75" s="179"/>
      <c r="G75" s="180"/>
      <c r="H75" s="180"/>
      <c r="I75" s="8"/>
      <c r="J75" s="179"/>
      <c r="K75" s="180"/>
      <c r="L75" s="180"/>
      <c r="M75" s="179"/>
      <c r="N75" s="179"/>
      <c r="O75" s="180"/>
      <c r="P75" s="180"/>
      <c r="Q75" s="188">
        <v>638</v>
      </c>
      <c r="R75" s="184" t="s">
        <v>130</v>
      </c>
      <c r="S75" s="184" t="s">
        <v>14</v>
      </c>
      <c r="T75" s="189">
        <v>0</v>
      </c>
      <c r="U75" s="188"/>
      <c r="V75" s="184"/>
      <c r="W75" s="184"/>
      <c r="X75" s="189"/>
      <c r="Y75" s="188">
        <v>638</v>
      </c>
      <c r="Z75" s="184" t="s">
        <v>130</v>
      </c>
      <c r="AA75" s="184" t="s">
        <v>14</v>
      </c>
      <c r="AB75" s="189">
        <v>0</v>
      </c>
      <c r="AC75" s="174"/>
      <c r="AD75" s="173"/>
      <c r="AE75" s="8"/>
      <c r="AF75" s="8"/>
      <c r="AG75" s="8"/>
    </row>
    <row r="76" spans="4:33" ht="25.5" thickBot="1">
      <c r="D76" s="8"/>
      <c r="E76" s="8"/>
      <c r="F76" s="179"/>
      <c r="G76" s="180"/>
      <c r="H76" s="180"/>
      <c r="I76" s="8"/>
      <c r="J76" s="179"/>
      <c r="K76" s="180"/>
      <c r="L76" s="180"/>
      <c r="M76" s="179"/>
      <c r="N76" s="179"/>
      <c r="O76" s="180"/>
      <c r="P76" s="180"/>
      <c r="Q76" s="188">
        <v>608</v>
      </c>
      <c r="R76" s="184" t="s">
        <v>130</v>
      </c>
      <c r="S76" s="184" t="s">
        <v>15</v>
      </c>
      <c r="T76" s="189">
        <v>0</v>
      </c>
      <c r="U76" s="188"/>
      <c r="V76" s="184"/>
      <c r="W76" s="184"/>
      <c r="X76" s="189"/>
      <c r="Y76" s="188">
        <v>608</v>
      </c>
      <c r="Z76" s="184" t="s">
        <v>130</v>
      </c>
      <c r="AA76" s="184" t="s">
        <v>15</v>
      </c>
      <c r="AB76" s="189">
        <v>0</v>
      </c>
      <c r="AC76" s="174"/>
      <c r="AD76" s="173"/>
      <c r="AE76" s="8"/>
      <c r="AF76" s="8"/>
      <c r="AG76" s="8"/>
    </row>
    <row r="77" spans="4:33" ht="25.5" thickBot="1">
      <c r="D77" s="8"/>
      <c r="E77" s="8"/>
      <c r="F77" s="179"/>
      <c r="G77" s="180"/>
      <c r="H77" s="180"/>
      <c r="I77" s="8"/>
      <c r="J77" s="179"/>
      <c r="K77" s="180"/>
      <c r="L77" s="180"/>
      <c r="M77" s="179"/>
      <c r="N77" s="179"/>
      <c r="O77" s="180"/>
      <c r="P77" s="180"/>
      <c r="Q77" s="188">
        <v>601</v>
      </c>
      <c r="R77" s="184" t="s">
        <v>130</v>
      </c>
      <c r="S77" s="184" t="s">
        <v>16</v>
      </c>
      <c r="T77" s="189">
        <v>0</v>
      </c>
      <c r="U77" s="188"/>
      <c r="V77" s="184"/>
      <c r="W77" s="184"/>
      <c r="X77" s="189"/>
      <c r="Y77" s="188">
        <v>601</v>
      </c>
      <c r="Z77" s="184" t="s">
        <v>130</v>
      </c>
      <c r="AA77" s="184" t="s">
        <v>16</v>
      </c>
      <c r="AB77" s="189">
        <v>0</v>
      </c>
      <c r="AC77" s="174"/>
      <c r="AD77" s="173"/>
      <c r="AE77" s="8"/>
      <c r="AF77" s="8"/>
      <c r="AG77" s="8"/>
    </row>
    <row r="78" spans="4:33" ht="15.75" thickBot="1">
      <c r="D78" s="8"/>
      <c r="E78" s="8"/>
      <c r="F78" s="179"/>
      <c r="G78" s="180"/>
      <c r="H78" s="180"/>
      <c r="I78" s="8"/>
      <c r="J78" s="179"/>
      <c r="K78" s="180"/>
      <c r="L78" s="180"/>
      <c r="M78" s="179"/>
      <c r="N78" s="179"/>
      <c r="O78" s="180"/>
      <c r="P78" s="180"/>
      <c r="Q78" s="188">
        <v>648</v>
      </c>
      <c r="R78" s="184" t="s">
        <v>130</v>
      </c>
      <c r="S78" s="184" t="s">
        <v>17</v>
      </c>
      <c r="T78" s="189">
        <v>0</v>
      </c>
      <c r="U78" s="188"/>
      <c r="V78" s="184"/>
      <c r="W78" s="184"/>
      <c r="X78" s="189"/>
      <c r="Y78" s="188">
        <v>648</v>
      </c>
      <c r="Z78" s="184" t="s">
        <v>130</v>
      </c>
      <c r="AA78" s="184" t="s">
        <v>17</v>
      </c>
      <c r="AB78" s="189">
        <v>0</v>
      </c>
      <c r="AC78" s="174"/>
      <c r="AD78" s="173"/>
      <c r="AE78" s="8"/>
      <c r="AF78" s="8"/>
      <c r="AG78" s="8"/>
    </row>
    <row r="79" spans="4:33" ht="15.75" thickBot="1">
      <c r="D79" s="8"/>
      <c r="E79" s="8"/>
      <c r="F79" s="179"/>
      <c r="G79" s="180"/>
      <c r="H79" s="180"/>
      <c r="I79" s="8"/>
      <c r="J79" s="179"/>
      <c r="K79" s="180"/>
      <c r="L79" s="180"/>
      <c r="M79" s="179"/>
      <c r="N79" s="179"/>
      <c r="O79" s="180"/>
      <c r="P79" s="180"/>
      <c r="Q79" s="188">
        <v>649</v>
      </c>
      <c r="R79" s="184" t="s">
        <v>130</v>
      </c>
      <c r="S79" s="184" t="s">
        <v>18</v>
      </c>
      <c r="T79" s="189">
        <v>0</v>
      </c>
      <c r="U79" s="188"/>
      <c r="V79" s="184"/>
      <c r="W79" s="184"/>
      <c r="X79" s="189"/>
      <c r="Y79" s="188">
        <v>649</v>
      </c>
      <c r="Z79" s="184" t="s">
        <v>130</v>
      </c>
      <c r="AA79" s="184" t="s">
        <v>18</v>
      </c>
      <c r="AB79" s="189">
        <v>0</v>
      </c>
      <c r="AC79" s="174"/>
      <c r="AD79" s="173"/>
      <c r="AE79" s="8"/>
      <c r="AF79" s="8"/>
      <c r="AG79" s="8"/>
    </row>
    <row r="80" spans="4:33" ht="25.5" thickBot="1">
      <c r="D80" s="8"/>
      <c r="E80" s="8"/>
      <c r="F80" s="179"/>
      <c r="G80" s="180"/>
      <c r="H80" s="180"/>
      <c r="I80" s="8"/>
      <c r="J80" s="179"/>
      <c r="K80" s="180"/>
      <c r="L80" s="180"/>
      <c r="M80" s="179"/>
      <c r="N80" s="179"/>
      <c r="O80" s="180"/>
      <c r="P80" s="180"/>
      <c r="Q80" s="188">
        <v>606</v>
      </c>
      <c r="R80" s="184" t="s">
        <v>130</v>
      </c>
      <c r="S80" s="184" t="s">
        <v>76</v>
      </c>
      <c r="T80" s="189">
        <v>0</v>
      </c>
      <c r="U80" s="188"/>
      <c r="V80" s="184"/>
      <c r="W80" s="184"/>
      <c r="X80" s="189"/>
      <c r="Y80" s="188">
        <v>606</v>
      </c>
      <c r="Z80" s="184" t="s">
        <v>130</v>
      </c>
      <c r="AA80" s="184" t="s">
        <v>76</v>
      </c>
      <c r="AB80" s="189">
        <v>0</v>
      </c>
      <c r="AC80" s="174"/>
      <c r="AD80" s="173"/>
      <c r="AE80" s="8"/>
      <c r="AF80" s="8"/>
      <c r="AG80" s="8"/>
    </row>
    <row r="81" spans="4:33" ht="25.5" thickBot="1">
      <c r="D81" s="8"/>
      <c r="E81" s="8"/>
      <c r="F81" s="179"/>
      <c r="G81" s="180"/>
      <c r="H81" s="180"/>
      <c r="I81" s="8"/>
      <c r="J81" s="179"/>
      <c r="K81" s="180"/>
      <c r="L81" s="180"/>
      <c r="M81" s="179"/>
      <c r="N81" s="179"/>
      <c r="O81" s="180"/>
      <c r="P81" s="180"/>
      <c r="Q81" s="188">
        <v>620</v>
      </c>
      <c r="R81" s="184" t="s">
        <v>130</v>
      </c>
      <c r="S81" s="184" t="s">
        <v>20</v>
      </c>
      <c r="T81" s="189">
        <v>0</v>
      </c>
      <c r="U81" s="188"/>
      <c r="V81" s="184"/>
      <c r="W81" s="184"/>
      <c r="X81" s="189"/>
      <c r="Y81" s="188">
        <v>620</v>
      </c>
      <c r="Z81" s="184" t="s">
        <v>130</v>
      </c>
      <c r="AA81" s="184" t="s">
        <v>20</v>
      </c>
      <c r="AB81" s="189">
        <v>0</v>
      </c>
      <c r="AC81" s="174"/>
      <c r="AD81" s="173"/>
      <c r="AE81" s="8"/>
      <c r="AF81" s="8"/>
      <c r="AG81" s="8"/>
    </row>
    <row r="82" spans="4:33" ht="15.75" thickBot="1">
      <c r="D82" s="8"/>
      <c r="E82" s="8"/>
      <c r="F82" s="179"/>
      <c r="G82" s="180"/>
      <c r="H82" s="180"/>
      <c r="I82" s="8"/>
      <c r="J82" s="179"/>
      <c r="K82" s="180"/>
      <c r="L82" s="180"/>
      <c r="M82" s="179"/>
      <c r="N82" s="179"/>
      <c r="O82" s="180"/>
      <c r="P82" s="180"/>
      <c r="Q82" s="188">
        <v>636</v>
      </c>
      <c r="R82" s="184" t="s">
        <v>130</v>
      </c>
      <c r="S82" s="184" t="s">
        <v>21</v>
      </c>
      <c r="T82" s="189">
        <v>0</v>
      </c>
      <c r="U82" s="188"/>
      <c r="V82" s="184"/>
      <c r="W82" s="184"/>
      <c r="X82" s="189"/>
      <c r="Y82" s="188">
        <v>636</v>
      </c>
      <c r="Z82" s="184" t="s">
        <v>130</v>
      </c>
      <c r="AA82" s="184" t="s">
        <v>21</v>
      </c>
      <c r="AB82" s="189">
        <v>0</v>
      </c>
      <c r="AC82" s="174"/>
      <c r="AD82" s="173"/>
      <c r="AE82" s="8"/>
      <c r="AF82" s="8"/>
      <c r="AG82" s="8"/>
    </row>
    <row r="83" spans="4:33" ht="25.5" thickBot="1">
      <c r="D83" s="8"/>
      <c r="E83" s="8"/>
      <c r="F83" s="179"/>
      <c r="G83" s="180"/>
      <c r="H83" s="180"/>
      <c r="I83" s="8"/>
      <c r="J83" s="179"/>
      <c r="K83" s="180"/>
      <c r="L83" s="180"/>
      <c r="M83" s="179"/>
      <c r="N83" s="179"/>
      <c r="O83" s="180"/>
      <c r="P83" s="180"/>
      <c r="Q83" s="188">
        <v>650</v>
      </c>
      <c r="R83" s="184" t="s">
        <v>130</v>
      </c>
      <c r="S83" s="184" t="s">
        <v>22</v>
      </c>
      <c r="T83" s="189">
        <v>0</v>
      </c>
      <c r="U83" s="188"/>
      <c r="V83" s="184"/>
      <c r="W83" s="184"/>
      <c r="X83" s="189"/>
      <c r="Y83" s="188">
        <v>650</v>
      </c>
      <c r="Z83" s="184" t="s">
        <v>130</v>
      </c>
      <c r="AA83" s="184" t="s">
        <v>22</v>
      </c>
      <c r="AB83" s="189">
        <v>0</v>
      </c>
      <c r="AC83" s="174"/>
      <c r="AD83" s="173"/>
      <c r="AE83" s="8"/>
      <c r="AF83" s="8"/>
      <c r="AG83" s="8"/>
    </row>
    <row r="84" spans="4:33" ht="25.5" thickBot="1">
      <c r="D84" s="8"/>
      <c r="E84" s="8"/>
      <c r="F84" s="179"/>
      <c r="G84" s="180"/>
      <c r="H84" s="180"/>
      <c r="I84" s="8"/>
      <c r="J84" s="179"/>
      <c r="K84" s="180"/>
      <c r="L84" s="180"/>
      <c r="M84" s="179"/>
      <c r="N84" s="179"/>
      <c r="O84" s="180"/>
      <c r="P84" s="180"/>
      <c r="Q84" s="188">
        <v>637</v>
      </c>
      <c r="R84" s="184" t="s">
        <v>130</v>
      </c>
      <c r="S84" s="184" t="s">
        <v>23</v>
      </c>
      <c r="T84" s="189">
        <v>0</v>
      </c>
      <c r="U84" s="188"/>
      <c r="V84" s="184"/>
      <c r="W84" s="184"/>
      <c r="X84" s="189"/>
      <c r="Y84" s="188">
        <v>637</v>
      </c>
      <c r="Z84" s="184" t="s">
        <v>130</v>
      </c>
      <c r="AA84" s="184" t="s">
        <v>23</v>
      </c>
      <c r="AB84" s="189">
        <v>0</v>
      </c>
      <c r="AC84" s="174"/>
      <c r="AD84" s="173"/>
      <c r="AE84" s="8"/>
      <c r="AF84" s="8"/>
      <c r="AG84" s="8"/>
    </row>
    <row r="85" spans="4:33" ht="25.5" thickBot="1">
      <c r="D85" s="8"/>
      <c r="E85" s="8"/>
      <c r="F85" s="179"/>
      <c r="G85" s="180"/>
      <c r="H85" s="180"/>
      <c r="I85" s="8"/>
      <c r="J85" s="179"/>
      <c r="K85" s="180"/>
      <c r="L85" s="180"/>
      <c r="M85" s="179"/>
      <c r="N85" s="179"/>
      <c r="O85" s="180"/>
      <c r="P85" s="180"/>
      <c r="Q85" s="188">
        <v>647</v>
      </c>
      <c r="R85" s="184" t="s">
        <v>130</v>
      </c>
      <c r="S85" s="184" t="s">
        <v>24</v>
      </c>
      <c r="T85" s="189">
        <v>0</v>
      </c>
      <c r="U85" s="188"/>
      <c r="V85" s="184"/>
      <c r="W85" s="184"/>
      <c r="X85" s="189"/>
      <c r="Y85" s="188">
        <v>647</v>
      </c>
      <c r="Z85" s="184" t="s">
        <v>130</v>
      </c>
      <c r="AA85" s="184" t="s">
        <v>24</v>
      </c>
      <c r="AB85" s="189">
        <v>0</v>
      </c>
      <c r="AC85" s="174"/>
      <c r="AD85" s="173"/>
      <c r="AE85" s="8"/>
      <c r="AF85" s="8"/>
      <c r="AG85" s="8"/>
    </row>
    <row r="86" spans="4:33" ht="15.75" thickBot="1">
      <c r="D86" s="8"/>
      <c r="E86" s="8"/>
      <c r="F86" s="179"/>
      <c r="G86" s="180"/>
      <c r="H86" s="180"/>
      <c r="I86" s="8"/>
      <c r="J86" s="179"/>
      <c r="K86" s="180"/>
      <c r="L86" s="180"/>
      <c r="M86" s="179"/>
      <c r="N86" s="179"/>
      <c r="O86" s="180"/>
      <c r="P86" s="180"/>
      <c r="Q86" s="188">
        <v>633</v>
      </c>
      <c r="R86" s="184" t="s">
        <v>130</v>
      </c>
      <c r="S86" s="184" t="s">
        <v>25</v>
      </c>
      <c r="T86" s="189">
        <v>0</v>
      </c>
      <c r="U86" s="188"/>
      <c r="V86" s="184"/>
      <c r="W86" s="184"/>
      <c r="X86" s="189"/>
      <c r="Y86" s="188">
        <v>633</v>
      </c>
      <c r="Z86" s="184" t="s">
        <v>130</v>
      </c>
      <c r="AA86" s="184" t="s">
        <v>25</v>
      </c>
      <c r="AB86" s="189">
        <v>0</v>
      </c>
      <c r="AC86" s="174"/>
      <c r="AD86" s="173"/>
      <c r="AE86" s="8"/>
      <c r="AF86" s="8"/>
      <c r="AG86" s="8"/>
    </row>
    <row r="87" spans="4:33" ht="15.75" thickBot="1">
      <c r="D87" s="8"/>
      <c r="E87" s="8"/>
      <c r="F87" s="179"/>
      <c r="G87" s="180"/>
      <c r="H87" s="180"/>
      <c r="I87" s="8"/>
      <c r="J87" s="179"/>
      <c r="K87" s="180"/>
      <c r="L87" s="180"/>
      <c r="M87" s="179"/>
      <c r="N87" s="179"/>
      <c r="O87" s="180"/>
      <c r="P87" s="180"/>
      <c r="Q87" s="188">
        <v>630</v>
      </c>
      <c r="R87" s="184" t="s">
        <v>130</v>
      </c>
      <c r="S87" s="184" t="s">
        <v>26</v>
      </c>
      <c r="T87" s="189">
        <v>0</v>
      </c>
      <c r="U87" s="188"/>
      <c r="V87" s="184"/>
      <c r="W87" s="184"/>
      <c r="X87" s="189"/>
      <c r="Y87" s="188">
        <v>630</v>
      </c>
      <c r="Z87" s="184" t="s">
        <v>130</v>
      </c>
      <c r="AA87" s="184" t="s">
        <v>26</v>
      </c>
      <c r="AB87" s="189">
        <v>0</v>
      </c>
      <c r="AC87" s="174"/>
      <c r="AD87" s="173"/>
      <c r="AE87" s="8"/>
      <c r="AF87" s="8"/>
      <c r="AG87" s="8"/>
    </row>
    <row r="88" spans="4:33" ht="25.5" thickBot="1">
      <c r="D88" s="8"/>
      <c r="E88" s="8"/>
      <c r="F88" s="179"/>
      <c r="G88" s="180"/>
      <c r="H88" s="180"/>
      <c r="I88" s="8"/>
      <c r="J88" s="179"/>
      <c r="K88" s="180"/>
      <c r="L88" s="180"/>
      <c r="M88" s="179"/>
      <c r="N88" s="179"/>
      <c r="O88" s="180"/>
      <c r="P88" s="180"/>
      <c r="Q88" s="188">
        <v>646</v>
      </c>
      <c r="R88" s="184" t="s">
        <v>130</v>
      </c>
      <c r="S88" s="184" t="s">
        <v>27</v>
      </c>
      <c r="T88" s="189">
        <v>0</v>
      </c>
      <c r="U88" s="188"/>
      <c r="V88" s="184"/>
      <c r="W88" s="184"/>
      <c r="X88" s="189"/>
      <c r="Y88" s="188">
        <v>646</v>
      </c>
      <c r="Z88" s="184" t="s">
        <v>130</v>
      </c>
      <c r="AA88" s="184" t="s">
        <v>27</v>
      </c>
      <c r="AB88" s="189">
        <v>0</v>
      </c>
      <c r="AC88" s="174"/>
      <c r="AD88" s="173"/>
      <c r="AE88" s="8"/>
      <c r="AF88" s="8"/>
      <c r="AG88" s="8"/>
    </row>
    <row r="89" spans="4:33" ht="25.5" thickBot="1">
      <c r="D89" s="8"/>
      <c r="E89" s="8"/>
      <c r="F89" s="179"/>
      <c r="G89" s="180"/>
      <c r="H89" s="180"/>
      <c r="I89" s="8"/>
      <c r="J89" s="179"/>
      <c r="K89" s="180"/>
      <c r="L89" s="180"/>
      <c r="M89" s="179"/>
      <c r="N89" s="179"/>
      <c r="O89" s="180"/>
      <c r="P89" s="180"/>
      <c r="Q89" s="188">
        <v>625</v>
      </c>
      <c r="R89" s="184" t="s">
        <v>130</v>
      </c>
      <c r="S89" s="184" t="s">
        <v>28</v>
      </c>
      <c r="T89" s="189">
        <v>0</v>
      </c>
      <c r="U89" s="188"/>
      <c r="V89" s="184"/>
      <c r="W89" s="184"/>
      <c r="X89" s="189"/>
      <c r="Y89" s="188">
        <v>625</v>
      </c>
      <c r="Z89" s="184" t="s">
        <v>130</v>
      </c>
      <c r="AA89" s="184" t="s">
        <v>28</v>
      </c>
      <c r="AB89" s="189">
        <v>0</v>
      </c>
      <c r="AC89" s="174"/>
      <c r="AD89" s="173"/>
      <c r="AE89" s="8"/>
      <c r="AF89" s="8"/>
      <c r="AG89" s="8"/>
    </row>
    <row r="90" spans="4:33" ht="15.75" thickBot="1">
      <c r="D90" s="8"/>
      <c r="E90" s="8"/>
      <c r="F90" s="179"/>
      <c r="G90" s="180"/>
      <c r="H90" s="180"/>
      <c r="I90" s="8"/>
      <c r="J90" s="179"/>
      <c r="K90" s="180"/>
      <c r="L90" s="180"/>
      <c r="M90" s="179"/>
      <c r="N90" s="179"/>
      <c r="O90" s="180"/>
      <c r="P90" s="180"/>
      <c r="Q90" s="188">
        <v>610</v>
      </c>
      <c r="R90" s="184" t="s">
        <v>130</v>
      </c>
      <c r="S90" s="184" t="s">
        <v>29</v>
      </c>
      <c r="T90" s="189">
        <v>0</v>
      </c>
      <c r="U90" s="188"/>
      <c r="V90" s="184"/>
      <c r="W90" s="184"/>
      <c r="X90" s="189"/>
      <c r="Y90" s="188">
        <v>610</v>
      </c>
      <c r="Z90" s="184" t="s">
        <v>130</v>
      </c>
      <c r="AA90" s="184" t="s">
        <v>29</v>
      </c>
      <c r="AB90" s="189">
        <v>0</v>
      </c>
      <c r="AC90" s="174"/>
      <c r="AD90" s="173"/>
      <c r="AE90" s="8"/>
      <c r="AF90" s="8"/>
      <c r="AG90" s="8"/>
    </row>
    <row r="91" spans="4:33" ht="25.5" thickBot="1">
      <c r="D91" s="8"/>
      <c r="E91" s="8"/>
      <c r="F91" s="179"/>
      <c r="G91" s="180"/>
      <c r="H91" s="180"/>
      <c r="I91" s="8"/>
      <c r="J91" s="179"/>
      <c r="K91" s="180"/>
      <c r="L91" s="180"/>
      <c r="M91" s="179"/>
      <c r="N91" s="179"/>
      <c r="O91" s="180"/>
      <c r="P91" s="180"/>
      <c r="Q91" s="188">
        <v>635</v>
      </c>
      <c r="R91" s="184" t="s">
        <v>130</v>
      </c>
      <c r="S91" s="184" t="s">
        <v>30</v>
      </c>
      <c r="T91" s="189">
        <v>0</v>
      </c>
      <c r="U91" s="188"/>
      <c r="V91" s="184"/>
      <c r="W91" s="184"/>
      <c r="X91" s="189"/>
      <c r="Y91" s="188">
        <v>635</v>
      </c>
      <c r="Z91" s="184" t="s">
        <v>130</v>
      </c>
      <c r="AA91" s="184" t="s">
        <v>30</v>
      </c>
      <c r="AB91" s="189">
        <v>0</v>
      </c>
      <c r="AC91" s="174"/>
      <c r="AD91" s="173"/>
      <c r="AE91" s="8"/>
      <c r="AF91" s="8"/>
      <c r="AG91" s="8"/>
    </row>
    <row r="92" spans="4:33" ht="25.5" thickBot="1">
      <c r="D92" s="8"/>
      <c r="E92" s="8"/>
      <c r="F92" s="179"/>
      <c r="G92" s="180"/>
      <c r="H92" s="180"/>
      <c r="I92" s="8"/>
      <c r="J92" s="179"/>
      <c r="K92" s="180"/>
      <c r="L92" s="180"/>
      <c r="M92" s="179"/>
      <c r="N92" s="179"/>
      <c r="O92" s="180"/>
      <c r="P92" s="180"/>
      <c r="Q92" s="188">
        <v>604</v>
      </c>
      <c r="R92" s="184" t="s">
        <v>130</v>
      </c>
      <c r="S92" s="184" t="s">
        <v>31</v>
      </c>
      <c r="T92" s="189">
        <v>0</v>
      </c>
      <c r="U92" s="188"/>
      <c r="V92" s="184"/>
      <c r="W92" s="184"/>
      <c r="X92" s="189"/>
      <c r="Y92" s="188">
        <v>604</v>
      </c>
      <c r="Z92" s="184" t="s">
        <v>130</v>
      </c>
      <c r="AA92" s="184" t="s">
        <v>31</v>
      </c>
      <c r="AB92" s="189">
        <v>0</v>
      </c>
      <c r="AC92" s="174"/>
      <c r="AD92" s="173"/>
      <c r="AE92" s="8"/>
      <c r="AF92" s="8"/>
      <c r="AG92" s="8"/>
    </row>
    <row r="93" spans="4:33" ht="25.5" thickBot="1">
      <c r="D93" s="8"/>
      <c r="E93" s="8"/>
      <c r="F93" s="179"/>
      <c r="G93" s="180"/>
      <c r="H93" s="180"/>
      <c r="I93" s="8"/>
      <c r="J93" s="179"/>
      <c r="K93" s="180"/>
      <c r="L93" s="180"/>
      <c r="M93" s="179"/>
      <c r="N93" s="179"/>
      <c r="O93" s="180"/>
      <c r="P93" s="180"/>
      <c r="Q93" s="188">
        <v>641</v>
      </c>
      <c r="R93" s="184" t="s">
        <v>130</v>
      </c>
      <c r="S93" s="184" t="s">
        <v>32</v>
      </c>
      <c r="T93" s="189">
        <v>0</v>
      </c>
      <c r="U93" s="188"/>
      <c r="V93" s="184"/>
      <c r="W93" s="184"/>
      <c r="X93" s="189"/>
      <c r="Y93" s="188">
        <v>641</v>
      </c>
      <c r="Z93" s="184" t="s">
        <v>130</v>
      </c>
      <c r="AA93" s="184" t="s">
        <v>32</v>
      </c>
      <c r="AB93" s="189">
        <v>0</v>
      </c>
      <c r="AC93" s="174"/>
      <c r="AD93" s="173"/>
      <c r="AE93" s="8"/>
      <c r="AF93" s="8"/>
      <c r="AG93" s="8"/>
    </row>
    <row r="94" spans="4:33" ht="15.75" thickBot="1">
      <c r="D94" s="8"/>
      <c r="E94" s="8"/>
      <c r="F94" s="179"/>
      <c r="G94" s="180"/>
      <c r="H94" s="180"/>
      <c r="I94" s="8"/>
      <c r="J94" s="179"/>
      <c r="K94" s="180"/>
      <c r="L94" s="180"/>
      <c r="M94" s="179"/>
      <c r="N94" s="179"/>
      <c r="O94" s="180"/>
      <c r="P94" s="180"/>
      <c r="Q94" s="188">
        <v>623</v>
      </c>
      <c r="R94" s="184" t="s">
        <v>130</v>
      </c>
      <c r="S94" s="184" t="s">
        <v>33</v>
      </c>
      <c r="T94" s="189">
        <v>0</v>
      </c>
      <c r="U94" s="188"/>
      <c r="V94" s="184"/>
      <c r="W94" s="184"/>
      <c r="X94" s="189"/>
      <c r="Y94" s="188">
        <v>623</v>
      </c>
      <c r="Z94" s="184" t="s">
        <v>130</v>
      </c>
      <c r="AA94" s="184" t="s">
        <v>33</v>
      </c>
      <c r="AB94" s="189">
        <v>0</v>
      </c>
      <c r="AC94" s="174"/>
      <c r="AD94" s="173"/>
      <c r="AE94" s="8"/>
      <c r="AF94" s="8"/>
      <c r="AG94" s="8"/>
    </row>
    <row r="95" spans="4:33" ht="15.75" thickBot="1">
      <c r="D95" s="8"/>
      <c r="E95" s="8"/>
      <c r="F95" s="179"/>
      <c r="G95" s="180"/>
      <c r="H95" s="180"/>
      <c r="I95" s="8"/>
      <c r="J95" s="179"/>
      <c r="K95" s="180"/>
      <c r="L95" s="180"/>
      <c r="M95" s="179"/>
      <c r="N95" s="179"/>
      <c r="O95" s="180"/>
      <c r="P95" s="180"/>
      <c r="Q95" s="188">
        <v>639</v>
      </c>
      <c r="R95" s="184" t="s">
        <v>130</v>
      </c>
      <c r="S95" s="184" t="s">
        <v>34</v>
      </c>
      <c r="T95" s="189">
        <v>0</v>
      </c>
      <c r="U95" s="188"/>
      <c r="V95" s="184"/>
      <c r="W95" s="184"/>
      <c r="X95" s="189"/>
      <c r="Y95" s="188">
        <v>639</v>
      </c>
      <c r="Z95" s="184" t="s">
        <v>130</v>
      </c>
      <c r="AA95" s="184" t="s">
        <v>34</v>
      </c>
      <c r="AB95" s="189">
        <v>0</v>
      </c>
      <c r="AC95" s="174"/>
      <c r="AD95" s="173"/>
      <c r="AE95" s="8"/>
      <c r="AF95" s="8"/>
      <c r="AG95" s="8"/>
    </row>
    <row r="96" spans="4:33" ht="25.5" thickBot="1">
      <c r="D96" s="8"/>
      <c r="E96" s="8"/>
      <c r="F96" s="179"/>
      <c r="G96" s="180"/>
      <c r="H96" s="180"/>
      <c r="I96" s="8"/>
      <c r="J96" s="179"/>
      <c r="K96" s="180"/>
      <c r="L96" s="180"/>
      <c r="M96" s="179"/>
      <c r="N96" s="179"/>
      <c r="O96" s="180"/>
      <c r="P96" s="180"/>
      <c r="Q96" s="188">
        <v>629</v>
      </c>
      <c r="R96" s="184" t="s">
        <v>130</v>
      </c>
      <c r="S96" s="184" t="s">
        <v>35</v>
      </c>
      <c r="T96" s="189">
        <v>0</v>
      </c>
      <c r="U96" s="188"/>
      <c r="V96" s="184"/>
      <c r="W96" s="184"/>
      <c r="X96" s="189"/>
      <c r="Y96" s="188">
        <v>629</v>
      </c>
      <c r="Z96" s="184" t="s">
        <v>130</v>
      </c>
      <c r="AA96" s="184" t="s">
        <v>35</v>
      </c>
      <c r="AB96" s="189">
        <v>0</v>
      </c>
      <c r="AC96" s="174"/>
      <c r="AD96" s="173"/>
      <c r="AE96" s="8"/>
      <c r="AF96" s="8"/>
      <c r="AG96" s="8"/>
    </row>
    <row r="97" spans="4:33" ht="15.75" thickBot="1">
      <c r="D97" s="8"/>
      <c r="E97" s="8"/>
      <c r="F97" s="179"/>
      <c r="G97" s="180"/>
      <c r="H97" s="180"/>
      <c r="I97" s="8"/>
      <c r="J97" s="179"/>
      <c r="K97" s="180"/>
      <c r="L97" s="180"/>
      <c r="M97" s="179"/>
      <c r="N97" s="179"/>
      <c r="O97" s="180"/>
      <c r="P97" s="180"/>
      <c r="Q97" s="188">
        <v>644</v>
      </c>
      <c r="R97" s="184" t="s">
        <v>130</v>
      </c>
      <c r="S97" s="184" t="s">
        <v>36</v>
      </c>
      <c r="T97" s="189">
        <v>0</v>
      </c>
      <c r="U97" s="188"/>
      <c r="V97" s="184"/>
      <c r="W97" s="184"/>
      <c r="X97" s="189"/>
      <c r="Y97" s="188">
        <v>644</v>
      </c>
      <c r="Z97" s="184" t="s">
        <v>130</v>
      </c>
      <c r="AA97" s="184" t="s">
        <v>36</v>
      </c>
      <c r="AB97" s="189">
        <v>0</v>
      </c>
      <c r="AC97" s="174"/>
      <c r="AD97" s="173"/>
      <c r="AE97" s="8"/>
      <c r="AF97" s="8"/>
      <c r="AG97" s="8"/>
    </row>
    <row r="98" spans="4:33" ht="25.5" thickBot="1">
      <c r="D98" s="8"/>
      <c r="E98" s="8"/>
      <c r="F98" s="179"/>
      <c r="G98" s="180"/>
      <c r="H98" s="180"/>
      <c r="I98" s="8"/>
      <c r="J98" s="179"/>
      <c r="K98" s="180"/>
      <c r="L98" s="180"/>
      <c r="M98" s="179"/>
      <c r="N98" s="179"/>
      <c r="O98" s="180"/>
      <c r="P98" s="180"/>
      <c r="Q98" s="188">
        <v>640</v>
      </c>
      <c r="R98" s="184" t="s">
        <v>130</v>
      </c>
      <c r="S98" s="184" t="s">
        <v>37</v>
      </c>
      <c r="T98" s="189">
        <v>0</v>
      </c>
      <c r="U98" s="188"/>
      <c r="V98" s="184"/>
      <c r="W98" s="184"/>
      <c r="X98" s="189"/>
      <c r="Y98" s="188">
        <v>640</v>
      </c>
      <c r="Z98" s="184" t="s">
        <v>130</v>
      </c>
      <c r="AA98" s="184" t="s">
        <v>37</v>
      </c>
      <c r="AB98" s="189">
        <v>0</v>
      </c>
      <c r="AC98" s="174"/>
      <c r="AD98" s="173"/>
      <c r="AE98" s="8"/>
      <c r="AF98" s="8"/>
      <c r="AG98" s="8"/>
    </row>
    <row r="99" spans="4:33" ht="25.5" thickBot="1">
      <c r="D99" s="8"/>
      <c r="E99" s="8"/>
      <c r="F99" s="179"/>
      <c r="G99" s="180"/>
      <c r="H99" s="180"/>
      <c r="I99" s="8"/>
      <c r="J99" s="179"/>
      <c r="K99" s="180"/>
      <c r="L99" s="180"/>
      <c r="M99" s="179"/>
      <c r="N99" s="179"/>
      <c r="O99" s="180"/>
      <c r="P99" s="180"/>
      <c r="Q99" s="188">
        <v>618</v>
      </c>
      <c r="R99" s="184" t="s">
        <v>130</v>
      </c>
      <c r="S99" s="184" t="s">
        <v>38</v>
      </c>
      <c r="T99" s="189">
        <v>0</v>
      </c>
      <c r="U99" s="188"/>
      <c r="V99" s="184"/>
      <c r="W99" s="184"/>
      <c r="X99" s="189"/>
      <c r="Y99" s="188">
        <v>618</v>
      </c>
      <c r="Z99" s="184" t="s">
        <v>130</v>
      </c>
      <c r="AA99" s="184" t="s">
        <v>38</v>
      </c>
      <c r="AB99" s="189">
        <v>0</v>
      </c>
      <c r="AC99" s="174"/>
      <c r="AD99" s="173"/>
      <c r="AE99" s="8"/>
      <c r="AF99" s="8"/>
      <c r="AG99" s="8"/>
    </row>
    <row r="100" spans="4:33" ht="37.5" thickBot="1">
      <c r="D100" s="8"/>
      <c r="E100" s="8"/>
      <c r="F100" s="179"/>
      <c r="G100" s="180"/>
      <c r="H100" s="180"/>
      <c r="I100" s="8"/>
      <c r="J100" s="179"/>
      <c r="K100" s="180"/>
      <c r="L100" s="180"/>
      <c r="M100" s="179"/>
      <c r="N100" s="179"/>
      <c r="O100" s="180"/>
      <c r="P100" s="180"/>
      <c r="Q100" s="188">
        <v>603</v>
      </c>
      <c r="R100" s="184" t="s">
        <v>130</v>
      </c>
      <c r="S100" s="184" t="s">
        <v>39</v>
      </c>
      <c r="T100" s="189">
        <v>0</v>
      </c>
      <c r="U100" s="188"/>
      <c r="V100" s="184"/>
      <c r="W100" s="184"/>
      <c r="X100" s="189"/>
      <c r="Y100" s="188">
        <v>603</v>
      </c>
      <c r="Z100" s="184" t="s">
        <v>130</v>
      </c>
      <c r="AA100" s="184" t="s">
        <v>39</v>
      </c>
      <c r="AB100" s="189">
        <v>0</v>
      </c>
      <c r="AC100" s="174"/>
      <c r="AD100" s="173"/>
      <c r="AE100" s="8"/>
      <c r="AF100" s="8"/>
      <c r="AG100" s="8"/>
    </row>
    <row r="101" spans="4:33" ht="25.5" thickBot="1">
      <c r="D101" s="8"/>
      <c r="E101" s="8"/>
      <c r="F101" s="179"/>
      <c r="G101" s="180"/>
      <c r="H101" s="180"/>
      <c r="I101" s="8"/>
      <c r="J101" s="179"/>
      <c r="K101" s="180"/>
      <c r="L101" s="180"/>
      <c r="M101" s="179"/>
      <c r="N101" s="179"/>
      <c r="O101" s="180"/>
      <c r="P101" s="180"/>
      <c r="Q101" s="188">
        <v>615</v>
      </c>
      <c r="R101" s="184" t="s">
        <v>130</v>
      </c>
      <c r="S101" s="184" t="s">
        <v>40</v>
      </c>
      <c r="T101" s="189">
        <v>0</v>
      </c>
      <c r="U101" s="188"/>
      <c r="V101" s="184"/>
      <c r="W101" s="184"/>
      <c r="X101" s="189"/>
      <c r="Y101" s="188">
        <v>615</v>
      </c>
      <c r="Z101" s="184" t="s">
        <v>130</v>
      </c>
      <c r="AA101" s="184" t="s">
        <v>40</v>
      </c>
      <c r="AB101" s="189">
        <v>0</v>
      </c>
      <c r="AC101" s="174"/>
      <c r="AD101" s="173"/>
      <c r="AE101" s="8"/>
      <c r="AF101" s="8"/>
      <c r="AG101" s="8"/>
    </row>
    <row r="102" spans="4:33" ht="25.5" thickBot="1">
      <c r="D102" s="8"/>
      <c r="E102" s="8"/>
      <c r="F102" s="179"/>
      <c r="G102" s="180"/>
      <c r="H102" s="180"/>
      <c r="I102" s="8"/>
      <c r="J102" s="179"/>
      <c r="K102" s="180"/>
      <c r="L102" s="180"/>
      <c r="M102" s="179"/>
      <c r="N102" s="179"/>
      <c r="O102" s="180"/>
      <c r="P102" s="180"/>
      <c r="Q102" s="188">
        <v>619</v>
      </c>
      <c r="R102" s="184" t="s">
        <v>130</v>
      </c>
      <c r="S102" s="184" t="s">
        <v>41</v>
      </c>
      <c r="T102" s="189">
        <v>0</v>
      </c>
      <c r="U102" s="188"/>
      <c r="V102" s="184"/>
      <c r="W102" s="184"/>
      <c r="X102" s="189"/>
      <c r="Y102" s="188">
        <v>619</v>
      </c>
      <c r="Z102" s="184" t="s">
        <v>130</v>
      </c>
      <c r="AA102" s="184" t="s">
        <v>41</v>
      </c>
      <c r="AB102" s="189">
        <v>0</v>
      </c>
      <c r="AC102" s="174"/>
      <c r="AD102" s="173"/>
      <c r="AE102" s="8"/>
      <c r="AF102" s="8"/>
      <c r="AG102" s="8"/>
    </row>
    <row r="103" spans="4:33" ht="15.75" thickBot="1">
      <c r="D103" s="8"/>
      <c r="E103" s="8"/>
      <c r="F103" s="179"/>
      <c r="G103" s="180"/>
      <c r="H103" s="180"/>
      <c r="I103" s="8"/>
      <c r="J103" s="179"/>
      <c r="K103" s="180"/>
      <c r="L103" s="180"/>
      <c r="M103" s="179"/>
      <c r="N103" s="179"/>
      <c r="O103" s="180"/>
      <c r="P103" s="180"/>
      <c r="Q103" s="188">
        <v>613</v>
      </c>
      <c r="R103" s="184" t="s">
        <v>130</v>
      </c>
      <c r="S103" s="184" t="s">
        <v>42</v>
      </c>
      <c r="T103" s="189">
        <v>0</v>
      </c>
      <c r="U103" s="188"/>
      <c r="V103" s="184"/>
      <c r="W103" s="184"/>
      <c r="X103" s="189"/>
      <c r="Y103" s="188">
        <v>613</v>
      </c>
      <c r="Z103" s="184" t="s">
        <v>130</v>
      </c>
      <c r="AA103" s="184" t="s">
        <v>42</v>
      </c>
      <c r="AB103" s="189">
        <v>0</v>
      </c>
      <c r="AC103" s="174"/>
      <c r="AD103" s="173"/>
      <c r="AE103" s="8"/>
      <c r="AF103" s="8"/>
      <c r="AG103" s="8"/>
    </row>
    <row r="104" spans="4:33" ht="25.5" thickBot="1">
      <c r="D104" s="8"/>
      <c r="E104" s="8"/>
      <c r="F104" s="179"/>
      <c r="G104" s="180"/>
      <c r="H104" s="180"/>
      <c r="I104" s="8"/>
      <c r="J104" s="179"/>
      <c r="K104" s="180"/>
      <c r="L104" s="180"/>
      <c r="M104" s="179"/>
      <c r="N104" s="179"/>
      <c r="O104" s="180"/>
      <c r="P104" s="180"/>
      <c r="Q104" s="188">
        <v>627</v>
      </c>
      <c r="R104" s="184" t="s">
        <v>130</v>
      </c>
      <c r="S104" s="184" t="s">
        <v>43</v>
      </c>
      <c r="T104" s="189">
        <v>0</v>
      </c>
      <c r="U104" s="188"/>
      <c r="V104" s="184"/>
      <c r="W104" s="184"/>
      <c r="X104" s="189"/>
      <c r="Y104" s="188">
        <v>627</v>
      </c>
      <c r="Z104" s="184" t="s">
        <v>130</v>
      </c>
      <c r="AA104" s="184" t="s">
        <v>43</v>
      </c>
      <c r="AB104" s="189">
        <v>0</v>
      </c>
      <c r="AC104" s="174"/>
      <c r="AD104" s="173"/>
      <c r="AE104" s="8"/>
      <c r="AF104" s="8"/>
      <c r="AG104" s="8"/>
    </row>
    <row r="105" spans="4:33" ht="15.75" thickBot="1">
      <c r="D105" s="8"/>
      <c r="E105" s="8"/>
      <c r="F105" s="179"/>
      <c r="G105" s="180"/>
      <c r="H105" s="180"/>
      <c r="I105" s="8"/>
      <c r="J105" s="179"/>
      <c r="K105" s="180"/>
      <c r="L105" s="180"/>
      <c r="M105" s="179"/>
      <c r="N105" s="179"/>
      <c r="O105" s="180"/>
      <c r="P105" s="180"/>
      <c r="Q105" s="188">
        <v>602</v>
      </c>
      <c r="R105" s="184" t="s">
        <v>130</v>
      </c>
      <c r="S105" s="184" t="s">
        <v>44</v>
      </c>
      <c r="T105" s="189">
        <v>0</v>
      </c>
      <c r="U105" s="188"/>
      <c r="V105" s="184"/>
      <c r="W105" s="184"/>
      <c r="X105" s="189"/>
      <c r="Y105" s="188">
        <v>602</v>
      </c>
      <c r="Z105" s="184" t="s">
        <v>130</v>
      </c>
      <c r="AA105" s="184" t="s">
        <v>44</v>
      </c>
      <c r="AB105" s="189">
        <v>0</v>
      </c>
      <c r="AC105" s="174"/>
      <c r="AD105" s="173"/>
      <c r="AE105" s="8"/>
      <c r="AF105" s="8"/>
      <c r="AG105" s="8"/>
    </row>
    <row r="106" spans="4:33" ht="25.5" thickBot="1">
      <c r="D106" s="8"/>
      <c r="E106" s="8"/>
      <c r="F106" s="179"/>
      <c r="G106" s="180"/>
      <c r="H106" s="180"/>
      <c r="I106" s="8"/>
      <c r="J106" s="179"/>
      <c r="K106" s="180"/>
      <c r="L106" s="180"/>
      <c r="M106" s="179"/>
      <c r="N106" s="179"/>
      <c r="O106" s="180"/>
      <c r="P106" s="180"/>
      <c r="Q106" s="188">
        <v>607</v>
      </c>
      <c r="R106" s="184" t="s">
        <v>130</v>
      </c>
      <c r="S106" s="184" t="s">
        <v>45</v>
      </c>
      <c r="T106" s="189">
        <v>0</v>
      </c>
      <c r="U106" s="188"/>
      <c r="V106" s="184"/>
      <c r="W106" s="184"/>
      <c r="X106" s="189"/>
      <c r="Y106" s="188">
        <v>607</v>
      </c>
      <c r="Z106" s="184" t="s">
        <v>130</v>
      </c>
      <c r="AA106" s="184" t="s">
        <v>45</v>
      </c>
      <c r="AB106" s="189">
        <v>0</v>
      </c>
      <c r="AC106" s="174"/>
      <c r="AD106" s="173"/>
      <c r="AE106" s="8"/>
      <c r="AF106" s="8"/>
      <c r="AG106" s="8"/>
    </row>
    <row r="107" spans="4:33" ht="25.5" thickBot="1">
      <c r="D107" s="8"/>
      <c r="E107" s="8"/>
      <c r="F107" s="179"/>
      <c r="G107" s="180"/>
      <c r="H107" s="180"/>
      <c r="I107" s="8"/>
      <c r="J107" s="179"/>
      <c r="K107" s="180"/>
      <c r="L107" s="180"/>
      <c r="M107" s="179"/>
      <c r="N107" s="179"/>
      <c r="O107" s="180"/>
      <c r="P107" s="180"/>
      <c r="Q107" s="188">
        <v>616</v>
      </c>
      <c r="R107" s="184" t="s">
        <v>130</v>
      </c>
      <c r="S107" s="184" t="s">
        <v>46</v>
      </c>
      <c r="T107" s="189">
        <v>0</v>
      </c>
      <c r="U107" s="188"/>
      <c r="V107" s="184"/>
      <c r="W107" s="184"/>
      <c r="X107" s="189"/>
      <c r="Y107" s="188">
        <v>616</v>
      </c>
      <c r="Z107" s="184" t="s">
        <v>130</v>
      </c>
      <c r="AA107" s="184" t="s">
        <v>46</v>
      </c>
      <c r="AB107" s="189">
        <v>0</v>
      </c>
      <c r="AC107" s="174"/>
      <c r="AD107" s="173"/>
      <c r="AE107" s="8"/>
      <c r="AF107" s="8"/>
      <c r="AG107" s="8"/>
    </row>
    <row r="108" spans="4:33" ht="37.5" thickBot="1">
      <c r="D108" s="8"/>
      <c r="E108" s="8"/>
      <c r="F108" s="179"/>
      <c r="G108" s="180"/>
      <c r="H108" s="180"/>
      <c r="I108" s="8"/>
      <c r="J108" s="179"/>
      <c r="K108" s="180"/>
      <c r="L108" s="180"/>
      <c r="M108" s="179"/>
      <c r="N108" s="179"/>
      <c r="O108" s="180"/>
      <c r="P108" s="180"/>
      <c r="Q108" s="188">
        <v>617</v>
      </c>
      <c r="R108" s="184" t="s">
        <v>130</v>
      </c>
      <c r="S108" s="184" t="s">
        <v>47</v>
      </c>
      <c r="T108" s="189">
        <v>0</v>
      </c>
      <c r="U108" s="188"/>
      <c r="V108" s="184"/>
      <c r="W108" s="184"/>
      <c r="X108" s="189"/>
      <c r="Y108" s="188">
        <v>617</v>
      </c>
      <c r="Z108" s="184" t="s">
        <v>130</v>
      </c>
      <c r="AA108" s="184" t="s">
        <v>47</v>
      </c>
      <c r="AB108" s="189">
        <v>0</v>
      </c>
      <c r="AC108" s="174"/>
      <c r="AD108" s="173"/>
      <c r="AE108" s="8"/>
      <c r="AF108" s="8"/>
      <c r="AG108" s="8"/>
    </row>
    <row r="109" spans="4:33" ht="24.75" thickBot="1"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188">
        <v>614</v>
      </c>
      <c r="R109" s="184" t="s">
        <v>130</v>
      </c>
      <c r="S109" s="184" t="s">
        <v>48</v>
      </c>
      <c r="T109" s="189">
        <v>0</v>
      </c>
      <c r="U109" s="188"/>
      <c r="V109" s="184"/>
      <c r="W109" s="184"/>
      <c r="X109" s="189"/>
      <c r="Y109" s="188">
        <v>614</v>
      </c>
      <c r="Z109" s="184" t="s">
        <v>130</v>
      </c>
      <c r="AA109" s="184" t="s">
        <v>48</v>
      </c>
      <c r="AB109" s="189">
        <v>0</v>
      </c>
      <c r="AC109" s="8"/>
      <c r="AD109" s="8"/>
      <c r="AE109" s="8"/>
      <c r="AF109" s="8"/>
      <c r="AG109" s="8"/>
    </row>
    <row r="110" spans="4:33" ht="15.75" thickBot="1">
      <c r="Q110" s="190">
        <v>628</v>
      </c>
      <c r="R110" s="191" t="s">
        <v>130</v>
      </c>
      <c r="S110" s="191" t="s">
        <v>49</v>
      </c>
      <c r="T110" s="192">
        <v>0</v>
      </c>
      <c r="U110" s="190"/>
      <c r="V110" s="191"/>
      <c r="W110" s="191"/>
      <c r="X110" s="192"/>
      <c r="Y110" s="190">
        <v>628</v>
      </c>
      <c r="Z110" s="191" t="s">
        <v>130</v>
      </c>
      <c r="AA110" s="191" t="s">
        <v>49</v>
      </c>
      <c r="AB110" s="192">
        <v>0</v>
      </c>
    </row>
  </sheetData>
  <autoFilter ref="A1:AM53">
    <filterColumn colId="30"/>
    <filterColumn colId="33"/>
  </autoFilter>
  <printOptions horizontalCentered="1"/>
  <pageMargins left="0.25" right="0.25" top="0.5" bottom="0.5" header="0.3" footer="0.2"/>
  <pageSetup paperSize="9" scale="97" orientation="portrait" verticalDpi="300" r:id="rId1"/>
  <headerFooter>
    <oddHeader>&amp;C&amp;12INTEGRATED RAINFALL FOR THE MONTH OF DECEMBER,2016 (in mm)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"/>
  <dimension ref="A1:AL112"/>
  <sheetViews>
    <sheetView view="pageBreakPreview" zoomScale="84" zoomScaleSheetLayoutView="84" workbookViewId="0">
      <pane xSplit="2" ySplit="1" topLeftCell="C29" activePane="bottomRight" state="frozen"/>
      <selection pane="topRight" activeCell="C1" sqref="C1"/>
      <selection pane="bottomLeft" activeCell="A3" sqref="A3"/>
      <selection pane="bottomRight" activeCell="R47" sqref="R47"/>
    </sheetView>
  </sheetViews>
  <sheetFormatPr defaultColWidth="9.28515625" defaultRowHeight="15"/>
  <cols>
    <col min="1" max="1" width="4.42578125" style="1" customWidth="1"/>
    <col min="2" max="2" width="15.28515625" style="1" customWidth="1"/>
    <col min="3" max="3" width="8" style="1" customWidth="1"/>
    <col min="4" max="18" width="9.7109375" style="1" customWidth="1"/>
    <col min="19" max="25" width="8" style="1" customWidth="1"/>
    <col min="26" max="30" width="8.7109375" style="1" customWidth="1"/>
    <col min="31" max="31" width="9.7109375" style="1" customWidth="1"/>
    <col min="32" max="33" width="8.7109375" style="1" customWidth="1"/>
    <col min="34" max="35" width="8" style="1" customWidth="1"/>
    <col min="36" max="36" width="8" style="15" customWidth="1"/>
    <col min="37" max="37" width="9.28515625" style="1"/>
    <col min="38" max="38" width="10.28515625" style="1" customWidth="1"/>
    <col min="39" max="16384" width="9.28515625" style="1"/>
  </cols>
  <sheetData>
    <row r="1" spans="1:38" s="56" customFormat="1" ht="30">
      <c r="A1" s="55" t="s">
        <v>70</v>
      </c>
      <c r="B1" s="55" t="s">
        <v>51</v>
      </c>
      <c r="C1" s="55" t="s">
        <v>50</v>
      </c>
      <c r="D1" s="168" t="s">
        <v>151</v>
      </c>
      <c r="E1" s="55">
        <v>2</v>
      </c>
      <c r="F1" s="55">
        <v>3</v>
      </c>
      <c r="G1" s="55">
        <v>4</v>
      </c>
      <c r="H1" s="55">
        <v>5</v>
      </c>
      <c r="I1" s="55">
        <v>6</v>
      </c>
      <c r="J1" s="55">
        <v>7</v>
      </c>
      <c r="K1" s="55">
        <v>8</v>
      </c>
      <c r="L1" s="55">
        <v>9</v>
      </c>
      <c r="M1" s="55">
        <v>10</v>
      </c>
      <c r="N1" s="55">
        <v>11</v>
      </c>
      <c r="O1" s="55">
        <v>12</v>
      </c>
      <c r="P1" s="55">
        <v>13</v>
      </c>
      <c r="Q1" s="55">
        <v>14</v>
      </c>
      <c r="R1" s="55">
        <v>15</v>
      </c>
      <c r="S1" s="55">
        <v>16</v>
      </c>
      <c r="T1" s="55">
        <v>17</v>
      </c>
      <c r="U1" s="55">
        <v>18</v>
      </c>
      <c r="V1" s="55">
        <v>19</v>
      </c>
      <c r="W1" s="55">
        <v>20</v>
      </c>
      <c r="X1" s="55">
        <v>21</v>
      </c>
      <c r="Y1" s="55">
        <v>22</v>
      </c>
      <c r="Z1" s="55">
        <v>23</v>
      </c>
      <c r="AA1" s="55">
        <v>24</v>
      </c>
      <c r="AB1" s="55">
        <v>25</v>
      </c>
      <c r="AC1" s="55">
        <v>26</v>
      </c>
      <c r="AD1" s="55">
        <v>27</v>
      </c>
      <c r="AE1" s="55">
        <v>28</v>
      </c>
      <c r="AF1" s="55">
        <v>29</v>
      </c>
      <c r="AG1" s="55">
        <v>30</v>
      </c>
      <c r="AH1" s="55" t="s">
        <v>52</v>
      </c>
      <c r="AI1" s="55" t="s">
        <v>58</v>
      </c>
      <c r="AJ1" s="36" t="s">
        <v>55</v>
      </c>
      <c r="AL1" s="56" t="s">
        <v>93</v>
      </c>
    </row>
    <row r="2" spans="1:38" ht="15" customHeight="1">
      <c r="A2" s="3">
        <v>1</v>
      </c>
      <c r="B2" s="2" t="s">
        <v>0</v>
      </c>
      <c r="C2" s="25">
        <v>31.6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0.1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169">
        <v>0</v>
      </c>
      <c r="S2" s="169">
        <v>0</v>
      </c>
      <c r="T2" s="27">
        <v>0</v>
      </c>
      <c r="U2" s="27">
        <v>0</v>
      </c>
      <c r="V2" s="27">
        <v>0</v>
      </c>
      <c r="W2" s="169">
        <v>0</v>
      </c>
      <c r="X2" s="169">
        <v>0.1</v>
      </c>
      <c r="Y2" s="169">
        <v>0</v>
      </c>
      <c r="Z2" s="27">
        <v>0</v>
      </c>
      <c r="AA2" s="27">
        <v>0</v>
      </c>
      <c r="AB2" s="27">
        <v>0</v>
      </c>
      <c r="AC2" s="169">
        <v>0</v>
      </c>
      <c r="AD2" s="169">
        <v>0</v>
      </c>
      <c r="AE2" s="169">
        <v>0</v>
      </c>
      <c r="AF2" s="169">
        <v>0</v>
      </c>
      <c r="AG2" s="169">
        <v>0</v>
      </c>
      <c r="AH2" s="4">
        <f t="shared" ref="AH2:AH33" si="0">SUM(D2:AG2)</f>
        <v>0.2</v>
      </c>
      <c r="AI2" s="23">
        <f t="shared" ref="AI2:AI53" si="1">AH2/C2*100-100</f>
        <v>-99.367088607594937</v>
      </c>
      <c r="AJ2" s="16"/>
      <c r="AK2" s="26">
        <v>0.9</v>
      </c>
      <c r="AL2" s="26">
        <f>AH2-AK2</f>
        <v>-0.7</v>
      </c>
    </row>
    <row r="3" spans="1:38" ht="15" customHeight="1">
      <c r="A3" s="3">
        <v>2</v>
      </c>
      <c r="B3" s="2" t="s">
        <v>1</v>
      </c>
      <c r="C3" s="25">
        <v>55.2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1.8</v>
      </c>
      <c r="R3" s="169">
        <v>0</v>
      </c>
      <c r="S3" s="169">
        <v>0</v>
      </c>
      <c r="T3" s="27">
        <v>0</v>
      </c>
      <c r="U3" s="27">
        <v>0</v>
      </c>
      <c r="V3" s="27">
        <v>0</v>
      </c>
      <c r="W3" s="169">
        <v>0</v>
      </c>
      <c r="X3" s="169">
        <v>0</v>
      </c>
      <c r="Y3" s="169">
        <v>0</v>
      </c>
      <c r="Z3" s="27">
        <v>0</v>
      </c>
      <c r="AA3" s="27">
        <v>0</v>
      </c>
      <c r="AB3" s="27">
        <v>0</v>
      </c>
      <c r="AC3" s="169">
        <v>0</v>
      </c>
      <c r="AD3" s="169">
        <v>0</v>
      </c>
      <c r="AE3" s="169">
        <v>0</v>
      </c>
      <c r="AF3" s="169">
        <v>0</v>
      </c>
      <c r="AG3" s="169">
        <v>0</v>
      </c>
      <c r="AH3" s="4">
        <f t="shared" si="0"/>
        <v>1.8</v>
      </c>
      <c r="AI3" s="23">
        <f t="shared" si="1"/>
        <v>-96.739130434782609</v>
      </c>
      <c r="AJ3" s="16"/>
      <c r="AK3" s="26">
        <v>1.9</v>
      </c>
      <c r="AL3" s="26">
        <f t="shared" ref="AL3:AL51" si="2">AH3-AK3</f>
        <v>-9.9999999999999867E-2</v>
      </c>
    </row>
    <row r="4" spans="1:38" ht="15" customHeight="1">
      <c r="A4" s="3">
        <v>3</v>
      </c>
      <c r="B4" s="2" t="s">
        <v>2</v>
      </c>
      <c r="C4" s="25">
        <v>148.30000000000001</v>
      </c>
      <c r="D4" s="27">
        <v>0</v>
      </c>
      <c r="E4" s="27">
        <v>0</v>
      </c>
      <c r="F4" s="27">
        <v>0</v>
      </c>
      <c r="G4" s="27">
        <v>0</v>
      </c>
      <c r="H4" s="27">
        <v>15.6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169">
        <v>0</v>
      </c>
      <c r="S4" s="169">
        <v>0</v>
      </c>
      <c r="T4" s="27">
        <v>0</v>
      </c>
      <c r="U4" s="27">
        <v>0</v>
      </c>
      <c r="V4" s="27">
        <v>0</v>
      </c>
      <c r="W4" s="169">
        <v>0</v>
      </c>
      <c r="X4" s="169">
        <v>0</v>
      </c>
      <c r="Y4" s="169">
        <v>0</v>
      </c>
      <c r="Z4" s="27">
        <v>0</v>
      </c>
      <c r="AA4" s="27">
        <v>0</v>
      </c>
      <c r="AB4" s="27">
        <v>0</v>
      </c>
      <c r="AC4" s="169">
        <v>0</v>
      </c>
      <c r="AD4" s="169">
        <v>0</v>
      </c>
      <c r="AE4" s="169">
        <v>0</v>
      </c>
      <c r="AF4" s="169">
        <v>0</v>
      </c>
      <c r="AG4" s="169">
        <v>0</v>
      </c>
      <c r="AH4" s="4">
        <f t="shared" si="0"/>
        <v>15.6</v>
      </c>
      <c r="AI4" s="23">
        <f t="shared" si="1"/>
        <v>-89.4807821982468</v>
      </c>
      <c r="AJ4" s="16"/>
      <c r="AK4" s="26">
        <v>34</v>
      </c>
      <c r="AL4" s="26">
        <f t="shared" si="2"/>
        <v>-18.399999999999999</v>
      </c>
    </row>
    <row r="5" spans="1:38">
      <c r="A5" s="3">
        <v>4</v>
      </c>
      <c r="B5" s="2" t="s">
        <v>3</v>
      </c>
      <c r="C5" s="25">
        <v>80.7</v>
      </c>
      <c r="D5" s="27">
        <v>0</v>
      </c>
      <c r="E5" s="27">
        <v>0</v>
      </c>
      <c r="F5" s="27">
        <v>0</v>
      </c>
      <c r="G5" s="27">
        <v>0</v>
      </c>
      <c r="H5" s="27">
        <v>0.1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169">
        <v>0.1</v>
      </c>
      <c r="S5" s="169">
        <v>0</v>
      </c>
      <c r="T5" s="27">
        <v>0</v>
      </c>
      <c r="U5" s="27">
        <v>0</v>
      </c>
      <c r="V5" s="27">
        <v>0</v>
      </c>
      <c r="W5" s="169">
        <v>0</v>
      </c>
      <c r="X5" s="169">
        <v>0</v>
      </c>
      <c r="Y5" s="169">
        <v>0</v>
      </c>
      <c r="Z5" s="27">
        <v>0</v>
      </c>
      <c r="AA5" s="27">
        <v>0.1</v>
      </c>
      <c r="AB5" s="27">
        <v>0</v>
      </c>
      <c r="AC5" s="169">
        <v>0</v>
      </c>
      <c r="AD5" s="169">
        <v>0</v>
      </c>
      <c r="AE5" s="169">
        <v>0</v>
      </c>
      <c r="AF5" s="169">
        <v>0</v>
      </c>
      <c r="AG5" s="169">
        <v>0</v>
      </c>
      <c r="AH5" s="4">
        <f t="shared" si="0"/>
        <v>0.30000000000000004</v>
      </c>
      <c r="AI5" s="23">
        <f t="shared" si="1"/>
        <v>-99.628252788104092</v>
      </c>
      <c r="AJ5" s="16"/>
      <c r="AK5" s="26">
        <v>8.8000000000000007</v>
      </c>
      <c r="AL5" s="26">
        <f t="shared" si="2"/>
        <v>-8.5</v>
      </c>
    </row>
    <row r="6" spans="1:38">
      <c r="A6" s="3">
        <v>5</v>
      </c>
      <c r="B6" s="2" t="s">
        <v>4</v>
      </c>
      <c r="C6" s="25">
        <v>44.5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5.4</v>
      </c>
      <c r="R6" s="169">
        <v>1.4</v>
      </c>
      <c r="S6" s="169">
        <v>0</v>
      </c>
      <c r="T6" s="27">
        <v>0</v>
      </c>
      <c r="U6" s="27">
        <v>6.9</v>
      </c>
      <c r="V6" s="27">
        <v>0</v>
      </c>
      <c r="W6" s="169">
        <v>0</v>
      </c>
      <c r="X6" s="169">
        <v>0</v>
      </c>
      <c r="Y6" s="169">
        <v>0</v>
      </c>
      <c r="Z6" s="27">
        <v>0</v>
      </c>
      <c r="AA6" s="27">
        <v>0</v>
      </c>
      <c r="AB6" s="27">
        <v>0</v>
      </c>
      <c r="AC6" s="169">
        <v>0</v>
      </c>
      <c r="AD6" s="169">
        <v>0</v>
      </c>
      <c r="AE6" s="169">
        <v>0</v>
      </c>
      <c r="AF6" s="169">
        <v>0</v>
      </c>
      <c r="AG6" s="169">
        <v>0</v>
      </c>
      <c r="AH6" s="4">
        <f t="shared" si="0"/>
        <v>13.700000000000001</v>
      </c>
      <c r="AI6" s="23">
        <f t="shared" si="1"/>
        <v>-69.213483146067404</v>
      </c>
      <c r="AJ6" s="16"/>
      <c r="AK6" s="26">
        <v>27.6</v>
      </c>
      <c r="AL6" s="26">
        <f t="shared" si="2"/>
        <v>-13.9</v>
      </c>
    </row>
    <row r="7" spans="1:38">
      <c r="A7" s="3">
        <v>6</v>
      </c>
      <c r="B7" s="2" t="s">
        <v>5</v>
      </c>
      <c r="C7" s="25">
        <v>115.9</v>
      </c>
      <c r="D7" s="27">
        <v>0</v>
      </c>
      <c r="E7" s="27">
        <v>0</v>
      </c>
      <c r="F7" s="27">
        <v>0</v>
      </c>
      <c r="G7" s="27">
        <v>0</v>
      </c>
      <c r="H7" s="27">
        <v>3</v>
      </c>
      <c r="I7" s="27">
        <v>1.8</v>
      </c>
      <c r="J7" s="27">
        <v>1.7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169">
        <v>0.3</v>
      </c>
      <c r="S7" s="169">
        <v>0</v>
      </c>
      <c r="T7" s="27">
        <v>0.5</v>
      </c>
      <c r="U7" s="27">
        <v>0.2</v>
      </c>
      <c r="V7" s="27">
        <v>0</v>
      </c>
      <c r="W7" s="169">
        <v>0</v>
      </c>
      <c r="X7" s="169">
        <v>0</v>
      </c>
      <c r="Y7" s="169">
        <v>0</v>
      </c>
      <c r="Z7" s="27">
        <v>0</v>
      </c>
      <c r="AA7" s="27">
        <v>0</v>
      </c>
      <c r="AB7" s="27">
        <v>0</v>
      </c>
      <c r="AC7" s="169">
        <v>0</v>
      </c>
      <c r="AD7" s="169">
        <v>0</v>
      </c>
      <c r="AE7" s="169">
        <v>0</v>
      </c>
      <c r="AF7" s="169">
        <v>0</v>
      </c>
      <c r="AG7" s="169">
        <v>0</v>
      </c>
      <c r="AH7" s="4">
        <f t="shared" si="0"/>
        <v>7.5</v>
      </c>
      <c r="AI7" s="23">
        <f t="shared" si="1"/>
        <v>-93.528904227782576</v>
      </c>
      <c r="AJ7" s="16"/>
      <c r="AK7" s="26">
        <v>24</v>
      </c>
      <c r="AL7" s="26">
        <f t="shared" si="2"/>
        <v>-16.5</v>
      </c>
    </row>
    <row r="8" spans="1:38">
      <c r="A8" s="3">
        <v>7</v>
      </c>
      <c r="B8" s="2" t="s">
        <v>6</v>
      </c>
      <c r="C8" s="25">
        <v>41.4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169">
        <v>0</v>
      </c>
      <c r="S8" s="169">
        <v>0</v>
      </c>
      <c r="T8" s="27">
        <v>0</v>
      </c>
      <c r="U8" s="27">
        <v>0</v>
      </c>
      <c r="V8" s="27">
        <v>0</v>
      </c>
      <c r="W8" s="169">
        <v>0</v>
      </c>
      <c r="X8" s="169">
        <v>0</v>
      </c>
      <c r="Y8" s="169">
        <v>0</v>
      </c>
      <c r="Z8" s="27">
        <v>0</v>
      </c>
      <c r="AA8" s="27">
        <v>0</v>
      </c>
      <c r="AB8" s="27">
        <v>0</v>
      </c>
      <c r="AC8" s="169">
        <v>0</v>
      </c>
      <c r="AD8" s="169">
        <v>0</v>
      </c>
      <c r="AE8" s="169">
        <v>0</v>
      </c>
      <c r="AF8" s="169">
        <v>0</v>
      </c>
      <c r="AG8" s="169">
        <v>0</v>
      </c>
      <c r="AH8" s="4">
        <f t="shared" si="0"/>
        <v>0</v>
      </c>
      <c r="AI8" s="23">
        <f t="shared" si="1"/>
        <v>-100</v>
      </c>
      <c r="AJ8" s="16"/>
      <c r="AK8" s="26">
        <v>21.5</v>
      </c>
      <c r="AL8" s="26">
        <f t="shared" si="2"/>
        <v>-21.5</v>
      </c>
    </row>
    <row r="9" spans="1:38">
      <c r="A9" s="3">
        <v>8</v>
      </c>
      <c r="B9" s="2" t="s">
        <v>7</v>
      </c>
      <c r="C9" s="25">
        <v>39.799999999999997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169">
        <v>0</v>
      </c>
      <c r="S9" s="169">
        <v>0</v>
      </c>
      <c r="T9" s="27">
        <v>0</v>
      </c>
      <c r="U9" s="27">
        <v>0</v>
      </c>
      <c r="V9" s="27">
        <v>4.5</v>
      </c>
      <c r="W9" s="169">
        <v>0</v>
      </c>
      <c r="X9" s="169">
        <v>0</v>
      </c>
      <c r="Y9" s="169">
        <v>0</v>
      </c>
      <c r="Z9" s="27">
        <v>0</v>
      </c>
      <c r="AA9" s="27">
        <v>0</v>
      </c>
      <c r="AB9" s="27">
        <v>0</v>
      </c>
      <c r="AC9" s="169">
        <v>0</v>
      </c>
      <c r="AD9" s="169">
        <v>0</v>
      </c>
      <c r="AE9" s="169">
        <v>0</v>
      </c>
      <c r="AF9" s="169">
        <v>0</v>
      </c>
      <c r="AG9" s="169">
        <v>0</v>
      </c>
      <c r="AH9" s="4">
        <f t="shared" si="0"/>
        <v>4.5</v>
      </c>
      <c r="AI9" s="23">
        <f t="shared" si="1"/>
        <v>-88.693467336683412</v>
      </c>
      <c r="AJ9" s="16"/>
      <c r="AK9" s="26">
        <v>2.1</v>
      </c>
      <c r="AL9" s="26">
        <f t="shared" si="2"/>
        <v>2.4</v>
      </c>
    </row>
    <row r="10" spans="1:38">
      <c r="A10" s="3">
        <v>9</v>
      </c>
      <c r="B10" s="2" t="s">
        <v>8</v>
      </c>
      <c r="C10" s="25">
        <v>37.700000000000003</v>
      </c>
      <c r="D10" s="27">
        <v>0</v>
      </c>
      <c r="E10" s="27">
        <v>0</v>
      </c>
      <c r="F10" s="27">
        <v>0</v>
      </c>
      <c r="G10" s="27">
        <v>0</v>
      </c>
      <c r="H10" s="27">
        <v>0.1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169">
        <v>0</v>
      </c>
      <c r="S10" s="169">
        <v>0</v>
      </c>
      <c r="T10" s="27">
        <v>0</v>
      </c>
      <c r="U10" s="27">
        <v>0</v>
      </c>
      <c r="V10" s="27">
        <v>0</v>
      </c>
      <c r="W10" s="169">
        <v>0</v>
      </c>
      <c r="X10" s="169">
        <v>0</v>
      </c>
      <c r="Y10" s="169">
        <v>0</v>
      </c>
      <c r="Z10" s="27">
        <v>0</v>
      </c>
      <c r="AA10" s="27">
        <v>0</v>
      </c>
      <c r="AB10" s="27">
        <v>0</v>
      </c>
      <c r="AC10" s="169">
        <v>0</v>
      </c>
      <c r="AD10" s="169">
        <v>0</v>
      </c>
      <c r="AE10" s="169">
        <v>0</v>
      </c>
      <c r="AF10" s="169">
        <v>0</v>
      </c>
      <c r="AG10" s="169">
        <v>0</v>
      </c>
      <c r="AH10" s="4">
        <f t="shared" si="0"/>
        <v>0.1</v>
      </c>
      <c r="AI10" s="23">
        <f t="shared" si="1"/>
        <v>-99.734748010610076</v>
      </c>
      <c r="AJ10" s="16"/>
      <c r="AK10" s="26">
        <v>9.9</v>
      </c>
      <c r="AL10" s="26">
        <f t="shared" si="2"/>
        <v>-9.8000000000000007</v>
      </c>
    </row>
    <row r="11" spans="1:38">
      <c r="A11" s="3">
        <v>10</v>
      </c>
      <c r="B11" s="2" t="s">
        <v>9</v>
      </c>
      <c r="C11" s="25">
        <v>32.1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169">
        <v>0</v>
      </c>
      <c r="S11" s="169">
        <v>0</v>
      </c>
      <c r="T11" s="27">
        <v>0.2</v>
      </c>
      <c r="U11" s="27">
        <v>0.1</v>
      </c>
      <c r="V11" s="27">
        <v>1.4</v>
      </c>
      <c r="W11" s="169">
        <v>0</v>
      </c>
      <c r="X11" s="169">
        <v>0</v>
      </c>
      <c r="Y11" s="169">
        <v>0</v>
      </c>
      <c r="Z11" s="27">
        <v>0</v>
      </c>
      <c r="AA11" s="27">
        <v>0</v>
      </c>
      <c r="AB11" s="27">
        <v>0</v>
      </c>
      <c r="AC11" s="169">
        <v>0</v>
      </c>
      <c r="AD11" s="169">
        <v>0</v>
      </c>
      <c r="AE11" s="169">
        <v>0</v>
      </c>
      <c r="AF11" s="169">
        <v>0</v>
      </c>
      <c r="AG11" s="169">
        <v>0</v>
      </c>
      <c r="AH11" s="4">
        <f t="shared" si="0"/>
        <v>1.7</v>
      </c>
      <c r="AI11" s="23">
        <f t="shared" si="1"/>
        <v>-94.704049844236764</v>
      </c>
      <c r="AJ11" s="16"/>
      <c r="AK11" s="26">
        <v>2.7</v>
      </c>
      <c r="AL11" s="26">
        <f t="shared" si="2"/>
        <v>-1.0000000000000002</v>
      </c>
    </row>
    <row r="12" spans="1:38">
      <c r="A12" s="3">
        <v>11</v>
      </c>
      <c r="B12" s="2" t="s">
        <v>10</v>
      </c>
      <c r="C12" s="25">
        <v>51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0.4</v>
      </c>
      <c r="R12" s="169">
        <v>1.4</v>
      </c>
      <c r="S12" s="169">
        <v>0</v>
      </c>
      <c r="T12" s="27">
        <v>0</v>
      </c>
      <c r="U12" s="27">
        <v>60.2</v>
      </c>
      <c r="V12" s="27">
        <v>0</v>
      </c>
      <c r="W12" s="169">
        <v>0</v>
      </c>
      <c r="X12" s="169">
        <v>0</v>
      </c>
      <c r="Y12" s="169">
        <v>0</v>
      </c>
      <c r="Z12" s="27">
        <v>0</v>
      </c>
      <c r="AA12" s="27">
        <v>0</v>
      </c>
      <c r="AB12" s="27">
        <v>0</v>
      </c>
      <c r="AC12" s="169">
        <v>0</v>
      </c>
      <c r="AD12" s="169">
        <v>0</v>
      </c>
      <c r="AE12" s="169">
        <v>0</v>
      </c>
      <c r="AF12" s="169">
        <v>0</v>
      </c>
      <c r="AG12" s="169">
        <v>0</v>
      </c>
      <c r="AH12" s="4">
        <f t="shared" si="0"/>
        <v>62</v>
      </c>
      <c r="AI12" s="23">
        <f t="shared" si="1"/>
        <v>21.568627450980387</v>
      </c>
      <c r="AJ12" s="16"/>
      <c r="AK12" s="26">
        <v>1.3</v>
      </c>
      <c r="AL12" s="26">
        <f t="shared" si="2"/>
        <v>60.7</v>
      </c>
    </row>
    <row r="13" spans="1:38">
      <c r="A13" s="3">
        <v>12</v>
      </c>
      <c r="B13" s="2" t="s">
        <v>11</v>
      </c>
      <c r="C13" s="25">
        <v>103.3</v>
      </c>
      <c r="D13" s="27">
        <v>0</v>
      </c>
      <c r="E13" s="27">
        <v>0</v>
      </c>
      <c r="F13" s="27">
        <v>0</v>
      </c>
      <c r="G13" s="27">
        <v>0</v>
      </c>
      <c r="H13" s="27">
        <v>1.3</v>
      </c>
      <c r="I13" s="27">
        <v>8.1</v>
      </c>
      <c r="J13" s="27">
        <v>1.4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169">
        <v>0.3</v>
      </c>
      <c r="S13" s="169">
        <v>0</v>
      </c>
      <c r="T13" s="27">
        <v>0</v>
      </c>
      <c r="U13" s="27">
        <v>0.3</v>
      </c>
      <c r="V13" s="27">
        <v>0.5</v>
      </c>
      <c r="W13" s="169">
        <v>0</v>
      </c>
      <c r="X13" s="169">
        <v>0.2</v>
      </c>
      <c r="Y13" s="169">
        <v>0</v>
      </c>
      <c r="Z13" s="27">
        <v>0</v>
      </c>
      <c r="AA13" s="27">
        <v>0.1</v>
      </c>
      <c r="AB13" s="27">
        <v>0</v>
      </c>
      <c r="AC13" s="169">
        <v>0</v>
      </c>
      <c r="AD13" s="169">
        <v>0</v>
      </c>
      <c r="AE13" s="169">
        <v>0</v>
      </c>
      <c r="AF13" s="169">
        <v>0</v>
      </c>
      <c r="AG13" s="169">
        <v>0</v>
      </c>
      <c r="AH13" s="4">
        <f t="shared" si="0"/>
        <v>12.200000000000001</v>
      </c>
      <c r="AI13" s="23">
        <f t="shared" si="1"/>
        <v>-88.18973862536302</v>
      </c>
      <c r="AJ13" s="16"/>
      <c r="AK13" s="26">
        <v>4.3</v>
      </c>
      <c r="AL13" s="26">
        <f t="shared" si="2"/>
        <v>7.9000000000000012</v>
      </c>
    </row>
    <row r="14" spans="1:38">
      <c r="A14" s="3">
        <v>13</v>
      </c>
      <c r="B14" s="2" t="s">
        <v>12</v>
      </c>
      <c r="C14" s="25">
        <v>81.7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169">
        <v>0</v>
      </c>
      <c r="S14" s="169">
        <v>0</v>
      </c>
      <c r="T14" s="27">
        <v>0.2</v>
      </c>
      <c r="U14" s="27">
        <v>0</v>
      </c>
      <c r="V14" s="27">
        <v>0</v>
      </c>
      <c r="W14" s="169">
        <v>0</v>
      </c>
      <c r="X14" s="169">
        <v>0</v>
      </c>
      <c r="Y14" s="169">
        <v>0</v>
      </c>
      <c r="Z14" s="27">
        <v>0</v>
      </c>
      <c r="AA14" s="27">
        <v>0</v>
      </c>
      <c r="AB14" s="27">
        <v>0</v>
      </c>
      <c r="AC14" s="169">
        <v>0</v>
      </c>
      <c r="AD14" s="169">
        <v>0</v>
      </c>
      <c r="AE14" s="169">
        <v>0</v>
      </c>
      <c r="AF14" s="169">
        <v>0</v>
      </c>
      <c r="AG14" s="169">
        <v>0</v>
      </c>
      <c r="AH14" s="4">
        <f t="shared" si="0"/>
        <v>0.2</v>
      </c>
      <c r="AI14" s="23">
        <f t="shared" si="1"/>
        <v>-99.755201958384333</v>
      </c>
      <c r="AJ14" s="16"/>
      <c r="AK14" s="26">
        <v>0.1</v>
      </c>
      <c r="AL14" s="26">
        <f t="shared" si="2"/>
        <v>0.1</v>
      </c>
    </row>
    <row r="15" spans="1:38">
      <c r="A15" s="3">
        <v>14</v>
      </c>
      <c r="B15" s="2" t="s">
        <v>13</v>
      </c>
      <c r="C15" s="25">
        <v>81.400000000000006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169">
        <v>0</v>
      </c>
      <c r="S15" s="169">
        <v>0</v>
      </c>
      <c r="T15" s="27">
        <v>0</v>
      </c>
      <c r="U15" s="27">
        <v>0</v>
      </c>
      <c r="V15" s="27">
        <v>0</v>
      </c>
      <c r="W15" s="169">
        <v>0</v>
      </c>
      <c r="X15" s="169">
        <v>0</v>
      </c>
      <c r="Y15" s="169">
        <v>0</v>
      </c>
      <c r="Z15" s="27">
        <v>0</v>
      </c>
      <c r="AA15" s="27">
        <v>0</v>
      </c>
      <c r="AB15" s="27">
        <v>0</v>
      </c>
      <c r="AC15" s="169">
        <v>0</v>
      </c>
      <c r="AD15" s="169">
        <v>0</v>
      </c>
      <c r="AE15" s="169">
        <v>0</v>
      </c>
      <c r="AF15" s="169">
        <v>0</v>
      </c>
      <c r="AG15" s="169">
        <v>0</v>
      </c>
      <c r="AH15" s="4">
        <f t="shared" si="0"/>
        <v>0</v>
      </c>
      <c r="AI15" s="23">
        <f t="shared" si="1"/>
        <v>-100</v>
      </c>
      <c r="AJ15" s="16"/>
      <c r="AK15" s="26">
        <v>19.3</v>
      </c>
      <c r="AL15" s="26">
        <f t="shared" si="2"/>
        <v>-19.3</v>
      </c>
    </row>
    <row r="16" spans="1:38">
      <c r="A16" s="3">
        <v>15</v>
      </c>
      <c r="B16" s="2" t="s">
        <v>14</v>
      </c>
      <c r="C16" s="25">
        <v>135.5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1.2</v>
      </c>
      <c r="J16" s="27">
        <v>4.0999999999999996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169">
        <v>0</v>
      </c>
      <c r="S16" s="169">
        <v>0</v>
      </c>
      <c r="T16" s="27">
        <v>0.7</v>
      </c>
      <c r="U16" s="27">
        <v>0</v>
      </c>
      <c r="V16" s="27">
        <v>1.6</v>
      </c>
      <c r="W16" s="169">
        <v>0</v>
      </c>
      <c r="X16" s="169">
        <v>0</v>
      </c>
      <c r="Y16" s="169">
        <v>0</v>
      </c>
      <c r="Z16" s="27">
        <v>7.2</v>
      </c>
      <c r="AA16" s="27">
        <v>0</v>
      </c>
      <c r="AB16" s="27">
        <v>0</v>
      </c>
      <c r="AC16" s="169">
        <v>0</v>
      </c>
      <c r="AD16" s="169">
        <v>0</v>
      </c>
      <c r="AE16" s="169">
        <v>0</v>
      </c>
      <c r="AF16" s="169">
        <v>0</v>
      </c>
      <c r="AG16" s="169">
        <v>0</v>
      </c>
      <c r="AH16" s="4">
        <f t="shared" si="0"/>
        <v>14.8</v>
      </c>
      <c r="AI16" s="23">
        <f t="shared" si="1"/>
        <v>-89.077490774907744</v>
      </c>
      <c r="AJ16" s="16"/>
      <c r="AK16" s="26">
        <v>6.4</v>
      </c>
      <c r="AL16" s="26">
        <f t="shared" si="2"/>
        <v>8.4</v>
      </c>
    </row>
    <row r="17" spans="1:38" ht="15" customHeight="1">
      <c r="A17" s="3">
        <v>16</v>
      </c>
      <c r="B17" s="2" t="s">
        <v>15</v>
      </c>
      <c r="C17" s="25">
        <v>53.9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169">
        <v>0</v>
      </c>
      <c r="S17" s="169">
        <v>0</v>
      </c>
      <c r="T17" s="27">
        <v>0</v>
      </c>
      <c r="U17" s="27">
        <v>0</v>
      </c>
      <c r="V17" s="27">
        <v>0</v>
      </c>
      <c r="W17" s="169">
        <v>0</v>
      </c>
      <c r="X17" s="169">
        <v>0</v>
      </c>
      <c r="Y17" s="169">
        <v>0</v>
      </c>
      <c r="Z17" s="27">
        <v>0</v>
      </c>
      <c r="AA17" s="27">
        <v>0</v>
      </c>
      <c r="AB17" s="27">
        <v>0</v>
      </c>
      <c r="AC17" s="169">
        <v>0</v>
      </c>
      <c r="AD17" s="169">
        <v>0</v>
      </c>
      <c r="AE17" s="169">
        <v>0</v>
      </c>
      <c r="AF17" s="169">
        <v>0</v>
      </c>
      <c r="AG17" s="169">
        <v>0</v>
      </c>
      <c r="AH17" s="4">
        <f t="shared" si="0"/>
        <v>0</v>
      </c>
      <c r="AI17" s="23">
        <f t="shared" si="1"/>
        <v>-100</v>
      </c>
      <c r="AJ17" s="16"/>
      <c r="AK17" s="26">
        <v>7.6</v>
      </c>
      <c r="AL17" s="26">
        <f t="shared" si="2"/>
        <v>-7.6</v>
      </c>
    </row>
    <row r="18" spans="1:38" ht="15" customHeight="1">
      <c r="A18" s="3">
        <v>17</v>
      </c>
      <c r="B18" s="2" t="s">
        <v>16</v>
      </c>
      <c r="C18" s="25">
        <v>26.4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7">
        <v>0</v>
      </c>
      <c r="P18" s="27">
        <v>0</v>
      </c>
      <c r="Q18" s="27">
        <v>0</v>
      </c>
      <c r="R18" s="169">
        <v>0.3</v>
      </c>
      <c r="S18" s="169">
        <v>0</v>
      </c>
      <c r="T18" s="27">
        <v>0</v>
      </c>
      <c r="U18" s="27">
        <v>0</v>
      </c>
      <c r="V18" s="27">
        <v>0</v>
      </c>
      <c r="W18" s="169">
        <v>0</v>
      </c>
      <c r="X18" s="169">
        <v>0</v>
      </c>
      <c r="Y18" s="169">
        <v>0</v>
      </c>
      <c r="Z18" s="27">
        <v>0</v>
      </c>
      <c r="AA18" s="27">
        <v>0</v>
      </c>
      <c r="AB18" s="27">
        <v>0</v>
      </c>
      <c r="AC18" s="169">
        <v>0</v>
      </c>
      <c r="AD18" s="169">
        <v>0</v>
      </c>
      <c r="AE18" s="169">
        <v>0</v>
      </c>
      <c r="AF18" s="169">
        <v>0</v>
      </c>
      <c r="AG18" s="169">
        <v>0</v>
      </c>
      <c r="AH18" s="4">
        <f t="shared" si="0"/>
        <v>0.3</v>
      </c>
      <c r="AI18" s="23">
        <f t="shared" si="1"/>
        <v>-98.86363636363636</v>
      </c>
      <c r="AJ18" s="16"/>
      <c r="AK18" s="26">
        <v>0</v>
      </c>
      <c r="AL18" s="26">
        <f t="shared" si="2"/>
        <v>0.3</v>
      </c>
    </row>
    <row r="19" spans="1:38">
      <c r="A19" s="3">
        <v>18</v>
      </c>
      <c r="B19" s="2" t="s">
        <v>17</v>
      </c>
      <c r="C19" s="25">
        <v>45.4</v>
      </c>
      <c r="D19" s="27">
        <v>0</v>
      </c>
      <c r="E19" s="27">
        <v>0</v>
      </c>
      <c r="F19" s="27">
        <v>0</v>
      </c>
      <c r="G19" s="27">
        <v>0</v>
      </c>
      <c r="H19" s="27">
        <v>0.1</v>
      </c>
      <c r="I19" s="27">
        <v>0</v>
      </c>
      <c r="J19" s="27">
        <v>0.3</v>
      </c>
      <c r="K19" s="27">
        <v>0</v>
      </c>
      <c r="L19" s="27">
        <v>0</v>
      </c>
      <c r="M19" s="27">
        <v>0</v>
      </c>
      <c r="N19" s="27">
        <v>0</v>
      </c>
      <c r="O19" s="27">
        <v>0</v>
      </c>
      <c r="P19" s="27">
        <v>0</v>
      </c>
      <c r="Q19" s="27">
        <v>0</v>
      </c>
      <c r="R19" s="169">
        <v>0</v>
      </c>
      <c r="S19" s="169">
        <v>0</v>
      </c>
      <c r="T19" s="27">
        <v>0</v>
      </c>
      <c r="U19" s="27">
        <v>0</v>
      </c>
      <c r="V19" s="27">
        <v>0</v>
      </c>
      <c r="W19" s="169">
        <v>0</v>
      </c>
      <c r="X19" s="169">
        <v>0</v>
      </c>
      <c r="Y19" s="169">
        <v>0</v>
      </c>
      <c r="Z19" s="27">
        <v>0</v>
      </c>
      <c r="AA19" s="27">
        <v>0</v>
      </c>
      <c r="AB19" s="27">
        <v>0</v>
      </c>
      <c r="AC19" s="169">
        <v>0</v>
      </c>
      <c r="AD19" s="169">
        <v>0</v>
      </c>
      <c r="AE19" s="169">
        <v>0</v>
      </c>
      <c r="AF19" s="169">
        <v>0</v>
      </c>
      <c r="AG19" s="169">
        <v>0</v>
      </c>
      <c r="AH19" s="4">
        <f t="shared" si="0"/>
        <v>0.4</v>
      </c>
      <c r="AI19" s="23">
        <f t="shared" si="1"/>
        <v>-99.118942731277528</v>
      </c>
      <c r="AJ19" s="16"/>
      <c r="AK19" s="26">
        <v>17.5</v>
      </c>
      <c r="AL19" s="26">
        <f t="shared" si="2"/>
        <v>-17.100000000000001</v>
      </c>
    </row>
    <row r="20" spans="1:38">
      <c r="A20" s="3">
        <v>19</v>
      </c>
      <c r="B20" s="2" t="s">
        <v>18</v>
      </c>
      <c r="C20" s="25">
        <v>61.8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7">
        <v>0</v>
      </c>
      <c r="P20" s="27">
        <v>0</v>
      </c>
      <c r="Q20" s="27">
        <v>0</v>
      </c>
      <c r="R20" s="169">
        <v>0</v>
      </c>
      <c r="S20" s="169">
        <v>0</v>
      </c>
      <c r="T20" s="27">
        <v>0.1</v>
      </c>
      <c r="U20" s="27">
        <v>0</v>
      </c>
      <c r="V20" s="27">
        <v>0</v>
      </c>
      <c r="W20" s="169">
        <v>0</v>
      </c>
      <c r="X20" s="169">
        <v>0</v>
      </c>
      <c r="Y20" s="169">
        <v>0</v>
      </c>
      <c r="Z20" s="27">
        <v>0.4</v>
      </c>
      <c r="AA20" s="27">
        <v>0</v>
      </c>
      <c r="AB20" s="27">
        <v>0</v>
      </c>
      <c r="AC20" s="169">
        <v>0</v>
      </c>
      <c r="AD20" s="169">
        <v>0</v>
      </c>
      <c r="AE20" s="169">
        <v>0</v>
      </c>
      <c r="AF20" s="169">
        <v>0</v>
      </c>
      <c r="AG20" s="169">
        <v>0</v>
      </c>
      <c r="AH20" s="4">
        <f t="shared" si="0"/>
        <v>0.5</v>
      </c>
      <c r="AI20" s="23">
        <f t="shared" si="1"/>
        <v>-99.190938511326863</v>
      </c>
      <c r="AJ20" s="16"/>
      <c r="AK20" s="26">
        <v>20.5</v>
      </c>
      <c r="AL20" s="26">
        <f t="shared" si="2"/>
        <v>-20</v>
      </c>
    </row>
    <row r="21" spans="1:38">
      <c r="A21" s="3">
        <v>20</v>
      </c>
      <c r="B21" s="2" t="s">
        <v>19</v>
      </c>
      <c r="C21" s="25">
        <v>41.8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7">
        <v>0</v>
      </c>
      <c r="P21" s="27">
        <v>0</v>
      </c>
      <c r="Q21" s="27">
        <v>0</v>
      </c>
      <c r="R21" s="169">
        <v>0</v>
      </c>
      <c r="S21" s="169">
        <v>0</v>
      </c>
      <c r="T21" s="27">
        <v>0</v>
      </c>
      <c r="U21" s="27">
        <v>0</v>
      </c>
      <c r="V21" s="27">
        <v>0</v>
      </c>
      <c r="W21" s="169">
        <v>0</v>
      </c>
      <c r="X21" s="169">
        <v>0.1</v>
      </c>
      <c r="Y21" s="169">
        <v>0</v>
      </c>
      <c r="Z21" s="27">
        <v>0</v>
      </c>
      <c r="AA21" s="27">
        <v>0</v>
      </c>
      <c r="AB21" s="27">
        <v>0</v>
      </c>
      <c r="AC21" s="169">
        <v>0</v>
      </c>
      <c r="AD21" s="169">
        <v>0</v>
      </c>
      <c r="AE21" s="169">
        <v>0</v>
      </c>
      <c r="AF21" s="169">
        <v>0</v>
      </c>
      <c r="AG21" s="169">
        <v>0</v>
      </c>
      <c r="AH21" s="4">
        <f t="shared" si="0"/>
        <v>0.1</v>
      </c>
      <c r="AI21" s="23">
        <f t="shared" si="1"/>
        <v>-99.760765550239228</v>
      </c>
      <c r="AJ21" s="16"/>
      <c r="AK21" s="26">
        <v>1.1000000000000001</v>
      </c>
      <c r="AL21" s="26">
        <f t="shared" si="2"/>
        <v>-1</v>
      </c>
    </row>
    <row r="22" spans="1:38">
      <c r="A22" s="3">
        <v>21</v>
      </c>
      <c r="B22" s="2" t="s">
        <v>20</v>
      </c>
      <c r="C22" s="25">
        <v>63.5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3.5</v>
      </c>
      <c r="R22" s="169">
        <v>0</v>
      </c>
      <c r="S22" s="169">
        <v>0</v>
      </c>
      <c r="T22" s="27">
        <v>0</v>
      </c>
      <c r="U22" s="27">
        <v>1.6</v>
      </c>
      <c r="V22" s="27">
        <v>0</v>
      </c>
      <c r="W22" s="169">
        <v>0</v>
      </c>
      <c r="X22" s="169">
        <v>0</v>
      </c>
      <c r="Y22" s="169">
        <v>0</v>
      </c>
      <c r="Z22" s="27">
        <v>0</v>
      </c>
      <c r="AA22" s="27">
        <v>0</v>
      </c>
      <c r="AB22" s="27">
        <v>0</v>
      </c>
      <c r="AC22" s="169">
        <v>0</v>
      </c>
      <c r="AD22" s="169">
        <v>0</v>
      </c>
      <c r="AE22" s="169">
        <v>0</v>
      </c>
      <c r="AF22" s="169">
        <v>0</v>
      </c>
      <c r="AG22" s="169">
        <v>0</v>
      </c>
      <c r="AH22" s="4">
        <f t="shared" si="0"/>
        <v>5.0999999999999996</v>
      </c>
      <c r="AI22" s="23">
        <f t="shared" si="1"/>
        <v>-91.968503937007881</v>
      </c>
      <c r="AJ22" s="16"/>
      <c r="AK22" s="26">
        <v>0.2</v>
      </c>
      <c r="AL22" s="26">
        <f t="shared" si="2"/>
        <v>4.8999999999999995</v>
      </c>
    </row>
    <row r="23" spans="1:38">
      <c r="A23" s="3">
        <v>22</v>
      </c>
      <c r="B23" s="2" t="s">
        <v>21</v>
      </c>
      <c r="C23" s="25">
        <v>124.5</v>
      </c>
      <c r="D23" s="27">
        <v>0</v>
      </c>
      <c r="E23" s="27">
        <v>0</v>
      </c>
      <c r="F23" s="27">
        <v>0</v>
      </c>
      <c r="G23" s="27">
        <v>0</v>
      </c>
      <c r="H23" s="27">
        <v>20.2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0.1</v>
      </c>
      <c r="R23" s="169">
        <v>0</v>
      </c>
      <c r="S23" s="169">
        <v>0</v>
      </c>
      <c r="T23" s="27">
        <v>3.7</v>
      </c>
      <c r="U23" s="27">
        <v>0</v>
      </c>
      <c r="V23" s="27">
        <v>2.2000000000000002</v>
      </c>
      <c r="W23" s="169">
        <v>0</v>
      </c>
      <c r="X23" s="169">
        <v>0.1</v>
      </c>
      <c r="Y23" s="169">
        <v>0</v>
      </c>
      <c r="Z23" s="27">
        <v>0</v>
      </c>
      <c r="AA23" s="27">
        <v>0</v>
      </c>
      <c r="AB23" s="27">
        <v>0</v>
      </c>
      <c r="AC23" s="169">
        <v>0</v>
      </c>
      <c r="AD23" s="169">
        <v>0</v>
      </c>
      <c r="AE23" s="169">
        <v>0</v>
      </c>
      <c r="AF23" s="169">
        <v>0</v>
      </c>
      <c r="AG23" s="169">
        <v>0</v>
      </c>
      <c r="AH23" s="4">
        <f t="shared" si="0"/>
        <v>26.3</v>
      </c>
      <c r="AI23" s="23">
        <f t="shared" si="1"/>
        <v>-78.875502008032129</v>
      </c>
      <c r="AJ23" s="16"/>
      <c r="AK23" s="26">
        <v>16</v>
      </c>
      <c r="AL23" s="26">
        <f t="shared" si="2"/>
        <v>10.3</v>
      </c>
    </row>
    <row r="24" spans="1:38">
      <c r="A24" s="3">
        <v>23</v>
      </c>
      <c r="B24" s="2" t="s">
        <v>22</v>
      </c>
      <c r="C24" s="25">
        <v>92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7">
        <v>0</v>
      </c>
      <c r="P24" s="27">
        <v>0</v>
      </c>
      <c r="Q24" s="27">
        <v>0</v>
      </c>
      <c r="R24" s="169">
        <v>0</v>
      </c>
      <c r="S24" s="169">
        <v>0</v>
      </c>
      <c r="T24" s="27">
        <v>0.8</v>
      </c>
      <c r="U24" s="27">
        <v>0</v>
      </c>
      <c r="V24" s="27">
        <v>0</v>
      </c>
      <c r="W24" s="169">
        <v>0</v>
      </c>
      <c r="X24" s="169">
        <v>0</v>
      </c>
      <c r="Y24" s="169">
        <v>0</v>
      </c>
      <c r="Z24" s="27">
        <v>0.3</v>
      </c>
      <c r="AA24" s="27">
        <v>0</v>
      </c>
      <c r="AB24" s="27">
        <v>0</v>
      </c>
      <c r="AC24" s="169">
        <v>0</v>
      </c>
      <c r="AD24" s="169">
        <v>0</v>
      </c>
      <c r="AE24" s="169">
        <v>0</v>
      </c>
      <c r="AF24" s="169">
        <v>0</v>
      </c>
      <c r="AG24" s="169">
        <v>0</v>
      </c>
      <c r="AH24" s="4">
        <f t="shared" si="0"/>
        <v>1.1000000000000001</v>
      </c>
      <c r="AI24" s="23">
        <f t="shared" si="1"/>
        <v>-98.804347826086953</v>
      </c>
      <c r="AJ24" s="16"/>
      <c r="AK24" s="26">
        <v>2.6</v>
      </c>
      <c r="AL24" s="26">
        <f t="shared" si="2"/>
        <v>-1.5</v>
      </c>
    </row>
    <row r="25" spans="1:38" ht="15" customHeight="1">
      <c r="A25" s="3">
        <v>24</v>
      </c>
      <c r="B25" s="2" t="s">
        <v>23</v>
      </c>
      <c r="C25" s="25">
        <v>142.30000000000001</v>
      </c>
      <c r="D25" s="27">
        <v>0</v>
      </c>
      <c r="E25" s="27">
        <v>0</v>
      </c>
      <c r="F25" s="27">
        <v>0</v>
      </c>
      <c r="G25" s="27">
        <v>0</v>
      </c>
      <c r="H25" s="27">
        <v>0.9</v>
      </c>
      <c r="I25" s="27">
        <v>0.6</v>
      </c>
      <c r="J25" s="27">
        <v>0</v>
      </c>
      <c r="K25" s="27">
        <v>0</v>
      </c>
      <c r="L25" s="27">
        <v>0</v>
      </c>
      <c r="M25" s="27">
        <v>0</v>
      </c>
      <c r="N25" s="27">
        <v>0</v>
      </c>
      <c r="O25" s="27">
        <v>0</v>
      </c>
      <c r="P25" s="27">
        <v>0</v>
      </c>
      <c r="Q25" s="27">
        <v>0</v>
      </c>
      <c r="R25" s="169">
        <v>0</v>
      </c>
      <c r="S25" s="169">
        <v>0</v>
      </c>
      <c r="T25" s="27">
        <v>1.1000000000000001</v>
      </c>
      <c r="U25" s="27">
        <v>14.8</v>
      </c>
      <c r="V25" s="27">
        <v>0</v>
      </c>
      <c r="W25" s="169">
        <v>0</v>
      </c>
      <c r="X25" s="169">
        <v>0.1</v>
      </c>
      <c r="Y25" s="169">
        <v>0</v>
      </c>
      <c r="Z25" s="27">
        <v>0</v>
      </c>
      <c r="AA25" s="27">
        <v>0</v>
      </c>
      <c r="AB25" s="27">
        <v>0</v>
      </c>
      <c r="AC25" s="169">
        <v>0</v>
      </c>
      <c r="AD25" s="169">
        <v>0</v>
      </c>
      <c r="AE25" s="169">
        <v>0</v>
      </c>
      <c r="AF25" s="169">
        <v>0</v>
      </c>
      <c r="AG25" s="169">
        <v>0</v>
      </c>
      <c r="AH25" s="4">
        <f t="shared" si="0"/>
        <v>17.500000000000004</v>
      </c>
      <c r="AI25" s="23">
        <f t="shared" si="1"/>
        <v>-87.702037947997184</v>
      </c>
      <c r="AJ25" s="16"/>
      <c r="AK25" s="26">
        <v>12</v>
      </c>
      <c r="AL25" s="26">
        <f t="shared" si="2"/>
        <v>5.5000000000000036</v>
      </c>
    </row>
    <row r="26" spans="1:38">
      <c r="A26" s="3">
        <v>25</v>
      </c>
      <c r="B26" s="2" t="s">
        <v>24</v>
      </c>
      <c r="C26" s="25">
        <v>59.7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K26" s="27">
        <v>0</v>
      </c>
      <c r="L26" s="27">
        <v>0</v>
      </c>
      <c r="M26" s="27">
        <v>0</v>
      </c>
      <c r="N26" s="27">
        <v>0</v>
      </c>
      <c r="O26" s="27">
        <v>0</v>
      </c>
      <c r="P26" s="27">
        <v>0</v>
      </c>
      <c r="Q26" s="27">
        <v>0</v>
      </c>
      <c r="R26" s="169">
        <v>0</v>
      </c>
      <c r="S26" s="169">
        <v>0</v>
      </c>
      <c r="T26" s="27">
        <v>0</v>
      </c>
      <c r="U26" s="27">
        <v>0</v>
      </c>
      <c r="V26" s="27">
        <v>0</v>
      </c>
      <c r="W26" s="169">
        <v>0</v>
      </c>
      <c r="X26" s="169">
        <v>0</v>
      </c>
      <c r="Y26" s="169">
        <v>0</v>
      </c>
      <c r="Z26" s="27">
        <v>0</v>
      </c>
      <c r="AA26" s="27">
        <v>0</v>
      </c>
      <c r="AB26" s="27">
        <v>0</v>
      </c>
      <c r="AC26" s="169">
        <v>0</v>
      </c>
      <c r="AD26" s="169">
        <v>0</v>
      </c>
      <c r="AE26" s="169">
        <v>0</v>
      </c>
      <c r="AF26" s="169">
        <v>0</v>
      </c>
      <c r="AG26" s="169">
        <v>0</v>
      </c>
      <c r="AH26" s="4">
        <f t="shared" si="0"/>
        <v>0</v>
      </c>
      <c r="AI26" s="23">
        <f t="shared" si="1"/>
        <v>-100</v>
      </c>
      <c r="AJ26" s="16"/>
      <c r="AK26" s="26">
        <v>5.5</v>
      </c>
      <c r="AL26" s="26">
        <f t="shared" si="2"/>
        <v>-5.5</v>
      </c>
    </row>
    <row r="27" spans="1:38">
      <c r="A27" s="3">
        <v>26</v>
      </c>
      <c r="B27" s="2" t="s">
        <v>25</v>
      </c>
      <c r="C27" s="25">
        <v>139.4</v>
      </c>
      <c r="D27" s="27">
        <v>0</v>
      </c>
      <c r="E27" s="27">
        <v>0</v>
      </c>
      <c r="F27" s="27">
        <v>0</v>
      </c>
      <c r="G27" s="27">
        <v>0</v>
      </c>
      <c r="H27" s="27">
        <v>3.7</v>
      </c>
      <c r="I27" s="27">
        <v>0</v>
      </c>
      <c r="J27" s="27">
        <v>0</v>
      </c>
      <c r="K27" s="27">
        <v>0</v>
      </c>
      <c r="L27" s="27">
        <v>0</v>
      </c>
      <c r="M27" s="27">
        <v>0</v>
      </c>
      <c r="N27" s="27">
        <v>0</v>
      </c>
      <c r="O27" s="27">
        <v>0</v>
      </c>
      <c r="P27" s="27">
        <v>0</v>
      </c>
      <c r="Q27" s="27">
        <v>0</v>
      </c>
      <c r="R27" s="169">
        <v>0</v>
      </c>
      <c r="S27" s="169">
        <v>0</v>
      </c>
      <c r="T27" s="27">
        <v>0.6</v>
      </c>
      <c r="U27" s="27">
        <v>0</v>
      </c>
      <c r="V27" s="27">
        <v>0</v>
      </c>
      <c r="W27" s="169">
        <v>0</v>
      </c>
      <c r="X27" s="169">
        <v>0</v>
      </c>
      <c r="Y27" s="169">
        <v>0</v>
      </c>
      <c r="Z27" s="27">
        <v>0</v>
      </c>
      <c r="AA27" s="27">
        <v>0</v>
      </c>
      <c r="AB27" s="27">
        <v>0</v>
      </c>
      <c r="AC27" s="169">
        <v>0</v>
      </c>
      <c r="AD27" s="169">
        <v>0</v>
      </c>
      <c r="AE27" s="169">
        <v>0</v>
      </c>
      <c r="AF27" s="169">
        <v>0</v>
      </c>
      <c r="AG27" s="169">
        <v>0</v>
      </c>
      <c r="AH27" s="4">
        <f t="shared" si="0"/>
        <v>4.3</v>
      </c>
      <c r="AI27" s="23">
        <f t="shared" si="1"/>
        <v>-96.915351506456247</v>
      </c>
      <c r="AJ27" s="16"/>
      <c r="AK27" s="26">
        <v>30.5</v>
      </c>
      <c r="AL27" s="26">
        <f t="shared" si="2"/>
        <v>-26.2</v>
      </c>
    </row>
    <row r="28" spans="1:38" s="53" customFormat="1">
      <c r="A28" s="48">
        <v>27</v>
      </c>
      <c r="B28" s="49" t="s">
        <v>26</v>
      </c>
      <c r="C28" s="50">
        <v>100.3</v>
      </c>
      <c r="D28" s="27">
        <v>0</v>
      </c>
      <c r="E28" s="27">
        <v>0</v>
      </c>
      <c r="F28" s="27">
        <v>0</v>
      </c>
      <c r="G28" s="27">
        <v>0</v>
      </c>
      <c r="H28" s="27">
        <v>0.1</v>
      </c>
      <c r="I28" s="27">
        <v>3.6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7">
        <v>0</v>
      </c>
      <c r="P28" s="27">
        <v>0</v>
      </c>
      <c r="Q28" s="27">
        <v>0</v>
      </c>
      <c r="R28" s="169">
        <v>0</v>
      </c>
      <c r="S28" s="169">
        <v>0</v>
      </c>
      <c r="T28" s="27">
        <v>0</v>
      </c>
      <c r="U28" s="27">
        <v>0</v>
      </c>
      <c r="V28" s="27">
        <v>0.1</v>
      </c>
      <c r="W28" s="169">
        <v>0</v>
      </c>
      <c r="X28" s="169">
        <v>0.1</v>
      </c>
      <c r="Y28" s="169">
        <v>0</v>
      </c>
      <c r="Z28" s="27">
        <v>0</v>
      </c>
      <c r="AA28" s="27">
        <v>0</v>
      </c>
      <c r="AB28" s="27">
        <v>0</v>
      </c>
      <c r="AC28" s="169">
        <v>0</v>
      </c>
      <c r="AD28" s="169">
        <v>0</v>
      </c>
      <c r="AE28" s="169">
        <v>0</v>
      </c>
      <c r="AF28" s="169">
        <v>0</v>
      </c>
      <c r="AG28" s="169">
        <v>0</v>
      </c>
      <c r="AH28" s="57">
        <f t="shared" si="0"/>
        <v>3.9000000000000004</v>
      </c>
      <c r="AI28" s="51">
        <f t="shared" si="1"/>
        <v>-96.111665004985042</v>
      </c>
      <c r="AJ28" s="52"/>
      <c r="AK28" s="26">
        <v>5.7</v>
      </c>
      <c r="AL28" s="26">
        <f t="shared" si="2"/>
        <v>-1.7999999999999998</v>
      </c>
    </row>
    <row r="29" spans="1:38">
      <c r="A29" s="3">
        <v>28</v>
      </c>
      <c r="B29" s="2" t="s">
        <v>27</v>
      </c>
      <c r="C29" s="25">
        <v>49.3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7">
        <v>0</v>
      </c>
      <c r="P29" s="27">
        <v>0</v>
      </c>
      <c r="Q29" s="27">
        <v>0</v>
      </c>
      <c r="R29" s="169">
        <v>0</v>
      </c>
      <c r="S29" s="169">
        <v>0</v>
      </c>
      <c r="T29" s="27">
        <v>0</v>
      </c>
      <c r="U29" s="27">
        <v>0</v>
      </c>
      <c r="V29" s="27">
        <v>0.3</v>
      </c>
      <c r="W29" s="169">
        <v>0</v>
      </c>
      <c r="X29" s="169">
        <v>0</v>
      </c>
      <c r="Y29" s="169">
        <v>0</v>
      </c>
      <c r="Z29" s="27">
        <v>0</v>
      </c>
      <c r="AA29" s="27">
        <v>0</v>
      </c>
      <c r="AB29" s="27">
        <v>0</v>
      </c>
      <c r="AC29" s="169">
        <v>0</v>
      </c>
      <c r="AD29" s="169">
        <v>0</v>
      </c>
      <c r="AE29" s="169">
        <v>0</v>
      </c>
      <c r="AF29" s="169">
        <v>0</v>
      </c>
      <c r="AG29" s="169">
        <v>0</v>
      </c>
      <c r="AH29" s="4">
        <f t="shared" si="0"/>
        <v>0.3</v>
      </c>
      <c r="AI29" s="23">
        <f t="shared" si="1"/>
        <v>-99.391480730223122</v>
      </c>
      <c r="AJ29" s="16"/>
      <c r="AK29" s="26">
        <v>18.8</v>
      </c>
      <c r="AL29" s="26">
        <f t="shared" si="2"/>
        <v>-18.5</v>
      </c>
    </row>
    <row r="30" spans="1:38">
      <c r="A30" s="3">
        <v>29</v>
      </c>
      <c r="B30" s="2" t="s">
        <v>28</v>
      </c>
      <c r="C30" s="25">
        <v>41.2</v>
      </c>
      <c r="D30" s="27">
        <v>0</v>
      </c>
      <c r="E30" s="27">
        <v>0</v>
      </c>
      <c r="F30" s="27">
        <v>0</v>
      </c>
      <c r="G30" s="27">
        <v>0</v>
      </c>
      <c r="H30" s="27">
        <v>0.1</v>
      </c>
      <c r="I30" s="27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7">
        <v>0</v>
      </c>
      <c r="P30" s="27">
        <v>0</v>
      </c>
      <c r="Q30" s="27">
        <v>1.2</v>
      </c>
      <c r="R30" s="169">
        <v>0.1</v>
      </c>
      <c r="S30" s="169">
        <v>0</v>
      </c>
      <c r="T30" s="27">
        <v>0</v>
      </c>
      <c r="U30" s="27">
        <v>0.1</v>
      </c>
      <c r="V30" s="27">
        <v>0</v>
      </c>
      <c r="W30" s="169">
        <v>0</v>
      </c>
      <c r="X30" s="169">
        <v>0</v>
      </c>
      <c r="Y30" s="169">
        <v>0</v>
      </c>
      <c r="Z30" s="27">
        <v>0</v>
      </c>
      <c r="AA30" s="27">
        <v>0</v>
      </c>
      <c r="AB30" s="27">
        <v>0</v>
      </c>
      <c r="AC30" s="169">
        <v>0</v>
      </c>
      <c r="AD30" s="169">
        <v>0</v>
      </c>
      <c r="AE30" s="169">
        <v>0</v>
      </c>
      <c r="AF30" s="169">
        <v>0</v>
      </c>
      <c r="AG30" s="169">
        <v>0</v>
      </c>
      <c r="AH30" s="4">
        <f t="shared" si="0"/>
        <v>1.5000000000000002</v>
      </c>
      <c r="AI30" s="23">
        <f t="shared" si="1"/>
        <v>-96.359223300970868</v>
      </c>
      <c r="AJ30" s="16"/>
      <c r="AK30" s="26">
        <v>2.7</v>
      </c>
      <c r="AL30" s="26">
        <f t="shared" si="2"/>
        <v>-1.2</v>
      </c>
    </row>
    <row r="31" spans="1:38">
      <c r="A31" s="3">
        <v>30</v>
      </c>
      <c r="B31" s="2" t="s">
        <v>29</v>
      </c>
      <c r="C31" s="25">
        <v>46.3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7">
        <v>0</v>
      </c>
      <c r="P31" s="27">
        <v>0</v>
      </c>
      <c r="Q31" s="27">
        <v>0</v>
      </c>
      <c r="R31" s="169">
        <v>0</v>
      </c>
      <c r="S31" s="169">
        <v>0</v>
      </c>
      <c r="T31" s="27">
        <v>0</v>
      </c>
      <c r="U31" s="27">
        <v>0</v>
      </c>
      <c r="V31" s="27">
        <v>0</v>
      </c>
      <c r="W31" s="169">
        <v>0</v>
      </c>
      <c r="X31" s="169">
        <v>0</v>
      </c>
      <c r="Y31" s="169">
        <v>0</v>
      </c>
      <c r="Z31" s="27">
        <v>0</v>
      </c>
      <c r="AA31" s="27">
        <v>0</v>
      </c>
      <c r="AB31" s="27">
        <v>0</v>
      </c>
      <c r="AC31" s="169">
        <v>0</v>
      </c>
      <c r="AD31" s="169">
        <v>0</v>
      </c>
      <c r="AE31" s="169">
        <v>0</v>
      </c>
      <c r="AF31" s="169">
        <v>0</v>
      </c>
      <c r="AG31" s="169">
        <v>0</v>
      </c>
      <c r="AH31" s="4">
        <f t="shared" si="0"/>
        <v>0</v>
      </c>
      <c r="AI31" s="23">
        <f t="shared" si="1"/>
        <v>-100</v>
      </c>
      <c r="AJ31" s="16"/>
      <c r="AK31" s="26">
        <v>13.7</v>
      </c>
      <c r="AL31" s="26">
        <f t="shared" si="2"/>
        <v>-13.7</v>
      </c>
    </row>
    <row r="32" spans="1:38">
      <c r="A32" s="3">
        <v>31</v>
      </c>
      <c r="B32" s="2" t="s">
        <v>30</v>
      </c>
      <c r="C32" s="25">
        <v>155.1</v>
      </c>
      <c r="D32" s="27">
        <v>0</v>
      </c>
      <c r="E32" s="27">
        <v>0</v>
      </c>
      <c r="F32" s="27">
        <v>0</v>
      </c>
      <c r="G32" s="27">
        <v>0</v>
      </c>
      <c r="H32" s="27">
        <v>14.7</v>
      </c>
      <c r="I32" s="27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7">
        <v>0</v>
      </c>
      <c r="P32" s="27">
        <v>0</v>
      </c>
      <c r="Q32" s="27">
        <v>0</v>
      </c>
      <c r="R32" s="169">
        <v>0.8</v>
      </c>
      <c r="S32" s="169">
        <v>0</v>
      </c>
      <c r="T32" s="27">
        <v>0.7</v>
      </c>
      <c r="U32" s="27">
        <v>0</v>
      </c>
      <c r="V32" s="27">
        <v>17</v>
      </c>
      <c r="W32" s="169">
        <v>0</v>
      </c>
      <c r="X32" s="169">
        <v>0</v>
      </c>
      <c r="Y32" s="169">
        <v>0</v>
      </c>
      <c r="Z32" s="27">
        <v>0</v>
      </c>
      <c r="AA32" s="27">
        <v>1.7</v>
      </c>
      <c r="AB32" s="27">
        <v>0</v>
      </c>
      <c r="AC32" s="169">
        <v>0</v>
      </c>
      <c r="AD32" s="169">
        <v>0</v>
      </c>
      <c r="AE32" s="169">
        <v>0</v>
      </c>
      <c r="AF32" s="169">
        <v>0</v>
      </c>
      <c r="AG32" s="169">
        <v>0</v>
      </c>
      <c r="AH32" s="4">
        <f t="shared" si="0"/>
        <v>34.900000000000006</v>
      </c>
      <c r="AI32" s="23">
        <f t="shared" si="1"/>
        <v>-77.498388136686003</v>
      </c>
      <c r="AJ32" s="16"/>
      <c r="AK32" s="26">
        <v>8.8000000000000007</v>
      </c>
      <c r="AL32" s="26">
        <f t="shared" si="2"/>
        <v>26.100000000000005</v>
      </c>
    </row>
    <row r="33" spans="1:38" ht="15" customHeight="1">
      <c r="A33" s="3">
        <v>32</v>
      </c>
      <c r="B33" s="2" t="s">
        <v>31</v>
      </c>
      <c r="C33" s="25">
        <v>39.1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7">
        <v>0</v>
      </c>
      <c r="P33" s="27">
        <v>0</v>
      </c>
      <c r="Q33" s="27">
        <v>0</v>
      </c>
      <c r="R33" s="169">
        <v>0</v>
      </c>
      <c r="S33" s="169">
        <v>0</v>
      </c>
      <c r="T33" s="27">
        <v>0</v>
      </c>
      <c r="U33" s="27">
        <v>0</v>
      </c>
      <c r="V33" s="27">
        <v>0</v>
      </c>
      <c r="W33" s="169">
        <v>0</v>
      </c>
      <c r="X33" s="169">
        <v>0</v>
      </c>
      <c r="Y33" s="169">
        <v>0</v>
      </c>
      <c r="Z33" s="27">
        <v>0</v>
      </c>
      <c r="AA33" s="27">
        <v>0</v>
      </c>
      <c r="AB33" s="27">
        <v>0</v>
      </c>
      <c r="AC33" s="169">
        <v>0</v>
      </c>
      <c r="AD33" s="169">
        <v>0</v>
      </c>
      <c r="AE33" s="169">
        <v>0</v>
      </c>
      <c r="AF33" s="169">
        <v>0</v>
      </c>
      <c r="AG33" s="169">
        <v>0</v>
      </c>
      <c r="AH33" s="4">
        <f t="shared" si="0"/>
        <v>0</v>
      </c>
      <c r="AI33" s="23">
        <f t="shared" si="1"/>
        <v>-100</v>
      </c>
      <c r="AJ33" s="16"/>
      <c r="AK33" s="26">
        <v>6.2</v>
      </c>
      <c r="AL33" s="26">
        <f t="shared" si="2"/>
        <v>-6.2</v>
      </c>
    </row>
    <row r="34" spans="1:38">
      <c r="A34" s="3">
        <v>33</v>
      </c>
      <c r="B34" s="2" t="s">
        <v>32</v>
      </c>
      <c r="C34" s="25">
        <v>91.4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7">
        <v>0</v>
      </c>
      <c r="P34" s="27">
        <v>0</v>
      </c>
      <c r="Q34" s="27">
        <v>0</v>
      </c>
      <c r="R34" s="169">
        <v>0</v>
      </c>
      <c r="S34" s="169">
        <v>0</v>
      </c>
      <c r="T34" s="27">
        <v>0</v>
      </c>
      <c r="U34" s="27">
        <v>17</v>
      </c>
      <c r="V34" s="27">
        <v>0.3</v>
      </c>
      <c r="W34" s="169">
        <v>0</v>
      </c>
      <c r="X34" s="169">
        <v>0</v>
      </c>
      <c r="Y34" s="169">
        <v>0</v>
      </c>
      <c r="Z34" s="27">
        <v>0</v>
      </c>
      <c r="AA34" s="27">
        <v>0</v>
      </c>
      <c r="AB34" s="27">
        <v>0</v>
      </c>
      <c r="AC34" s="169">
        <v>0</v>
      </c>
      <c r="AD34" s="169">
        <v>0</v>
      </c>
      <c r="AE34" s="169">
        <v>0</v>
      </c>
      <c r="AF34" s="169">
        <v>0</v>
      </c>
      <c r="AG34" s="169">
        <v>0</v>
      </c>
      <c r="AH34" s="4">
        <f t="shared" ref="AH34:AH51" si="3">SUM(D34:AG34)</f>
        <v>17.3</v>
      </c>
      <c r="AI34" s="23">
        <f t="shared" si="1"/>
        <v>-81.072210065645521</v>
      </c>
      <c r="AJ34" s="16"/>
      <c r="AK34" s="26">
        <v>5.3</v>
      </c>
      <c r="AL34" s="26">
        <f t="shared" si="2"/>
        <v>12</v>
      </c>
    </row>
    <row r="35" spans="1:38" ht="15" customHeight="1">
      <c r="A35" s="3">
        <v>34</v>
      </c>
      <c r="B35" s="2" t="s">
        <v>33</v>
      </c>
      <c r="C35" s="25">
        <v>39.9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7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7">
        <v>0</v>
      </c>
      <c r="P35" s="27">
        <v>0</v>
      </c>
      <c r="Q35" s="27">
        <v>3.4</v>
      </c>
      <c r="R35" s="169">
        <v>0.8</v>
      </c>
      <c r="S35" s="169">
        <v>0</v>
      </c>
      <c r="T35" s="27">
        <v>0</v>
      </c>
      <c r="U35" s="27">
        <v>0</v>
      </c>
      <c r="V35" s="27">
        <v>0</v>
      </c>
      <c r="W35" s="169">
        <v>0</v>
      </c>
      <c r="X35" s="169">
        <v>0</v>
      </c>
      <c r="Y35" s="169">
        <v>0</v>
      </c>
      <c r="Z35" s="27">
        <v>0</v>
      </c>
      <c r="AA35" s="27">
        <v>0</v>
      </c>
      <c r="AB35" s="27">
        <v>0</v>
      </c>
      <c r="AC35" s="169">
        <v>0</v>
      </c>
      <c r="AD35" s="169">
        <v>0</v>
      </c>
      <c r="AE35" s="169">
        <v>0</v>
      </c>
      <c r="AF35" s="169">
        <v>0</v>
      </c>
      <c r="AG35" s="169">
        <v>0</v>
      </c>
      <c r="AH35" s="4">
        <f t="shared" si="3"/>
        <v>4.2</v>
      </c>
      <c r="AI35" s="23">
        <f t="shared" si="1"/>
        <v>-89.473684210526315</v>
      </c>
      <c r="AJ35" s="16"/>
      <c r="AK35" s="26">
        <v>0.2</v>
      </c>
      <c r="AL35" s="26">
        <f t="shared" si="2"/>
        <v>4</v>
      </c>
    </row>
    <row r="36" spans="1:38" ht="15" customHeight="1">
      <c r="A36" s="3">
        <v>35</v>
      </c>
      <c r="B36" s="2" t="s">
        <v>34</v>
      </c>
      <c r="C36" s="25">
        <v>76.3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1.7</v>
      </c>
      <c r="J36" s="27">
        <v>0.2</v>
      </c>
      <c r="K36" s="27">
        <v>0</v>
      </c>
      <c r="L36" s="27">
        <v>0</v>
      </c>
      <c r="M36" s="27">
        <v>0</v>
      </c>
      <c r="N36" s="27">
        <v>0</v>
      </c>
      <c r="O36" s="27">
        <v>0</v>
      </c>
      <c r="P36" s="27">
        <v>0</v>
      </c>
      <c r="Q36" s="27">
        <v>0</v>
      </c>
      <c r="R36" s="169">
        <v>0</v>
      </c>
      <c r="S36" s="169">
        <v>0</v>
      </c>
      <c r="T36" s="27">
        <v>0</v>
      </c>
      <c r="U36" s="27">
        <v>0</v>
      </c>
      <c r="V36" s="27">
        <v>0</v>
      </c>
      <c r="W36" s="169">
        <v>0</v>
      </c>
      <c r="X36" s="169">
        <v>0</v>
      </c>
      <c r="Y36" s="169">
        <v>0</v>
      </c>
      <c r="Z36" s="27">
        <v>0</v>
      </c>
      <c r="AA36" s="27">
        <v>0.3</v>
      </c>
      <c r="AB36" s="27">
        <v>0</v>
      </c>
      <c r="AC36" s="169">
        <v>0</v>
      </c>
      <c r="AD36" s="169">
        <v>0</v>
      </c>
      <c r="AE36" s="169">
        <v>0</v>
      </c>
      <c r="AF36" s="169">
        <v>0</v>
      </c>
      <c r="AG36" s="169">
        <v>0</v>
      </c>
      <c r="AH36" s="4">
        <f t="shared" si="3"/>
        <v>2.1999999999999997</v>
      </c>
      <c r="AI36" s="23">
        <f t="shared" si="1"/>
        <v>-97.116644823066835</v>
      </c>
      <c r="AJ36" s="16"/>
      <c r="AK36" s="26">
        <v>0.5</v>
      </c>
      <c r="AL36" s="26">
        <f t="shared" si="2"/>
        <v>1.6999999999999997</v>
      </c>
    </row>
    <row r="37" spans="1:38" ht="15" customHeight="1">
      <c r="A37" s="3">
        <v>36</v>
      </c>
      <c r="B37" s="2" t="s">
        <v>35</v>
      </c>
      <c r="C37" s="25">
        <v>88.9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1.2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7">
        <v>0</v>
      </c>
      <c r="P37" s="27">
        <v>0</v>
      </c>
      <c r="Q37" s="27">
        <v>0</v>
      </c>
      <c r="R37" s="169">
        <v>0</v>
      </c>
      <c r="S37" s="169">
        <v>0</v>
      </c>
      <c r="T37" s="27">
        <v>0</v>
      </c>
      <c r="U37" s="27">
        <v>0.8</v>
      </c>
      <c r="V37" s="27">
        <v>0</v>
      </c>
      <c r="W37" s="169">
        <v>0</v>
      </c>
      <c r="X37" s="169">
        <v>0</v>
      </c>
      <c r="Y37" s="169">
        <v>0</v>
      </c>
      <c r="Z37" s="27">
        <v>0</v>
      </c>
      <c r="AA37" s="27">
        <v>0.1</v>
      </c>
      <c r="AB37" s="27">
        <v>0</v>
      </c>
      <c r="AC37" s="169">
        <v>0</v>
      </c>
      <c r="AD37" s="169">
        <v>0</v>
      </c>
      <c r="AE37" s="169">
        <v>0</v>
      </c>
      <c r="AF37" s="169">
        <v>0</v>
      </c>
      <c r="AG37" s="169">
        <v>0</v>
      </c>
      <c r="AH37" s="4">
        <f t="shared" si="3"/>
        <v>2.1</v>
      </c>
      <c r="AI37" s="23">
        <f t="shared" si="1"/>
        <v>-97.637795275590548</v>
      </c>
      <c r="AJ37" s="16"/>
      <c r="AK37" s="26">
        <v>0</v>
      </c>
      <c r="AL37" s="26">
        <f t="shared" si="2"/>
        <v>2.1</v>
      </c>
    </row>
    <row r="38" spans="1:38" ht="15" customHeight="1">
      <c r="A38" s="3">
        <v>37</v>
      </c>
      <c r="B38" s="2" t="s">
        <v>36</v>
      </c>
      <c r="C38" s="25">
        <v>115.7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7">
        <v>0</v>
      </c>
      <c r="P38" s="27">
        <v>0</v>
      </c>
      <c r="Q38" s="27">
        <v>0</v>
      </c>
      <c r="R38" s="169">
        <v>0</v>
      </c>
      <c r="S38" s="169">
        <v>0</v>
      </c>
      <c r="T38" s="27">
        <v>0.1</v>
      </c>
      <c r="U38" s="27">
        <v>0.8</v>
      </c>
      <c r="V38" s="27">
        <v>0.5</v>
      </c>
      <c r="W38" s="169">
        <v>0</v>
      </c>
      <c r="X38" s="169">
        <v>0</v>
      </c>
      <c r="Y38" s="169">
        <v>0</v>
      </c>
      <c r="Z38" s="27">
        <v>1</v>
      </c>
      <c r="AA38" s="27">
        <v>0</v>
      </c>
      <c r="AB38" s="27">
        <v>0</v>
      </c>
      <c r="AC38" s="169">
        <v>0</v>
      </c>
      <c r="AD38" s="169">
        <v>0</v>
      </c>
      <c r="AE38" s="169">
        <v>0</v>
      </c>
      <c r="AF38" s="169">
        <v>0</v>
      </c>
      <c r="AG38" s="169">
        <v>0</v>
      </c>
      <c r="AH38" s="4">
        <f t="shared" si="3"/>
        <v>2.4</v>
      </c>
      <c r="AI38" s="23">
        <f t="shared" si="1"/>
        <v>-97.925669835782202</v>
      </c>
      <c r="AJ38" s="16"/>
      <c r="AK38" s="26">
        <v>1.1000000000000001</v>
      </c>
      <c r="AL38" s="26">
        <f t="shared" si="2"/>
        <v>1.2999999999999998</v>
      </c>
    </row>
    <row r="39" spans="1:38">
      <c r="A39" s="3">
        <v>38</v>
      </c>
      <c r="B39" s="2" t="s">
        <v>37</v>
      </c>
      <c r="C39" s="25">
        <v>90.5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7">
        <v>0</v>
      </c>
      <c r="P39" s="27">
        <v>0</v>
      </c>
      <c r="Q39" s="27">
        <v>0</v>
      </c>
      <c r="R39" s="169">
        <v>0</v>
      </c>
      <c r="S39" s="169">
        <v>0</v>
      </c>
      <c r="T39" s="27">
        <v>0</v>
      </c>
      <c r="U39" s="27">
        <v>4.5</v>
      </c>
      <c r="V39" s="27">
        <v>0</v>
      </c>
      <c r="W39" s="169">
        <v>0</v>
      </c>
      <c r="X39" s="169">
        <v>0.1</v>
      </c>
      <c r="Y39" s="169">
        <v>0</v>
      </c>
      <c r="Z39" s="27">
        <v>0</v>
      </c>
      <c r="AA39" s="27">
        <v>0</v>
      </c>
      <c r="AB39" s="27">
        <v>0</v>
      </c>
      <c r="AC39" s="169">
        <v>0</v>
      </c>
      <c r="AD39" s="169">
        <v>0</v>
      </c>
      <c r="AE39" s="169">
        <v>0</v>
      </c>
      <c r="AF39" s="169">
        <v>0</v>
      </c>
      <c r="AG39" s="169">
        <v>0</v>
      </c>
      <c r="AH39" s="4">
        <f t="shared" si="3"/>
        <v>4.5999999999999996</v>
      </c>
      <c r="AI39" s="23">
        <f t="shared" si="1"/>
        <v>-94.917127071823202</v>
      </c>
      <c r="AJ39" s="16"/>
      <c r="AK39" s="26">
        <v>0.6</v>
      </c>
      <c r="AL39" s="26">
        <f t="shared" si="2"/>
        <v>3.9999999999999996</v>
      </c>
    </row>
    <row r="40" spans="1:38">
      <c r="A40" s="3">
        <v>39</v>
      </c>
      <c r="B40" s="2" t="s">
        <v>38</v>
      </c>
      <c r="C40" s="25">
        <v>68.400000000000006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7">
        <v>0</v>
      </c>
      <c r="P40" s="27">
        <v>0</v>
      </c>
      <c r="Q40" s="27">
        <v>1.2</v>
      </c>
      <c r="R40" s="169">
        <v>0.4</v>
      </c>
      <c r="S40" s="169">
        <v>0</v>
      </c>
      <c r="T40" s="27">
        <v>0</v>
      </c>
      <c r="U40" s="27">
        <v>0</v>
      </c>
      <c r="V40" s="27">
        <v>0</v>
      </c>
      <c r="W40" s="169">
        <v>0</v>
      </c>
      <c r="X40" s="169">
        <v>0</v>
      </c>
      <c r="Y40" s="169">
        <v>0</v>
      </c>
      <c r="Z40" s="27">
        <v>0</v>
      </c>
      <c r="AA40" s="27">
        <v>0</v>
      </c>
      <c r="AB40" s="27">
        <v>0</v>
      </c>
      <c r="AC40" s="169">
        <v>0</v>
      </c>
      <c r="AD40" s="169">
        <v>0</v>
      </c>
      <c r="AE40" s="169">
        <v>0</v>
      </c>
      <c r="AF40" s="169">
        <v>0</v>
      </c>
      <c r="AG40" s="169">
        <v>0</v>
      </c>
      <c r="AH40" s="4">
        <f t="shared" si="3"/>
        <v>1.6</v>
      </c>
      <c r="AI40" s="23">
        <f t="shared" si="1"/>
        <v>-97.660818713450297</v>
      </c>
      <c r="AJ40" s="16"/>
      <c r="AK40" s="26">
        <v>0.8</v>
      </c>
      <c r="AL40" s="26">
        <f t="shared" si="2"/>
        <v>0.8</v>
      </c>
    </row>
    <row r="41" spans="1:38">
      <c r="A41" s="3">
        <v>40</v>
      </c>
      <c r="B41" s="2" t="s">
        <v>39</v>
      </c>
      <c r="C41" s="25">
        <v>30.8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7">
        <v>0</v>
      </c>
      <c r="P41" s="27">
        <v>0</v>
      </c>
      <c r="Q41" s="27">
        <v>0</v>
      </c>
      <c r="R41" s="169">
        <v>0</v>
      </c>
      <c r="S41" s="169">
        <v>0</v>
      </c>
      <c r="T41" s="27">
        <v>0</v>
      </c>
      <c r="U41" s="27">
        <v>0</v>
      </c>
      <c r="V41" s="27">
        <v>0</v>
      </c>
      <c r="W41" s="169">
        <v>0</v>
      </c>
      <c r="X41" s="169">
        <v>0</v>
      </c>
      <c r="Y41" s="169">
        <v>0</v>
      </c>
      <c r="Z41" s="27">
        <v>0</v>
      </c>
      <c r="AA41" s="27">
        <v>0</v>
      </c>
      <c r="AB41" s="27">
        <v>0</v>
      </c>
      <c r="AC41" s="169">
        <v>0</v>
      </c>
      <c r="AD41" s="169">
        <v>0</v>
      </c>
      <c r="AE41" s="169">
        <v>0</v>
      </c>
      <c r="AF41" s="169">
        <v>0</v>
      </c>
      <c r="AG41" s="169">
        <v>0</v>
      </c>
      <c r="AH41" s="4">
        <f t="shared" si="3"/>
        <v>0</v>
      </c>
      <c r="AI41" s="23">
        <f t="shared" si="1"/>
        <v>-100</v>
      </c>
      <c r="AJ41" s="16"/>
      <c r="AK41" s="26">
        <v>0</v>
      </c>
      <c r="AL41" s="26">
        <f t="shared" si="2"/>
        <v>0</v>
      </c>
    </row>
    <row r="42" spans="1:38">
      <c r="A42" s="3">
        <v>41</v>
      </c>
      <c r="B42" s="2" t="s">
        <v>40</v>
      </c>
      <c r="C42" s="25">
        <v>32.700000000000003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0.2</v>
      </c>
      <c r="K42" s="27">
        <v>0</v>
      </c>
      <c r="L42" s="27">
        <v>0</v>
      </c>
      <c r="M42" s="27">
        <v>0</v>
      </c>
      <c r="N42" s="27">
        <v>0</v>
      </c>
      <c r="O42" s="27">
        <v>0</v>
      </c>
      <c r="P42" s="27">
        <v>0</v>
      </c>
      <c r="Q42" s="27">
        <v>0.3</v>
      </c>
      <c r="R42" s="169">
        <v>0.1</v>
      </c>
      <c r="S42" s="169">
        <v>0</v>
      </c>
      <c r="T42" s="27">
        <v>0</v>
      </c>
      <c r="U42" s="27">
        <v>0</v>
      </c>
      <c r="V42" s="27">
        <v>0.1</v>
      </c>
      <c r="W42" s="169">
        <v>0</v>
      </c>
      <c r="X42" s="169">
        <v>0</v>
      </c>
      <c r="Y42" s="169">
        <v>0</v>
      </c>
      <c r="Z42" s="27">
        <v>0</v>
      </c>
      <c r="AA42" s="27">
        <v>0</v>
      </c>
      <c r="AB42" s="27">
        <v>0</v>
      </c>
      <c r="AC42" s="169">
        <v>0</v>
      </c>
      <c r="AD42" s="169">
        <v>0</v>
      </c>
      <c r="AE42" s="169">
        <v>0</v>
      </c>
      <c r="AF42" s="169">
        <v>0</v>
      </c>
      <c r="AG42" s="169">
        <v>0</v>
      </c>
      <c r="AH42" s="4">
        <f t="shared" si="3"/>
        <v>0.7</v>
      </c>
      <c r="AI42" s="23">
        <f t="shared" si="1"/>
        <v>-97.859327217125383</v>
      </c>
      <c r="AJ42" s="16"/>
      <c r="AK42" s="26">
        <v>23</v>
      </c>
      <c r="AL42" s="26">
        <f t="shared" si="2"/>
        <v>-22.3</v>
      </c>
    </row>
    <row r="43" spans="1:38">
      <c r="A43" s="3">
        <v>42</v>
      </c>
      <c r="B43" s="2" t="s">
        <v>41</v>
      </c>
      <c r="C43" s="25">
        <v>98.4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2.4</v>
      </c>
      <c r="K43" s="27">
        <v>0</v>
      </c>
      <c r="L43" s="27">
        <v>0</v>
      </c>
      <c r="M43" s="27">
        <v>0</v>
      </c>
      <c r="N43" s="27">
        <v>0</v>
      </c>
      <c r="O43" s="27">
        <v>0</v>
      </c>
      <c r="P43" s="27">
        <v>0</v>
      </c>
      <c r="Q43" s="27">
        <v>0</v>
      </c>
      <c r="R43" s="169">
        <v>0.1</v>
      </c>
      <c r="S43" s="169">
        <v>0</v>
      </c>
      <c r="T43" s="27">
        <v>0</v>
      </c>
      <c r="U43" s="27">
        <v>0</v>
      </c>
      <c r="V43" s="27">
        <v>0</v>
      </c>
      <c r="W43" s="169">
        <v>0</v>
      </c>
      <c r="X43" s="169">
        <v>0</v>
      </c>
      <c r="Y43" s="169">
        <v>0</v>
      </c>
      <c r="Z43" s="27">
        <v>0</v>
      </c>
      <c r="AA43" s="27">
        <v>0</v>
      </c>
      <c r="AB43" s="27">
        <v>0</v>
      </c>
      <c r="AC43" s="169">
        <v>0</v>
      </c>
      <c r="AD43" s="169">
        <v>0</v>
      </c>
      <c r="AE43" s="169">
        <v>0</v>
      </c>
      <c r="AF43" s="169">
        <v>0</v>
      </c>
      <c r="AG43" s="169">
        <v>0</v>
      </c>
      <c r="AH43" s="4">
        <f t="shared" si="3"/>
        <v>2.5</v>
      </c>
      <c r="AI43" s="23">
        <f t="shared" si="1"/>
        <v>-97.459349593495929</v>
      </c>
      <c r="AJ43" s="16"/>
      <c r="AK43" s="26">
        <v>0</v>
      </c>
      <c r="AL43" s="26">
        <f t="shared" si="2"/>
        <v>2.5</v>
      </c>
    </row>
    <row r="44" spans="1:38">
      <c r="A44" s="3">
        <v>43</v>
      </c>
      <c r="B44" s="2" t="s">
        <v>42</v>
      </c>
      <c r="C44" s="25">
        <v>32.200000000000003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2.6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7">
        <v>0</v>
      </c>
      <c r="P44" s="27">
        <v>0</v>
      </c>
      <c r="Q44" s="27">
        <v>0</v>
      </c>
      <c r="R44" s="169">
        <v>0</v>
      </c>
      <c r="S44" s="169">
        <v>0</v>
      </c>
      <c r="T44" s="27">
        <v>0</v>
      </c>
      <c r="U44" s="27">
        <v>0</v>
      </c>
      <c r="V44" s="27">
        <v>0.2</v>
      </c>
      <c r="W44" s="169">
        <v>0</v>
      </c>
      <c r="X44" s="169">
        <v>0.1</v>
      </c>
      <c r="Y44" s="169">
        <v>0</v>
      </c>
      <c r="Z44" s="27">
        <v>0</v>
      </c>
      <c r="AA44" s="27">
        <v>0</v>
      </c>
      <c r="AB44" s="27">
        <v>0</v>
      </c>
      <c r="AC44" s="169">
        <v>0</v>
      </c>
      <c r="AD44" s="169">
        <v>0</v>
      </c>
      <c r="AE44" s="169">
        <v>0</v>
      </c>
      <c r="AF44" s="169">
        <v>0</v>
      </c>
      <c r="AG44" s="169">
        <v>0</v>
      </c>
      <c r="AH44" s="4">
        <f t="shared" si="3"/>
        <v>2.9000000000000004</v>
      </c>
      <c r="AI44" s="23">
        <f t="shared" si="1"/>
        <v>-90.993788819875775</v>
      </c>
      <c r="AJ44" s="16"/>
      <c r="AK44" s="26">
        <v>1</v>
      </c>
      <c r="AL44" s="26">
        <f t="shared" si="2"/>
        <v>1.9000000000000004</v>
      </c>
    </row>
    <row r="45" spans="1:38">
      <c r="A45" s="3">
        <v>44</v>
      </c>
      <c r="B45" s="2" t="s">
        <v>43</v>
      </c>
      <c r="C45" s="25">
        <v>54.1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7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7">
        <v>0</v>
      </c>
      <c r="P45" s="27">
        <v>0</v>
      </c>
      <c r="Q45" s="27">
        <v>0.9</v>
      </c>
      <c r="R45" s="169">
        <v>1.7</v>
      </c>
      <c r="S45" s="169">
        <v>0</v>
      </c>
      <c r="T45" s="27">
        <v>0</v>
      </c>
      <c r="U45" s="27">
        <v>26.6</v>
      </c>
      <c r="V45" s="27">
        <v>0</v>
      </c>
      <c r="W45" s="169">
        <v>0</v>
      </c>
      <c r="X45" s="169">
        <v>0</v>
      </c>
      <c r="Y45" s="169">
        <v>0</v>
      </c>
      <c r="Z45" s="27">
        <v>0</v>
      </c>
      <c r="AA45" s="27">
        <v>0</v>
      </c>
      <c r="AB45" s="27">
        <v>0</v>
      </c>
      <c r="AC45" s="169">
        <v>0</v>
      </c>
      <c r="AD45" s="169">
        <v>0</v>
      </c>
      <c r="AE45" s="169">
        <v>0</v>
      </c>
      <c r="AF45" s="169">
        <v>0</v>
      </c>
      <c r="AG45" s="169">
        <v>0</v>
      </c>
      <c r="AH45" s="4">
        <f t="shared" si="3"/>
        <v>29.200000000000003</v>
      </c>
      <c r="AI45" s="23">
        <f t="shared" si="1"/>
        <v>-46.025878003696853</v>
      </c>
      <c r="AJ45" s="16"/>
      <c r="AK45" s="26">
        <v>7.9</v>
      </c>
      <c r="AL45" s="26">
        <f t="shared" si="2"/>
        <v>21.300000000000004</v>
      </c>
    </row>
    <row r="46" spans="1:38">
      <c r="A46" s="3">
        <v>45</v>
      </c>
      <c r="B46" s="2" t="s">
        <v>44</v>
      </c>
      <c r="C46" s="25">
        <v>28.4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0.1</v>
      </c>
      <c r="K46" s="27">
        <v>0</v>
      </c>
      <c r="L46" s="27">
        <v>0</v>
      </c>
      <c r="M46" s="27">
        <v>0</v>
      </c>
      <c r="N46" s="27">
        <v>0</v>
      </c>
      <c r="O46" s="27">
        <v>0</v>
      </c>
      <c r="P46" s="27">
        <v>0</v>
      </c>
      <c r="Q46" s="27">
        <v>0</v>
      </c>
      <c r="R46" s="169">
        <v>0</v>
      </c>
      <c r="S46" s="169">
        <v>0</v>
      </c>
      <c r="T46" s="27">
        <v>0</v>
      </c>
      <c r="U46" s="27">
        <v>0</v>
      </c>
      <c r="V46" s="27">
        <v>0</v>
      </c>
      <c r="W46" s="169">
        <v>0</v>
      </c>
      <c r="X46" s="169">
        <v>0</v>
      </c>
      <c r="Y46" s="169">
        <v>0</v>
      </c>
      <c r="Z46" s="27">
        <v>0</v>
      </c>
      <c r="AA46" s="27">
        <v>0</v>
      </c>
      <c r="AB46" s="27">
        <v>0</v>
      </c>
      <c r="AC46" s="169">
        <v>0</v>
      </c>
      <c r="AD46" s="169">
        <v>0</v>
      </c>
      <c r="AE46" s="169">
        <v>0</v>
      </c>
      <c r="AF46" s="169">
        <v>0</v>
      </c>
      <c r="AG46" s="169">
        <v>0</v>
      </c>
      <c r="AH46" s="4">
        <f t="shared" si="3"/>
        <v>0.1</v>
      </c>
      <c r="AI46" s="23">
        <f t="shared" si="1"/>
        <v>-99.647887323943664</v>
      </c>
      <c r="AJ46" s="16"/>
      <c r="AK46" s="26">
        <v>0.4</v>
      </c>
      <c r="AL46" s="26">
        <f t="shared" si="2"/>
        <v>-0.30000000000000004</v>
      </c>
    </row>
    <row r="47" spans="1:38">
      <c r="A47" s="3">
        <v>46</v>
      </c>
      <c r="B47" s="2" t="s">
        <v>45</v>
      </c>
      <c r="C47" s="25">
        <v>50.7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7">
        <v>0</v>
      </c>
      <c r="P47" s="27">
        <v>0</v>
      </c>
      <c r="Q47" s="27">
        <v>0</v>
      </c>
      <c r="R47" s="169">
        <v>0</v>
      </c>
      <c r="S47" s="169">
        <v>0</v>
      </c>
      <c r="T47" s="27">
        <v>0</v>
      </c>
      <c r="U47" s="27">
        <v>0</v>
      </c>
      <c r="V47" s="27">
        <v>0</v>
      </c>
      <c r="W47" s="169">
        <v>0</v>
      </c>
      <c r="X47" s="169">
        <v>0</v>
      </c>
      <c r="Y47" s="169">
        <v>0</v>
      </c>
      <c r="Z47" s="27">
        <v>0</v>
      </c>
      <c r="AA47" s="27">
        <v>0</v>
      </c>
      <c r="AB47" s="27">
        <v>0</v>
      </c>
      <c r="AC47" s="169">
        <v>0</v>
      </c>
      <c r="AD47" s="169">
        <v>0</v>
      </c>
      <c r="AE47" s="169">
        <v>0</v>
      </c>
      <c r="AF47" s="169">
        <v>0</v>
      </c>
      <c r="AG47" s="169">
        <v>0</v>
      </c>
      <c r="AH47" s="4">
        <f t="shared" si="3"/>
        <v>0</v>
      </c>
      <c r="AI47" s="23">
        <f t="shared" si="1"/>
        <v>-100</v>
      </c>
      <c r="AJ47" s="16"/>
      <c r="AK47" s="26">
        <v>27.2</v>
      </c>
      <c r="AL47" s="26">
        <f t="shared" si="2"/>
        <v>-27.2</v>
      </c>
    </row>
    <row r="48" spans="1:38">
      <c r="A48" s="3">
        <v>47</v>
      </c>
      <c r="B48" s="2" t="s">
        <v>72</v>
      </c>
      <c r="C48" s="25">
        <v>80.599999999999994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7">
        <v>0</v>
      </c>
      <c r="P48" s="27">
        <v>0</v>
      </c>
      <c r="Q48" s="27">
        <v>1.1000000000000001</v>
      </c>
      <c r="R48" s="169">
        <v>0</v>
      </c>
      <c r="S48" s="169">
        <v>0</v>
      </c>
      <c r="T48" s="27">
        <v>0</v>
      </c>
      <c r="U48" s="27">
        <v>0</v>
      </c>
      <c r="V48" s="27">
        <v>0</v>
      </c>
      <c r="W48" s="169">
        <v>0</v>
      </c>
      <c r="X48" s="169">
        <v>0</v>
      </c>
      <c r="Y48" s="169">
        <v>0</v>
      </c>
      <c r="Z48" s="27">
        <v>0</v>
      </c>
      <c r="AA48" s="27">
        <v>0</v>
      </c>
      <c r="AB48" s="27">
        <v>0</v>
      </c>
      <c r="AC48" s="169">
        <v>0</v>
      </c>
      <c r="AD48" s="169">
        <v>0</v>
      </c>
      <c r="AE48" s="169">
        <v>0</v>
      </c>
      <c r="AF48" s="169">
        <v>0</v>
      </c>
      <c r="AG48" s="169">
        <v>0</v>
      </c>
      <c r="AH48" s="4">
        <f t="shared" si="3"/>
        <v>1.1000000000000001</v>
      </c>
      <c r="AI48" s="23">
        <f t="shared" si="1"/>
        <v>-98.635235732009932</v>
      </c>
      <c r="AJ48" s="16"/>
      <c r="AK48" s="26">
        <v>3.7</v>
      </c>
      <c r="AL48" s="26">
        <f t="shared" si="2"/>
        <v>-2.6</v>
      </c>
    </row>
    <row r="49" spans="1:38">
      <c r="A49" s="3">
        <v>48</v>
      </c>
      <c r="B49" s="2" t="s">
        <v>71</v>
      </c>
      <c r="C49" s="25">
        <v>69.099999999999994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7">
        <v>0</v>
      </c>
      <c r="P49" s="27">
        <v>0</v>
      </c>
      <c r="Q49" s="27">
        <v>2</v>
      </c>
      <c r="R49" s="169">
        <v>0</v>
      </c>
      <c r="S49" s="169">
        <v>0</v>
      </c>
      <c r="T49" s="27">
        <v>0.1</v>
      </c>
      <c r="U49" s="27">
        <v>0.2</v>
      </c>
      <c r="V49" s="27">
        <v>0</v>
      </c>
      <c r="W49" s="169">
        <v>0</v>
      </c>
      <c r="X49" s="169">
        <v>0</v>
      </c>
      <c r="Y49" s="169">
        <v>0</v>
      </c>
      <c r="Z49" s="27">
        <v>0</v>
      </c>
      <c r="AA49" s="27">
        <v>0.3</v>
      </c>
      <c r="AB49" s="27">
        <v>0</v>
      </c>
      <c r="AC49" s="169">
        <v>0</v>
      </c>
      <c r="AD49" s="169">
        <v>0</v>
      </c>
      <c r="AE49" s="169">
        <v>0</v>
      </c>
      <c r="AF49" s="169">
        <v>0</v>
      </c>
      <c r="AG49" s="169">
        <v>0</v>
      </c>
      <c r="AH49" s="4">
        <f t="shared" si="3"/>
        <v>2.6</v>
      </c>
      <c r="AI49" s="23">
        <f t="shared" si="1"/>
        <v>-96.237337192474669</v>
      </c>
      <c r="AJ49" s="16"/>
      <c r="AK49" s="26">
        <v>7.1</v>
      </c>
      <c r="AL49" s="26">
        <f t="shared" si="2"/>
        <v>-4.5</v>
      </c>
    </row>
    <row r="50" spans="1:38">
      <c r="A50" s="3">
        <v>49</v>
      </c>
      <c r="B50" s="2" t="s">
        <v>48</v>
      </c>
      <c r="C50" s="25">
        <v>34.799999999999997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7">
        <v>0</v>
      </c>
      <c r="P50" s="27">
        <v>0</v>
      </c>
      <c r="Q50" s="27">
        <v>0</v>
      </c>
      <c r="R50" s="169">
        <v>0</v>
      </c>
      <c r="S50" s="169">
        <v>0</v>
      </c>
      <c r="T50" s="27">
        <v>0</v>
      </c>
      <c r="U50" s="27">
        <v>1</v>
      </c>
      <c r="V50" s="27">
        <v>0.3</v>
      </c>
      <c r="W50" s="169">
        <v>0</v>
      </c>
      <c r="X50" s="169">
        <v>0.1</v>
      </c>
      <c r="Y50" s="169">
        <v>0</v>
      </c>
      <c r="Z50" s="27">
        <v>0</v>
      </c>
      <c r="AA50" s="27">
        <v>0.3</v>
      </c>
      <c r="AB50" s="27">
        <v>0</v>
      </c>
      <c r="AC50" s="169">
        <v>0</v>
      </c>
      <c r="AD50" s="169">
        <v>0</v>
      </c>
      <c r="AE50" s="169">
        <v>0</v>
      </c>
      <c r="AF50" s="169">
        <v>0</v>
      </c>
      <c r="AG50" s="169">
        <v>0</v>
      </c>
      <c r="AH50" s="4">
        <f t="shared" si="3"/>
        <v>1.7000000000000002</v>
      </c>
      <c r="AI50" s="23">
        <f t="shared" si="1"/>
        <v>-95.114942528735625</v>
      </c>
      <c r="AJ50" s="16"/>
      <c r="AK50" s="26">
        <v>0.2</v>
      </c>
      <c r="AL50" s="26">
        <f t="shared" si="2"/>
        <v>1.5000000000000002</v>
      </c>
    </row>
    <row r="51" spans="1:38">
      <c r="A51" s="3">
        <v>50</v>
      </c>
      <c r="B51" s="2" t="s">
        <v>49</v>
      </c>
      <c r="C51" s="25">
        <v>90.5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0.3</v>
      </c>
      <c r="K51" s="27">
        <v>0</v>
      </c>
      <c r="L51" s="27">
        <v>0</v>
      </c>
      <c r="M51" s="27">
        <v>0</v>
      </c>
      <c r="N51" s="27">
        <v>0</v>
      </c>
      <c r="O51" s="27">
        <v>0</v>
      </c>
      <c r="P51" s="27">
        <v>0</v>
      </c>
      <c r="Q51" s="27">
        <v>0</v>
      </c>
      <c r="R51" s="169">
        <v>0</v>
      </c>
      <c r="S51" s="169">
        <v>0</v>
      </c>
      <c r="T51" s="27">
        <v>0.3</v>
      </c>
      <c r="U51" s="27">
        <v>17.2</v>
      </c>
      <c r="V51" s="27">
        <v>0</v>
      </c>
      <c r="W51" s="169">
        <v>0</v>
      </c>
      <c r="X51" s="169">
        <v>0</v>
      </c>
      <c r="Y51" s="169">
        <v>0</v>
      </c>
      <c r="Z51" s="27">
        <v>0</v>
      </c>
      <c r="AA51" s="27">
        <v>0</v>
      </c>
      <c r="AB51" s="27">
        <v>0</v>
      </c>
      <c r="AC51" s="169">
        <v>0</v>
      </c>
      <c r="AD51" s="169">
        <v>0</v>
      </c>
      <c r="AE51" s="169">
        <v>0</v>
      </c>
      <c r="AF51" s="169">
        <v>0</v>
      </c>
      <c r="AG51" s="169">
        <v>0</v>
      </c>
      <c r="AH51" s="4">
        <f t="shared" si="3"/>
        <v>17.8</v>
      </c>
      <c r="AI51" s="23">
        <f t="shared" si="1"/>
        <v>-80.331491712707177</v>
      </c>
      <c r="AJ51" s="16"/>
      <c r="AK51" s="26">
        <v>0.3</v>
      </c>
      <c r="AL51" s="26">
        <f t="shared" si="2"/>
        <v>17.5</v>
      </c>
    </row>
    <row r="52" spans="1:38">
      <c r="A52" s="3">
        <v>51</v>
      </c>
      <c r="B52" s="3" t="s">
        <v>53</v>
      </c>
      <c r="C52" s="3">
        <f>SUM(C2:C51)</f>
        <v>3535.5</v>
      </c>
      <c r="D52" s="3">
        <f>SUM(D2:D51)</f>
        <v>0</v>
      </c>
      <c r="E52" s="3">
        <f t="shared" ref="E52:F52" si="4">SUM(E2:E51)</f>
        <v>0</v>
      </c>
      <c r="F52" s="3">
        <f t="shared" si="4"/>
        <v>0</v>
      </c>
      <c r="G52" s="3">
        <f t="shared" ref="G52:I52" si="5">SUM(G2:G51)</f>
        <v>0</v>
      </c>
      <c r="H52" s="3">
        <f t="shared" si="5"/>
        <v>59.900000000000006</v>
      </c>
      <c r="I52" s="3">
        <f t="shared" si="5"/>
        <v>20.9</v>
      </c>
      <c r="J52" s="3">
        <f t="shared" ref="J52:K52" si="6">SUM(J2:J51)</f>
        <v>10.7</v>
      </c>
      <c r="K52" s="3">
        <f t="shared" si="6"/>
        <v>0</v>
      </c>
      <c r="L52" s="3">
        <f t="shared" ref="L52:O52" si="7">SUM(L2:L51)</f>
        <v>0</v>
      </c>
      <c r="M52" s="3">
        <f t="shared" si="7"/>
        <v>0</v>
      </c>
      <c r="N52" s="3">
        <f t="shared" si="7"/>
        <v>0</v>
      </c>
      <c r="O52" s="3">
        <f t="shared" si="7"/>
        <v>0</v>
      </c>
      <c r="P52" s="3">
        <f t="shared" ref="P52:T52" si="8">SUM(P2:P51)</f>
        <v>0</v>
      </c>
      <c r="Q52" s="3">
        <f t="shared" si="8"/>
        <v>21.3</v>
      </c>
      <c r="R52" s="3">
        <f t="shared" si="8"/>
        <v>7.8</v>
      </c>
      <c r="S52" s="3">
        <f t="shared" si="8"/>
        <v>0</v>
      </c>
      <c r="T52" s="170">
        <f t="shared" si="8"/>
        <v>9.1</v>
      </c>
      <c r="U52" s="170">
        <f t="shared" ref="U52:X52" si="9">SUM(U2:U51)</f>
        <v>152.29999999999995</v>
      </c>
      <c r="V52" s="170">
        <f t="shared" si="9"/>
        <v>29.000000000000004</v>
      </c>
      <c r="W52" s="170">
        <f t="shared" si="9"/>
        <v>0</v>
      </c>
      <c r="X52" s="170">
        <f t="shared" si="9"/>
        <v>0.99999999999999989</v>
      </c>
      <c r="Y52" s="170">
        <f t="shared" ref="Y52:AC52" si="10">SUM(Y2:Y51)</f>
        <v>0</v>
      </c>
      <c r="Z52" s="170">
        <f t="shared" si="10"/>
        <v>8.9</v>
      </c>
      <c r="AA52" s="170">
        <f t="shared" si="10"/>
        <v>2.8999999999999995</v>
      </c>
      <c r="AB52" s="170">
        <f t="shared" si="10"/>
        <v>0</v>
      </c>
      <c r="AC52" s="170">
        <f t="shared" si="10"/>
        <v>0</v>
      </c>
      <c r="AD52" s="170">
        <f t="shared" ref="AD52:AH52" si="11">SUM(AD2:AD51)</f>
        <v>0</v>
      </c>
      <c r="AE52" s="170">
        <f t="shared" si="11"/>
        <v>0</v>
      </c>
      <c r="AF52" s="170">
        <f t="shared" si="11"/>
        <v>0</v>
      </c>
      <c r="AG52" s="3">
        <f t="shared" si="11"/>
        <v>0</v>
      </c>
      <c r="AH52" s="3">
        <f t="shared" si="11"/>
        <v>323.80000000000013</v>
      </c>
      <c r="AI52" s="23">
        <f t="shared" si="1"/>
        <v>-90.841465139301363</v>
      </c>
      <c r="AJ52" s="3" t="s">
        <v>57</v>
      </c>
      <c r="AK52" s="37"/>
    </row>
    <row r="53" spans="1:38">
      <c r="A53" s="3">
        <v>52</v>
      </c>
      <c r="B53" s="3" t="s">
        <v>54</v>
      </c>
      <c r="C53" s="5">
        <f>C52/50</f>
        <v>70.709999999999994</v>
      </c>
      <c r="D53" s="5">
        <f>D52/50</f>
        <v>0</v>
      </c>
      <c r="E53" s="5">
        <f t="shared" ref="E53:F53" si="12">E52/50</f>
        <v>0</v>
      </c>
      <c r="F53" s="5">
        <f t="shared" si="12"/>
        <v>0</v>
      </c>
      <c r="G53" s="5">
        <f t="shared" ref="G53:I53" si="13">G52/50</f>
        <v>0</v>
      </c>
      <c r="H53" s="5">
        <f t="shared" si="13"/>
        <v>1.1980000000000002</v>
      </c>
      <c r="I53" s="5">
        <f t="shared" si="13"/>
        <v>0.41799999999999998</v>
      </c>
      <c r="J53" s="5">
        <f t="shared" ref="J53:K53" si="14">J52/50</f>
        <v>0.214</v>
      </c>
      <c r="K53" s="5">
        <f t="shared" si="14"/>
        <v>0</v>
      </c>
      <c r="L53" s="5">
        <f t="shared" ref="L53:O53" si="15">L52/50</f>
        <v>0</v>
      </c>
      <c r="M53" s="5">
        <f t="shared" si="15"/>
        <v>0</v>
      </c>
      <c r="N53" s="5">
        <f t="shared" si="15"/>
        <v>0</v>
      </c>
      <c r="O53" s="5">
        <f t="shared" si="15"/>
        <v>0</v>
      </c>
      <c r="P53" s="5">
        <f t="shared" ref="P53:T53" si="16">P52/50</f>
        <v>0</v>
      </c>
      <c r="Q53" s="5">
        <f t="shared" si="16"/>
        <v>0.42599999999999999</v>
      </c>
      <c r="R53" s="5">
        <f t="shared" si="16"/>
        <v>0.156</v>
      </c>
      <c r="S53" s="5">
        <f t="shared" si="16"/>
        <v>0</v>
      </c>
      <c r="T53" s="171">
        <f t="shared" si="16"/>
        <v>0.182</v>
      </c>
      <c r="U53" s="171">
        <f t="shared" ref="U53:X53" si="17">U52/50</f>
        <v>3.0459999999999989</v>
      </c>
      <c r="V53" s="171">
        <f t="shared" si="17"/>
        <v>0.58000000000000007</v>
      </c>
      <c r="W53" s="171">
        <f t="shared" si="17"/>
        <v>0</v>
      </c>
      <c r="X53" s="171">
        <f t="shared" si="17"/>
        <v>1.9999999999999997E-2</v>
      </c>
      <c r="Y53" s="171">
        <f t="shared" ref="Y53:AC53" si="18">Y52/50</f>
        <v>0</v>
      </c>
      <c r="Z53" s="171">
        <f t="shared" si="18"/>
        <v>0.17800000000000002</v>
      </c>
      <c r="AA53" s="171">
        <f t="shared" si="18"/>
        <v>5.7999999999999989E-2</v>
      </c>
      <c r="AB53" s="171">
        <f t="shared" si="18"/>
        <v>0</v>
      </c>
      <c r="AC53" s="171">
        <f t="shared" si="18"/>
        <v>0</v>
      </c>
      <c r="AD53" s="171">
        <f t="shared" ref="AD53:AH53" si="19">AD52/50</f>
        <v>0</v>
      </c>
      <c r="AE53" s="171">
        <f t="shared" si="19"/>
        <v>0</v>
      </c>
      <c r="AF53" s="171">
        <f t="shared" si="19"/>
        <v>0</v>
      </c>
      <c r="AG53" s="5">
        <f t="shared" si="19"/>
        <v>0</v>
      </c>
      <c r="AH53" s="5">
        <f t="shared" si="19"/>
        <v>6.4760000000000026</v>
      </c>
      <c r="AI53" s="23">
        <f t="shared" si="1"/>
        <v>-90.841465139301363</v>
      </c>
      <c r="AJ53" s="5" t="s">
        <v>57</v>
      </c>
      <c r="AK53" s="37"/>
    </row>
    <row r="54" spans="1:38">
      <c r="S54" s="38"/>
      <c r="AK54" s="18"/>
    </row>
    <row r="55" spans="1:38">
      <c r="H55" s="1">
        <f>23/50</f>
        <v>0.46</v>
      </c>
    </row>
    <row r="56" spans="1:38"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182"/>
      <c r="AK56" s="8"/>
    </row>
    <row r="57" spans="1:38">
      <c r="R57" s="8"/>
      <c r="S57" s="8"/>
      <c r="T57" s="8"/>
      <c r="U57" s="183"/>
      <c r="V57" s="183"/>
      <c r="W57" s="183"/>
      <c r="X57" s="183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182"/>
      <c r="AK57" s="8"/>
    </row>
    <row r="58" spans="1:38">
      <c r="L58" s="8"/>
      <c r="M58" s="8"/>
      <c r="N58" s="8"/>
      <c r="O58" s="8"/>
      <c r="P58" s="8"/>
      <c r="Q58" s="8"/>
      <c r="R58" s="8"/>
      <c r="S58" s="8"/>
      <c r="T58" s="8"/>
      <c r="U58" s="173"/>
      <c r="V58" s="174"/>
      <c r="W58" s="174"/>
      <c r="X58" s="173"/>
      <c r="Y58" s="8"/>
      <c r="Z58" s="173"/>
      <c r="AA58" s="174"/>
      <c r="AB58" s="174"/>
      <c r="AC58" s="173"/>
      <c r="AD58" s="8"/>
      <c r="AE58" s="173"/>
      <c r="AF58" s="174"/>
      <c r="AG58" s="174"/>
      <c r="AH58" s="173"/>
      <c r="AI58" s="8"/>
      <c r="AJ58" s="182"/>
      <c r="AK58" s="8"/>
    </row>
    <row r="59" spans="1:38">
      <c r="L59" s="8"/>
      <c r="M59" s="8"/>
      <c r="N59" s="172"/>
      <c r="O59" s="172"/>
      <c r="P59" s="172"/>
      <c r="Q59" s="172"/>
      <c r="R59" s="8"/>
      <c r="S59" s="8"/>
      <c r="T59" s="8"/>
      <c r="U59" s="173"/>
      <c r="V59" s="174"/>
      <c r="W59" s="174"/>
      <c r="X59" s="173"/>
      <c r="Y59" s="179"/>
      <c r="Z59" s="173"/>
      <c r="AA59" s="174"/>
      <c r="AB59" s="174"/>
      <c r="AC59" s="173"/>
      <c r="AD59" s="8"/>
      <c r="AE59" s="173"/>
      <c r="AF59" s="174"/>
      <c r="AG59" s="174"/>
      <c r="AH59" s="173"/>
      <c r="AI59" s="8"/>
      <c r="AJ59" s="182"/>
      <c r="AK59" s="8"/>
    </row>
    <row r="60" spans="1:38" ht="30">
      <c r="L60" s="27">
        <v>611</v>
      </c>
      <c r="M60" s="28" t="s">
        <v>130</v>
      </c>
      <c r="N60" s="28" t="s">
        <v>0</v>
      </c>
      <c r="P60" s="172"/>
      <c r="Q60" s="172"/>
      <c r="R60" s="8"/>
      <c r="S60" s="8"/>
      <c r="T60" s="8"/>
      <c r="U60" s="173"/>
      <c r="V60" s="174"/>
      <c r="W60" s="174"/>
      <c r="X60" s="173"/>
      <c r="Y60" s="179"/>
      <c r="Z60" s="173"/>
      <c r="AA60" s="174"/>
      <c r="AB60" s="174"/>
      <c r="AC60" s="173"/>
      <c r="AD60" s="8"/>
      <c r="AE60" s="173"/>
      <c r="AF60" s="174"/>
      <c r="AG60" s="174"/>
      <c r="AH60" s="173"/>
      <c r="AI60" s="8"/>
      <c r="AJ60" s="182"/>
      <c r="AK60" s="8"/>
    </row>
    <row r="61" spans="1:38">
      <c r="L61" s="27">
        <v>622</v>
      </c>
      <c r="M61" s="28" t="s">
        <v>130</v>
      </c>
      <c r="N61" s="28" t="s">
        <v>1</v>
      </c>
      <c r="P61" s="172"/>
      <c r="Q61" s="172"/>
      <c r="R61" s="8"/>
      <c r="S61" s="8"/>
      <c r="T61" s="8"/>
      <c r="U61" s="173"/>
      <c r="V61" s="174"/>
      <c r="W61" s="174"/>
      <c r="X61" s="173"/>
      <c r="Y61" s="179"/>
      <c r="Z61" s="173"/>
      <c r="AA61" s="174"/>
      <c r="AB61" s="174"/>
      <c r="AC61" s="173"/>
      <c r="AD61" s="8"/>
      <c r="AE61" s="173"/>
      <c r="AF61" s="174"/>
      <c r="AG61" s="174"/>
      <c r="AH61" s="173"/>
      <c r="AI61" s="8"/>
      <c r="AJ61" s="182"/>
      <c r="AK61" s="8"/>
    </row>
    <row r="62" spans="1:38" ht="30">
      <c r="L62" s="27">
        <v>634</v>
      </c>
      <c r="M62" s="28" t="s">
        <v>130</v>
      </c>
      <c r="N62" s="28" t="s">
        <v>2</v>
      </c>
      <c r="P62" s="172"/>
      <c r="Q62" s="172"/>
      <c r="R62" s="8"/>
      <c r="S62" s="8"/>
      <c r="T62" s="8"/>
      <c r="U62" s="173"/>
      <c r="V62" s="174"/>
      <c r="W62" s="174"/>
      <c r="X62" s="173"/>
      <c r="Y62" s="179"/>
      <c r="Z62" s="173"/>
      <c r="AA62" s="174"/>
      <c r="AB62" s="174"/>
      <c r="AC62" s="173"/>
      <c r="AD62" s="8"/>
      <c r="AE62" s="173"/>
      <c r="AF62" s="174"/>
      <c r="AG62" s="174"/>
      <c r="AH62" s="173"/>
      <c r="AI62" s="8"/>
      <c r="AJ62" s="182"/>
      <c r="AK62" s="8"/>
    </row>
    <row r="63" spans="1:38" ht="30">
      <c r="L63" s="27">
        <v>645</v>
      </c>
      <c r="M63" s="28" t="s">
        <v>130</v>
      </c>
      <c r="N63" s="28" t="s">
        <v>3</v>
      </c>
      <c r="P63" s="172"/>
      <c r="Q63" s="172"/>
      <c r="R63" s="8"/>
      <c r="S63" s="8"/>
      <c r="T63" s="8"/>
      <c r="U63" s="173"/>
      <c r="V63" s="174"/>
      <c r="W63" s="174"/>
      <c r="X63" s="173"/>
      <c r="Y63" s="179"/>
      <c r="Z63" s="173"/>
      <c r="AA63" s="174"/>
      <c r="AB63" s="174"/>
      <c r="AC63" s="173"/>
      <c r="AD63" s="8"/>
      <c r="AE63" s="173"/>
      <c r="AF63" s="174"/>
      <c r="AG63" s="174"/>
      <c r="AH63" s="173"/>
      <c r="AI63" s="8"/>
      <c r="AJ63" s="182"/>
      <c r="AK63" s="8"/>
    </row>
    <row r="64" spans="1:38" ht="30">
      <c r="L64" s="27">
        <v>626</v>
      </c>
      <c r="M64" s="28" t="s">
        <v>130</v>
      </c>
      <c r="N64" s="28" t="s">
        <v>4</v>
      </c>
      <c r="P64" s="172"/>
      <c r="Q64" s="172"/>
      <c r="R64" s="8"/>
      <c r="S64" s="8"/>
      <c r="T64" s="8"/>
      <c r="U64" s="173"/>
      <c r="V64" s="174"/>
      <c r="W64" s="174"/>
      <c r="X64" s="173"/>
      <c r="Y64" s="179"/>
      <c r="Z64" s="173"/>
      <c r="AA64" s="174"/>
      <c r="AB64" s="174"/>
      <c r="AC64" s="173"/>
      <c r="AD64" s="8"/>
      <c r="AE64" s="173"/>
      <c r="AF64" s="174"/>
      <c r="AG64" s="174"/>
      <c r="AH64" s="173"/>
      <c r="AI64" s="8"/>
      <c r="AJ64" s="182"/>
      <c r="AK64" s="8"/>
    </row>
    <row r="65" spans="12:37" ht="30">
      <c r="L65" s="27">
        <v>632</v>
      </c>
      <c r="M65" s="28" t="s">
        <v>130</v>
      </c>
      <c r="N65" s="28" t="s">
        <v>5</v>
      </c>
      <c r="P65" s="172"/>
      <c r="Q65" s="172"/>
      <c r="R65" s="8"/>
      <c r="S65" s="8"/>
      <c r="T65" s="8"/>
      <c r="U65" s="173"/>
      <c r="V65" s="174"/>
      <c r="W65" s="174"/>
      <c r="X65" s="173"/>
      <c r="Y65" s="179"/>
      <c r="Z65" s="173"/>
      <c r="AA65" s="174"/>
      <c r="AB65" s="174"/>
      <c r="AC65" s="173"/>
      <c r="AD65" s="8"/>
      <c r="AE65" s="173"/>
      <c r="AF65" s="174"/>
      <c r="AG65" s="174"/>
      <c r="AH65" s="173"/>
      <c r="AI65" s="8"/>
      <c r="AJ65" s="182"/>
      <c r="AK65" s="8"/>
    </row>
    <row r="66" spans="12:37" ht="30">
      <c r="L66" s="27">
        <v>605</v>
      </c>
      <c r="M66" s="28" t="s">
        <v>130</v>
      </c>
      <c r="N66" s="28" t="s">
        <v>6</v>
      </c>
      <c r="P66" s="172"/>
      <c r="Q66" s="172"/>
      <c r="R66" s="8"/>
      <c r="S66" s="8"/>
      <c r="T66" s="8"/>
      <c r="U66" s="173"/>
      <c r="V66" s="174"/>
      <c r="W66" s="174"/>
      <c r="X66" s="173"/>
      <c r="Y66" s="179"/>
      <c r="Z66" s="173"/>
      <c r="AA66" s="174"/>
      <c r="AB66" s="174"/>
      <c r="AC66" s="173"/>
      <c r="AD66" s="8"/>
      <c r="AE66" s="173"/>
      <c r="AF66" s="174"/>
      <c r="AG66" s="174"/>
      <c r="AH66" s="173"/>
      <c r="AI66" s="8"/>
      <c r="AJ66" s="182"/>
      <c r="AK66" s="8"/>
    </row>
    <row r="67" spans="12:37">
      <c r="L67" s="27">
        <v>624</v>
      </c>
      <c r="M67" s="28" t="s">
        <v>130</v>
      </c>
      <c r="N67" s="28" t="s">
        <v>7</v>
      </c>
      <c r="P67" s="172"/>
      <c r="Q67" s="172"/>
      <c r="R67" s="8"/>
      <c r="S67" s="8"/>
      <c r="T67" s="8"/>
      <c r="U67" s="173"/>
      <c r="V67" s="174"/>
      <c r="W67" s="174"/>
      <c r="X67" s="173"/>
      <c r="Y67" s="179"/>
      <c r="Z67" s="173"/>
      <c r="AA67" s="174"/>
      <c r="AB67" s="174"/>
      <c r="AC67" s="173"/>
      <c r="AD67" s="8"/>
      <c r="AE67" s="173"/>
      <c r="AF67" s="174"/>
      <c r="AG67" s="174"/>
      <c r="AH67" s="173"/>
      <c r="AI67" s="8"/>
      <c r="AJ67" s="182"/>
      <c r="AK67" s="8"/>
    </row>
    <row r="68" spans="12:37" ht="30">
      <c r="L68" s="27">
        <v>609</v>
      </c>
      <c r="M68" s="28" t="s">
        <v>130</v>
      </c>
      <c r="N68" s="28" t="s">
        <v>8</v>
      </c>
      <c r="P68" s="172"/>
      <c r="Q68" s="172"/>
      <c r="R68" s="8"/>
      <c r="S68" s="8"/>
      <c r="T68" s="8"/>
      <c r="U68" s="173"/>
      <c r="V68" s="174"/>
      <c r="W68" s="174"/>
      <c r="X68" s="173"/>
      <c r="Y68" s="179"/>
      <c r="Z68" s="173"/>
      <c r="AA68" s="174"/>
      <c r="AB68" s="174"/>
      <c r="AC68" s="173"/>
      <c r="AD68" s="8"/>
      <c r="AE68" s="173"/>
      <c r="AF68" s="174"/>
      <c r="AG68" s="174"/>
      <c r="AH68" s="173"/>
      <c r="AI68" s="8"/>
      <c r="AJ68" s="182"/>
      <c r="AK68" s="8"/>
    </row>
    <row r="69" spans="12:37" ht="30">
      <c r="L69" s="27">
        <v>612</v>
      </c>
      <c r="M69" s="28" t="s">
        <v>130</v>
      </c>
      <c r="N69" s="28" t="s">
        <v>9</v>
      </c>
      <c r="P69" s="172"/>
      <c r="Q69" s="172"/>
      <c r="R69" s="8"/>
      <c r="S69" s="8"/>
      <c r="T69" s="8"/>
      <c r="U69" s="173"/>
      <c r="V69" s="174"/>
      <c r="W69" s="174"/>
      <c r="X69" s="173"/>
      <c r="Y69" s="179"/>
      <c r="Z69" s="173"/>
      <c r="AA69" s="174"/>
      <c r="AB69" s="174"/>
      <c r="AC69" s="173"/>
      <c r="AD69" s="8"/>
      <c r="AE69" s="173"/>
      <c r="AF69" s="174"/>
      <c r="AG69" s="174"/>
      <c r="AH69" s="173"/>
      <c r="AI69" s="8"/>
      <c r="AJ69" s="182"/>
      <c r="AK69" s="8"/>
    </row>
    <row r="70" spans="12:37" ht="30">
      <c r="L70" s="27">
        <v>621</v>
      </c>
      <c r="M70" s="28" t="s">
        <v>130</v>
      </c>
      <c r="N70" s="28" t="s">
        <v>10</v>
      </c>
      <c r="P70" s="172"/>
      <c r="Q70" s="172"/>
      <c r="R70" s="8"/>
      <c r="S70" s="8"/>
      <c r="T70" s="8"/>
      <c r="U70" s="173"/>
      <c r="V70" s="174"/>
      <c r="W70" s="174"/>
      <c r="X70" s="173"/>
      <c r="Y70" s="179"/>
      <c r="Z70" s="173"/>
      <c r="AA70" s="174"/>
      <c r="AB70" s="174"/>
      <c r="AC70" s="173"/>
      <c r="AD70" s="8"/>
      <c r="AE70" s="173"/>
      <c r="AF70" s="174"/>
      <c r="AG70" s="174"/>
      <c r="AH70" s="173"/>
      <c r="AI70" s="8"/>
      <c r="AJ70" s="182"/>
      <c r="AK70" s="8"/>
    </row>
    <row r="71" spans="12:37" ht="30">
      <c r="L71" s="27">
        <v>631</v>
      </c>
      <c r="M71" s="28" t="s">
        <v>130</v>
      </c>
      <c r="N71" s="28" t="s">
        <v>11</v>
      </c>
      <c r="P71" s="172"/>
      <c r="Q71" s="172"/>
      <c r="R71" s="8"/>
      <c r="S71" s="8"/>
      <c r="T71" s="8"/>
      <c r="U71" s="173"/>
      <c r="V71" s="174"/>
      <c r="W71" s="174"/>
      <c r="X71" s="173"/>
      <c r="Y71" s="179"/>
      <c r="Z71" s="173"/>
      <c r="AA71" s="174"/>
      <c r="AB71" s="174"/>
      <c r="AC71" s="173"/>
      <c r="AD71" s="8"/>
      <c r="AE71" s="173"/>
      <c r="AF71" s="174"/>
      <c r="AG71" s="174"/>
      <c r="AH71" s="173"/>
      <c r="AI71" s="8"/>
      <c r="AJ71" s="182"/>
      <c r="AK71" s="8"/>
    </row>
    <row r="72" spans="12:37">
      <c r="L72" s="27">
        <v>642</v>
      </c>
      <c r="M72" s="28" t="s">
        <v>130</v>
      </c>
      <c r="N72" s="28" t="s">
        <v>12</v>
      </c>
      <c r="P72" s="172"/>
      <c r="Q72" s="172"/>
      <c r="R72" s="8"/>
      <c r="S72" s="8"/>
      <c r="T72" s="8"/>
      <c r="U72" s="173"/>
      <c r="V72" s="174"/>
      <c r="W72" s="174"/>
      <c r="X72" s="173"/>
      <c r="Y72" s="179"/>
      <c r="Z72" s="173"/>
      <c r="AA72" s="174"/>
      <c r="AB72" s="174"/>
      <c r="AC72" s="173"/>
      <c r="AD72" s="8"/>
      <c r="AE72" s="173"/>
      <c r="AF72" s="174"/>
      <c r="AG72" s="174"/>
      <c r="AH72" s="173"/>
      <c r="AI72" s="8"/>
      <c r="AJ72" s="182"/>
      <c r="AK72" s="8"/>
    </row>
    <row r="73" spans="12:37" ht="30">
      <c r="L73" s="27">
        <v>643</v>
      </c>
      <c r="M73" s="28" t="s">
        <v>130</v>
      </c>
      <c r="N73" s="28" t="s">
        <v>13</v>
      </c>
      <c r="P73" s="172"/>
      <c r="Q73" s="172"/>
      <c r="R73" s="8"/>
      <c r="S73" s="8"/>
      <c r="T73" s="8"/>
      <c r="U73" s="173"/>
      <c r="V73" s="174"/>
      <c r="W73" s="174"/>
      <c r="X73" s="173"/>
      <c r="Y73" s="179"/>
      <c r="Z73" s="173"/>
      <c r="AA73" s="174"/>
      <c r="AB73" s="174"/>
      <c r="AC73" s="173"/>
      <c r="AD73" s="8"/>
      <c r="AE73" s="173"/>
      <c r="AF73" s="174"/>
      <c r="AG73" s="174"/>
      <c r="AH73" s="173"/>
      <c r="AI73" s="8"/>
      <c r="AJ73" s="182"/>
      <c r="AK73" s="8"/>
    </row>
    <row r="74" spans="12:37">
      <c r="L74" s="27">
        <v>638</v>
      </c>
      <c r="M74" s="28" t="s">
        <v>130</v>
      </c>
      <c r="N74" s="28" t="s">
        <v>14</v>
      </c>
      <c r="P74" s="172"/>
      <c r="Q74" s="172"/>
      <c r="R74" s="8"/>
      <c r="S74" s="8"/>
      <c r="T74" s="8"/>
      <c r="U74" s="173"/>
      <c r="V74" s="174"/>
      <c r="W74" s="174"/>
      <c r="X74" s="173"/>
      <c r="Y74" s="179"/>
      <c r="Z74" s="173"/>
      <c r="AA74" s="174"/>
      <c r="AB74" s="174"/>
      <c r="AC74" s="173"/>
      <c r="AD74" s="8"/>
      <c r="AE74" s="173"/>
      <c r="AF74" s="174"/>
      <c r="AG74" s="174"/>
      <c r="AH74" s="173"/>
      <c r="AI74" s="8"/>
      <c r="AJ74" s="182"/>
      <c r="AK74" s="8"/>
    </row>
    <row r="75" spans="12:37" ht="30">
      <c r="L75" s="27">
        <v>608</v>
      </c>
      <c r="M75" s="28" t="s">
        <v>130</v>
      </c>
      <c r="N75" s="28" t="s">
        <v>15</v>
      </c>
      <c r="P75" s="172"/>
      <c r="Q75" s="172"/>
      <c r="R75" s="8"/>
      <c r="S75" s="8"/>
      <c r="T75" s="8"/>
      <c r="U75" s="173"/>
      <c r="V75" s="174"/>
      <c r="W75" s="174"/>
      <c r="X75" s="173"/>
      <c r="Y75" s="179"/>
      <c r="Z75" s="173"/>
      <c r="AA75" s="174"/>
      <c r="AB75" s="174"/>
      <c r="AC75" s="173"/>
      <c r="AD75" s="8"/>
      <c r="AE75" s="173"/>
      <c r="AF75" s="174"/>
      <c r="AG75" s="174"/>
      <c r="AH75" s="173"/>
      <c r="AI75" s="8"/>
      <c r="AJ75" s="182"/>
      <c r="AK75" s="8"/>
    </row>
    <row r="76" spans="12:37" ht="30">
      <c r="L76" s="27">
        <v>601</v>
      </c>
      <c r="M76" s="28" t="s">
        <v>130</v>
      </c>
      <c r="N76" s="28" t="s">
        <v>16</v>
      </c>
      <c r="P76" s="172"/>
      <c r="Q76" s="172"/>
      <c r="R76" s="8"/>
      <c r="S76" s="8"/>
      <c r="T76" s="8"/>
      <c r="U76" s="173"/>
      <c r="V76" s="174"/>
      <c r="W76" s="174"/>
      <c r="X76" s="173"/>
      <c r="Y76" s="179"/>
      <c r="Z76" s="173"/>
      <c r="AA76" s="174"/>
      <c r="AB76" s="174"/>
      <c r="AC76" s="173"/>
      <c r="AD76" s="8"/>
      <c r="AE76" s="173"/>
      <c r="AF76" s="174"/>
      <c r="AG76" s="174"/>
      <c r="AH76" s="173"/>
      <c r="AI76" s="8"/>
      <c r="AJ76" s="182"/>
      <c r="AK76" s="8"/>
    </row>
    <row r="77" spans="12:37">
      <c r="L77" s="27">
        <v>648</v>
      </c>
      <c r="M77" s="28" t="s">
        <v>130</v>
      </c>
      <c r="N77" s="28" t="s">
        <v>17</v>
      </c>
      <c r="P77" s="172"/>
      <c r="Q77" s="172"/>
      <c r="R77" s="8"/>
      <c r="S77" s="8"/>
      <c r="T77" s="8"/>
      <c r="U77" s="173"/>
      <c r="V77" s="174"/>
      <c r="W77" s="174"/>
      <c r="X77" s="173"/>
      <c r="Y77" s="179"/>
      <c r="Z77" s="173"/>
      <c r="AA77" s="174"/>
      <c r="AB77" s="174"/>
      <c r="AC77" s="173"/>
      <c r="AD77" s="8"/>
      <c r="AE77" s="173"/>
      <c r="AF77" s="174"/>
      <c r="AG77" s="174"/>
      <c r="AH77" s="173"/>
      <c r="AI77" s="8"/>
      <c r="AJ77" s="182"/>
      <c r="AK77" s="8"/>
    </row>
    <row r="78" spans="12:37">
      <c r="L78" s="27">
        <v>649</v>
      </c>
      <c r="M78" s="28" t="s">
        <v>130</v>
      </c>
      <c r="N78" s="28" t="s">
        <v>18</v>
      </c>
      <c r="P78" s="172"/>
      <c r="Q78" s="172"/>
      <c r="R78" s="8"/>
      <c r="S78" s="8"/>
      <c r="T78" s="8"/>
      <c r="U78" s="173"/>
      <c r="V78" s="174"/>
      <c r="W78" s="174"/>
      <c r="X78" s="173"/>
      <c r="Y78" s="179"/>
      <c r="Z78" s="173"/>
      <c r="AA78" s="174"/>
      <c r="AB78" s="174"/>
      <c r="AC78" s="173"/>
      <c r="AD78" s="8"/>
      <c r="AE78" s="173"/>
      <c r="AF78" s="174"/>
      <c r="AG78" s="174"/>
      <c r="AH78" s="173"/>
      <c r="AI78" s="8"/>
      <c r="AJ78" s="182"/>
      <c r="AK78" s="8"/>
    </row>
    <row r="79" spans="12:37" ht="30">
      <c r="L79" s="27">
        <v>606</v>
      </c>
      <c r="M79" s="28" t="s">
        <v>130</v>
      </c>
      <c r="N79" s="28" t="s">
        <v>76</v>
      </c>
      <c r="P79" s="172"/>
      <c r="Q79" s="172"/>
      <c r="R79" s="8"/>
      <c r="S79" s="8"/>
      <c r="T79" s="8"/>
      <c r="U79" s="173"/>
      <c r="V79" s="174"/>
      <c r="W79" s="174"/>
      <c r="X79" s="173"/>
      <c r="Y79" s="179"/>
      <c r="Z79" s="173"/>
      <c r="AA79" s="174"/>
      <c r="AB79" s="174"/>
      <c r="AC79" s="173"/>
      <c r="AD79" s="8"/>
      <c r="AE79" s="173"/>
      <c r="AF79" s="174"/>
      <c r="AG79" s="174"/>
      <c r="AH79" s="173"/>
      <c r="AI79" s="8"/>
      <c r="AJ79" s="182"/>
      <c r="AK79" s="8"/>
    </row>
    <row r="80" spans="12:37" ht="30">
      <c r="L80" s="27">
        <v>620</v>
      </c>
      <c r="M80" s="28" t="s">
        <v>130</v>
      </c>
      <c r="N80" s="28" t="s">
        <v>20</v>
      </c>
      <c r="P80" s="172"/>
      <c r="Q80" s="172"/>
      <c r="R80" s="8"/>
      <c r="S80" s="8"/>
      <c r="T80" s="8"/>
      <c r="U80" s="173"/>
      <c r="V80" s="174"/>
      <c r="W80" s="174"/>
      <c r="X80" s="173"/>
      <c r="Y80" s="179"/>
      <c r="Z80" s="173"/>
      <c r="AA80" s="174"/>
      <c r="AB80" s="174"/>
      <c r="AC80" s="173"/>
      <c r="AD80" s="8"/>
      <c r="AE80" s="173"/>
      <c r="AF80" s="174"/>
      <c r="AG80" s="174"/>
      <c r="AH80" s="173"/>
      <c r="AI80" s="8"/>
      <c r="AJ80" s="182"/>
      <c r="AK80" s="8"/>
    </row>
    <row r="81" spans="12:37">
      <c r="L81" s="27">
        <v>636</v>
      </c>
      <c r="M81" s="28" t="s">
        <v>130</v>
      </c>
      <c r="N81" s="28" t="s">
        <v>21</v>
      </c>
      <c r="P81" s="172"/>
      <c r="Q81" s="172"/>
      <c r="R81" s="8"/>
      <c r="S81" s="8"/>
      <c r="T81" s="8"/>
      <c r="U81" s="173"/>
      <c r="V81" s="174"/>
      <c r="W81" s="174"/>
      <c r="X81" s="173"/>
      <c r="Y81" s="179"/>
      <c r="Z81" s="173"/>
      <c r="AA81" s="174"/>
      <c r="AB81" s="174"/>
      <c r="AC81" s="173"/>
      <c r="AD81" s="8"/>
      <c r="AE81" s="173"/>
      <c r="AF81" s="174"/>
      <c r="AG81" s="174"/>
      <c r="AH81" s="173"/>
      <c r="AI81" s="8"/>
      <c r="AJ81" s="182"/>
      <c r="AK81" s="8"/>
    </row>
    <row r="82" spans="12:37" ht="30">
      <c r="L82" s="27">
        <v>650</v>
      </c>
      <c r="M82" s="28" t="s">
        <v>130</v>
      </c>
      <c r="N82" s="28" t="s">
        <v>22</v>
      </c>
      <c r="P82" s="172"/>
      <c r="Q82" s="172"/>
      <c r="R82" s="8"/>
      <c r="S82" s="8"/>
      <c r="T82" s="8"/>
      <c r="U82" s="173"/>
      <c r="V82" s="174"/>
      <c r="W82" s="174"/>
      <c r="X82" s="173"/>
      <c r="Y82" s="179"/>
      <c r="Z82" s="173"/>
      <c r="AA82" s="174"/>
      <c r="AB82" s="174"/>
      <c r="AC82" s="173"/>
      <c r="AD82" s="8"/>
      <c r="AE82" s="173"/>
      <c r="AF82" s="174"/>
      <c r="AG82" s="174"/>
      <c r="AH82" s="173"/>
      <c r="AI82" s="8"/>
      <c r="AJ82" s="182"/>
      <c r="AK82" s="8"/>
    </row>
    <row r="83" spans="12:37" ht="30">
      <c r="L83" s="27">
        <v>637</v>
      </c>
      <c r="M83" s="28" t="s">
        <v>130</v>
      </c>
      <c r="N83" s="28" t="s">
        <v>23</v>
      </c>
      <c r="P83" s="172"/>
      <c r="Q83" s="172"/>
      <c r="R83" s="8"/>
      <c r="S83" s="8"/>
      <c r="T83" s="8"/>
      <c r="U83" s="173"/>
      <c r="V83" s="174"/>
      <c r="W83" s="174"/>
      <c r="X83" s="173"/>
      <c r="Y83" s="179"/>
      <c r="Z83" s="173"/>
      <c r="AA83" s="174"/>
      <c r="AB83" s="174"/>
      <c r="AC83" s="173"/>
      <c r="AD83" s="8"/>
      <c r="AE83" s="173"/>
      <c r="AF83" s="174"/>
      <c r="AG83" s="174"/>
      <c r="AH83" s="173"/>
      <c r="AI83" s="8"/>
      <c r="AJ83" s="182"/>
      <c r="AK83" s="8"/>
    </row>
    <row r="84" spans="12:37" ht="30">
      <c r="L84" s="27">
        <v>647</v>
      </c>
      <c r="M84" s="28" t="s">
        <v>130</v>
      </c>
      <c r="N84" s="28" t="s">
        <v>24</v>
      </c>
      <c r="P84" s="172"/>
      <c r="Q84" s="172"/>
      <c r="R84" s="8"/>
      <c r="S84" s="8"/>
      <c r="T84" s="8"/>
      <c r="U84" s="173"/>
      <c r="V84" s="174"/>
      <c r="W84" s="174"/>
      <c r="X84" s="173"/>
      <c r="Y84" s="179"/>
      <c r="Z84" s="173"/>
      <c r="AA84" s="174"/>
      <c r="AB84" s="174"/>
      <c r="AC84" s="173"/>
      <c r="AD84" s="8"/>
      <c r="AE84" s="173"/>
      <c r="AF84" s="174"/>
      <c r="AG84" s="174"/>
      <c r="AH84" s="173"/>
      <c r="AI84" s="8"/>
      <c r="AJ84" s="182"/>
      <c r="AK84" s="8"/>
    </row>
    <row r="85" spans="12:37">
      <c r="L85" s="27">
        <v>633</v>
      </c>
      <c r="M85" s="28" t="s">
        <v>130</v>
      </c>
      <c r="N85" s="28" t="s">
        <v>25</v>
      </c>
      <c r="P85" s="172"/>
      <c r="Q85" s="172"/>
      <c r="R85" s="8"/>
      <c r="S85" s="8"/>
      <c r="T85" s="8"/>
      <c r="U85" s="173"/>
      <c r="V85" s="174"/>
      <c r="W85" s="174"/>
      <c r="X85" s="173"/>
      <c r="Y85" s="179"/>
      <c r="Z85" s="173"/>
      <c r="AA85" s="174"/>
      <c r="AB85" s="174"/>
      <c r="AC85" s="173"/>
      <c r="AD85" s="8"/>
      <c r="AE85" s="173"/>
      <c r="AF85" s="174"/>
      <c r="AG85" s="174"/>
      <c r="AH85" s="173"/>
      <c r="AI85" s="8"/>
      <c r="AJ85" s="182"/>
      <c r="AK85" s="8"/>
    </row>
    <row r="86" spans="12:37">
      <c r="L86" s="27">
        <v>630</v>
      </c>
      <c r="M86" s="28" t="s">
        <v>130</v>
      </c>
      <c r="N86" s="28" t="s">
        <v>26</v>
      </c>
      <c r="P86" s="172"/>
      <c r="Q86" s="172"/>
      <c r="R86" s="8"/>
      <c r="S86" s="8"/>
      <c r="T86" s="8"/>
      <c r="U86" s="173"/>
      <c r="V86" s="174"/>
      <c r="W86" s="174"/>
      <c r="X86" s="173"/>
      <c r="Y86" s="179"/>
      <c r="Z86" s="173"/>
      <c r="AA86" s="174"/>
      <c r="AB86" s="174"/>
      <c r="AC86" s="173"/>
      <c r="AD86" s="8"/>
      <c r="AE86" s="173"/>
      <c r="AF86" s="174"/>
      <c r="AG86" s="174"/>
      <c r="AH86" s="173"/>
      <c r="AI86" s="8"/>
      <c r="AJ86" s="182"/>
      <c r="AK86" s="8"/>
    </row>
    <row r="87" spans="12:37" ht="30">
      <c r="L87" s="27">
        <v>646</v>
      </c>
      <c r="M87" s="28" t="s">
        <v>130</v>
      </c>
      <c r="N87" s="28" t="s">
        <v>27</v>
      </c>
      <c r="P87" s="172"/>
      <c r="Q87" s="172"/>
      <c r="R87" s="8"/>
      <c r="S87" s="8"/>
      <c r="T87" s="8"/>
      <c r="U87" s="173"/>
      <c r="V87" s="174"/>
      <c r="W87" s="174"/>
      <c r="X87" s="173"/>
      <c r="Y87" s="179"/>
      <c r="Z87" s="173"/>
      <c r="AA87" s="174"/>
      <c r="AB87" s="174"/>
      <c r="AC87" s="173"/>
      <c r="AD87" s="8"/>
      <c r="AE87" s="173"/>
      <c r="AF87" s="174"/>
      <c r="AG87" s="174"/>
      <c r="AH87" s="173"/>
      <c r="AI87" s="8"/>
      <c r="AJ87" s="182"/>
      <c r="AK87" s="8"/>
    </row>
    <row r="88" spans="12:37" ht="30">
      <c r="L88" s="27">
        <v>625</v>
      </c>
      <c r="M88" s="28" t="s">
        <v>130</v>
      </c>
      <c r="N88" s="28" t="s">
        <v>28</v>
      </c>
      <c r="P88" s="172"/>
      <c r="Q88" s="172"/>
      <c r="R88" s="8"/>
      <c r="S88" s="8"/>
      <c r="T88" s="8"/>
      <c r="U88" s="173"/>
      <c r="V88" s="174"/>
      <c r="W88" s="174"/>
      <c r="X88" s="173"/>
      <c r="Y88" s="179"/>
      <c r="Z88" s="173"/>
      <c r="AA88" s="174"/>
      <c r="AB88" s="174"/>
      <c r="AC88" s="173"/>
      <c r="AD88" s="8"/>
      <c r="AE88" s="173"/>
      <c r="AF88" s="174"/>
      <c r="AG88" s="174"/>
      <c r="AH88" s="173"/>
      <c r="AI88" s="8"/>
      <c r="AJ88" s="182"/>
      <c r="AK88" s="8"/>
    </row>
    <row r="89" spans="12:37">
      <c r="L89" s="27">
        <v>610</v>
      </c>
      <c r="M89" s="28" t="s">
        <v>130</v>
      </c>
      <c r="N89" s="28" t="s">
        <v>29</v>
      </c>
      <c r="P89" s="172"/>
      <c r="Q89" s="172"/>
      <c r="R89" s="8"/>
      <c r="S89" s="8"/>
      <c r="T89" s="8"/>
      <c r="U89" s="173"/>
      <c r="V89" s="174"/>
      <c r="W89" s="174"/>
      <c r="X89" s="173"/>
      <c r="Y89" s="179"/>
      <c r="Z89" s="173"/>
      <c r="AA89" s="174"/>
      <c r="AB89" s="174"/>
      <c r="AC89" s="173"/>
      <c r="AD89" s="8"/>
      <c r="AE89" s="173"/>
      <c r="AF89" s="174"/>
      <c r="AG89" s="174"/>
      <c r="AH89" s="173"/>
      <c r="AI89" s="8"/>
      <c r="AJ89" s="182"/>
      <c r="AK89" s="8"/>
    </row>
    <row r="90" spans="12:37" ht="30">
      <c r="L90" s="27">
        <v>635</v>
      </c>
      <c r="M90" s="28" t="s">
        <v>130</v>
      </c>
      <c r="N90" s="28" t="s">
        <v>30</v>
      </c>
      <c r="P90" s="172"/>
      <c r="Q90" s="172"/>
      <c r="R90" s="8"/>
      <c r="S90" s="8"/>
      <c r="T90" s="8"/>
      <c r="U90" s="173"/>
      <c r="V90" s="174"/>
      <c r="W90" s="174"/>
      <c r="X90" s="173"/>
      <c r="Y90" s="179"/>
      <c r="Z90" s="173"/>
      <c r="AA90" s="174"/>
      <c r="AB90" s="174"/>
      <c r="AC90" s="173"/>
      <c r="AD90" s="8"/>
      <c r="AE90" s="173"/>
      <c r="AF90" s="174"/>
      <c r="AG90" s="174"/>
      <c r="AH90" s="173"/>
      <c r="AI90" s="8"/>
      <c r="AJ90" s="182"/>
      <c r="AK90" s="8"/>
    </row>
    <row r="91" spans="12:37" ht="30">
      <c r="L91" s="27">
        <v>604</v>
      </c>
      <c r="M91" s="28" t="s">
        <v>130</v>
      </c>
      <c r="N91" s="28" t="s">
        <v>31</v>
      </c>
      <c r="P91" s="172"/>
      <c r="Q91" s="172"/>
      <c r="R91" s="8"/>
      <c r="S91" s="8"/>
      <c r="T91" s="8"/>
      <c r="U91" s="173"/>
      <c r="V91" s="174"/>
      <c r="W91" s="174"/>
      <c r="X91" s="173"/>
      <c r="Y91" s="179"/>
      <c r="Z91" s="173"/>
      <c r="AA91" s="174"/>
      <c r="AB91" s="174"/>
      <c r="AC91" s="173"/>
      <c r="AD91" s="8"/>
      <c r="AE91" s="173"/>
      <c r="AF91" s="174"/>
      <c r="AG91" s="174"/>
      <c r="AH91" s="173"/>
      <c r="AI91" s="8"/>
      <c r="AJ91" s="182"/>
      <c r="AK91" s="8"/>
    </row>
    <row r="92" spans="12:37" ht="30">
      <c r="L92" s="27">
        <v>641</v>
      </c>
      <c r="M92" s="28" t="s">
        <v>130</v>
      </c>
      <c r="N92" s="28" t="s">
        <v>32</v>
      </c>
      <c r="P92" s="172"/>
      <c r="Q92" s="172"/>
      <c r="R92" s="8"/>
      <c r="S92" s="8"/>
      <c r="T92" s="8"/>
      <c r="U92" s="173"/>
      <c r="V92" s="174"/>
      <c r="W92" s="174"/>
      <c r="X92" s="173"/>
      <c r="Y92" s="179"/>
      <c r="Z92" s="173"/>
      <c r="AA92" s="174"/>
      <c r="AB92" s="174"/>
      <c r="AC92" s="173"/>
      <c r="AD92" s="8"/>
      <c r="AE92" s="173"/>
      <c r="AF92" s="174"/>
      <c r="AG92" s="174"/>
      <c r="AH92" s="173"/>
      <c r="AI92" s="8"/>
      <c r="AJ92" s="182"/>
      <c r="AK92" s="8"/>
    </row>
    <row r="93" spans="12:37">
      <c r="L93" s="27">
        <v>623</v>
      </c>
      <c r="M93" s="28" t="s">
        <v>130</v>
      </c>
      <c r="N93" s="28" t="s">
        <v>33</v>
      </c>
      <c r="P93" s="172"/>
      <c r="Q93" s="172"/>
      <c r="R93" s="8"/>
      <c r="S93" s="8"/>
      <c r="T93" s="8"/>
      <c r="U93" s="173"/>
      <c r="V93" s="174"/>
      <c r="W93" s="174"/>
      <c r="X93" s="173"/>
      <c r="Y93" s="179"/>
      <c r="Z93" s="173"/>
      <c r="AA93" s="174"/>
      <c r="AB93" s="174"/>
      <c r="AC93" s="173"/>
      <c r="AD93" s="8"/>
      <c r="AE93" s="173"/>
      <c r="AF93" s="174"/>
      <c r="AG93" s="174"/>
      <c r="AH93" s="173"/>
      <c r="AI93" s="8"/>
      <c r="AJ93" s="182"/>
      <c r="AK93" s="8"/>
    </row>
    <row r="94" spans="12:37">
      <c r="L94" s="27">
        <v>639</v>
      </c>
      <c r="M94" s="28" t="s">
        <v>130</v>
      </c>
      <c r="N94" s="28" t="s">
        <v>34</v>
      </c>
      <c r="P94" s="172"/>
      <c r="Q94" s="172"/>
      <c r="R94" s="8"/>
      <c r="S94" s="8"/>
      <c r="T94" s="8"/>
      <c r="U94" s="173"/>
      <c r="V94" s="174"/>
      <c r="W94" s="174"/>
      <c r="X94" s="173"/>
      <c r="Y94" s="179"/>
      <c r="Z94" s="173"/>
      <c r="AA94" s="174"/>
      <c r="AB94" s="174"/>
      <c r="AC94" s="173"/>
      <c r="AD94" s="8"/>
      <c r="AE94" s="173"/>
      <c r="AF94" s="174"/>
      <c r="AG94" s="174"/>
      <c r="AH94" s="173"/>
      <c r="AI94" s="8"/>
      <c r="AJ94" s="182"/>
      <c r="AK94" s="8"/>
    </row>
    <row r="95" spans="12:37" ht="30">
      <c r="L95" s="27">
        <v>629</v>
      </c>
      <c r="M95" s="28" t="s">
        <v>130</v>
      </c>
      <c r="N95" s="28" t="s">
        <v>35</v>
      </c>
      <c r="P95" s="172"/>
      <c r="Q95" s="172"/>
      <c r="R95" s="8"/>
      <c r="S95" s="8"/>
      <c r="T95" s="8"/>
      <c r="U95" s="173"/>
      <c r="V95" s="174"/>
      <c r="W95" s="174"/>
      <c r="X95" s="173"/>
      <c r="Y95" s="179"/>
      <c r="Z95" s="173"/>
      <c r="AA95" s="174"/>
      <c r="AB95" s="174"/>
      <c r="AC95" s="173"/>
      <c r="AD95" s="8"/>
      <c r="AE95" s="173"/>
      <c r="AF95" s="174"/>
      <c r="AG95" s="174"/>
      <c r="AH95" s="173"/>
      <c r="AI95" s="8"/>
      <c r="AJ95" s="182"/>
      <c r="AK95" s="8"/>
    </row>
    <row r="96" spans="12:37">
      <c r="L96" s="27">
        <v>644</v>
      </c>
      <c r="M96" s="28" t="s">
        <v>130</v>
      </c>
      <c r="N96" s="28" t="s">
        <v>36</v>
      </c>
      <c r="P96" s="172"/>
      <c r="Q96" s="172"/>
      <c r="R96" s="8"/>
      <c r="S96" s="8"/>
      <c r="T96" s="8"/>
      <c r="U96" s="173"/>
      <c r="V96" s="174"/>
      <c r="W96" s="174"/>
      <c r="X96" s="173"/>
      <c r="Y96" s="179"/>
      <c r="Z96" s="173"/>
      <c r="AA96" s="174"/>
      <c r="AB96" s="174"/>
      <c r="AC96" s="173"/>
      <c r="AD96" s="8"/>
      <c r="AE96" s="173"/>
      <c r="AF96" s="174"/>
      <c r="AG96" s="174"/>
      <c r="AH96" s="173"/>
      <c r="AI96" s="8"/>
      <c r="AJ96" s="182"/>
      <c r="AK96" s="8"/>
    </row>
    <row r="97" spans="12:37" ht="30">
      <c r="L97" s="27">
        <v>640</v>
      </c>
      <c r="M97" s="28" t="s">
        <v>130</v>
      </c>
      <c r="N97" s="28" t="s">
        <v>37</v>
      </c>
      <c r="P97" s="172"/>
      <c r="Q97" s="172"/>
      <c r="R97" s="8"/>
      <c r="S97" s="8"/>
      <c r="T97" s="8"/>
      <c r="U97" s="173"/>
      <c r="V97" s="174"/>
      <c r="W97" s="174"/>
      <c r="X97" s="173"/>
      <c r="Y97" s="179"/>
      <c r="Z97" s="173"/>
      <c r="AA97" s="174"/>
      <c r="AB97" s="174"/>
      <c r="AC97" s="173"/>
      <c r="AD97" s="8"/>
      <c r="AE97" s="173"/>
      <c r="AF97" s="174"/>
      <c r="AG97" s="174"/>
      <c r="AH97" s="173"/>
      <c r="AI97" s="8"/>
      <c r="AJ97" s="182"/>
      <c r="AK97" s="8"/>
    </row>
    <row r="98" spans="12:37" ht="30">
      <c r="L98" s="27">
        <v>618</v>
      </c>
      <c r="M98" s="28" t="s">
        <v>130</v>
      </c>
      <c r="N98" s="28" t="s">
        <v>38</v>
      </c>
      <c r="P98" s="172"/>
      <c r="Q98" s="172"/>
      <c r="R98" s="8"/>
      <c r="S98" s="8"/>
      <c r="T98" s="8"/>
      <c r="U98" s="173"/>
      <c r="V98" s="174"/>
      <c r="W98" s="174"/>
      <c r="X98" s="173"/>
      <c r="Y98" s="179"/>
      <c r="Z98" s="173"/>
      <c r="AA98" s="174"/>
      <c r="AB98" s="174"/>
      <c r="AC98" s="173"/>
      <c r="AD98" s="8"/>
      <c r="AE98" s="173"/>
      <c r="AF98" s="174"/>
      <c r="AG98" s="174"/>
      <c r="AH98" s="173"/>
      <c r="AI98" s="8"/>
      <c r="AJ98" s="182"/>
      <c r="AK98" s="8"/>
    </row>
    <row r="99" spans="12:37" ht="30">
      <c r="L99" s="27">
        <v>603</v>
      </c>
      <c r="M99" s="28" t="s">
        <v>130</v>
      </c>
      <c r="N99" s="28" t="s">
        <v>39</v>
      </c>
      <c r="P99" s="172"/>
      <c r="Q99" s="172"/>
      <c r="R99" s="8"/>
      <c r="S99" s="8"/>
      <c r="T99" s="8"/>
      <c r="U99" s="173"/>
      <c r="V99" s="174"/>
      <c r="W99" s="174"/>
      <c r="X99" s="173"/>
      <c r="Y99" s="179"/>
      <c r="Z99" s="173"/>
      <c r="AA99" s="174"/>
      <c r="AB99" s="174"/>
      <c r="AC99" s="173"/>
      <c r="AD99" s="8"/>
      <c r="AE99" s="173"/>
      <c r="AF99" s="174"/>
      <c r="AG99" s="174"/>
      <c r="AH99" s="173"/>
      <c r="AI99" s="8"/>
      <c r="AJ99" s="182"/>
      <c r="AK99" s="8"/>
    </row>
    <row r="100" spans="12:37" ht="30">
      <c r="L100" s="27">
        <v>615</v>
      </c>
      <c r="M100" s="28" t="s">
        <v>130</v>
      </c>
      <c r="N100" s="28" t="s">
        <v>40</v>
      </c>
      <c r="P100" s="172"/>
      <c r="Q100" s="172"/>
      <c r="R100" s="8"/>
      <c r="S100" s="8"/>
      <c r="T100" s="8"/>
      <c r="U100" s="173"/>
      <c r="V100" s="174"/>
      <c r="W100" s="174"/>
      <c r="X100" s="173"/>
      <c r="Y100" s="179"/>
      <c r="Z100" s="173"/>
      <c r="AA100" s="174"/>
      <c r="AB100" s="174"/>
      <c r="AC100" s="173"/>
      <c r="AD100" s="8"/>
      <c r="AE100" s="173"/>
      <c r="AF100" s="174"/>
      <c r="AG100" s="174"/>
      <c r="AH100" s="173"/>
      <c r="AI100" s="8"/>
      <c r="AJ100" s="182"/>
      <c r="AK100" s="8"/>
    </row>
    <row r="101" spans="12:37" ht="30">
      <c r="L101" s="27">
        <v>619</v>
      </c>
      <c r="M101" s="28" t="s">
        <v>130</v>
      </c>
      <c r="N101" s="28" t="s">
        <v>41</v>
      </c>
      <c r="P101" s="172"/>
      <c r="Q101" s="172"/>
      <c r="R101" s="8"/>
      <c r="S101" s="8"/>
      <c r="T101" s="8"/>
      <c r="U101" s="173"/>
      <c r="V101" s="174"/>
      <c r="W101" s="174"/>
      <c r="X101" s="173"/>
      <c r="Y101" s="179"/>
      <c r="Z101" s="173"/>
      <c r="AA101" s="174"/>
      <c r="AB101" s="174"/>
      <c r="AC101" s="173"/>
      <c r="AD101" s="8"/>
      <c r="AE101" s="173"/>
      <c r="AF101" s="174"/>
      <c r="AG101" s="174"/>
      <c r="AH101" s="173"/>
      <c r="AI101" s="8"/>
      <c r="AJ101" s="182"/>
      <c r="AK101" s="8"/>
    </row>
    <row r="102" spans="12:37">
      <c r="L102" s="27">
        <v>613</v>
      </c>
      <c r="M102" s="28" t="s">
        <v>130</v>
      </c>
      <c r="N102" s="28" t="s">
        <v>42</v>
      </c>
      <c r="P102" s="172"/>
      <c r="Q102" s="172"/>
      <c r="R102" s="8"/>
      <c r="S102" s="8"/>
      <c r="T102" s="8"/>
      <c r="U102" s="173"/>
      <c r="V102" s="174"/>
      <c r="W102" s="174"/>
      <c r="X102" s="173"/>
      <c r="Y102" s="179"/>
      <c r="Z102" s="173"/>
      <c r="AA102" s="174"/>
      <c r="AB102" s="174"/>
      <c r="AC102" s="173"/>
      <c r="AD102" s="8"/>
      <c r="AE102" s="173"/>
      <c r="AF102" s="174"/>
      <c r="AG102" s="174"/>
      <c r="AH102" s="173"/>
      <c r="AI102" s="8"/>
      <c r="AJ102" s="182"/>
      <c r="AK102" s="8"/>
    </row>
    <row r="103" spans="12:37">
      <c r="L103" s="27">
        <v>627</v>
      </c>
      <c r="M103" s="28" t="s">
        <v>130</v>
      </c>
      <c r="N103" s="28" t="s">
        <v>43</v>
      </c>
      <c r="P103" s="172"/>
      <c r="Q103" s="172"/>
      <c r="R103" s="8"/>
      <c r="S103" s="8"/>
      <c r="T103" s="8"/>
      <c r="U103" s="173"/>
      <c r="V103" s="174"/>
      <c r="W103" s="174"/>
      <c r="X103" s="173"/>
      <c r="Y103" s="179"/>
      <c r="Z103" s="173"/>
      <c r="AA103" s="174"/>
      <c r="AB103" s="174"/>
      <c r="AC103" s="173"/>
      <c r="AD103" s="8"/>
      <c r="AE103" s="173"/>
      <c r="AF103" s="174"/>
      <c r="AG103" s="174"/>
      <c r="AH103" s="173"/>
      <c r="AI103" s="8"/>
      <c r="AJ103" s="182"/>
      <c r="AK103" s="8"/>
    </row>
    <row r="104" spans="12:37">
      <c r="L104" s="27">
        <v>602</v>
      </c>
      <c r="M104" s="28" t="s">
        <v>130</v>
      </c>
      <c r="N104" s="28" t="s">
        <v>44</v>
      </c>
      <c r="P104" s="172"/>
      <c r="Q104" s="172"/>
      <c r="R104" s="8"/>
      <c r="S104" s="8"/>
      <c r="T104" s="8"/>
      <c r="U104" s="173"/>
      <c r="V104" s="174"/>
      <c r="W104" s="174"/>
      <c r="X104" s="173"/>
      <c r="Y104" s="179"/>
      <c r="Z104" s="173"/>
      <c r="AA104" s="174"/>
      <c r="AB104" s="174"/>
      <c r="AC104" s="173"/>
      <c r="AD104" s="8"/>
      <c r="AE104" s="173"/>
      <c r="AF104" s="174"/>
      <c r="AG104" s="174"/>
      <c r="AH104" s="173"/>
      <c r="AI104" s="8"/>
      <c r="AJ104" s="182"/>
      <c r="AK104" s="8"/>
    </row>
    <row r="105" spans="12:37" ht="30">
      <c r="L105" s="27">
        <v>607</v>
      </c>
      <c r="M105" s="28" t="s">
        <v>130</v>
      </c>
      <c r="N105" s="28" t="s">
        <v>45</v>
      </c>
      <c r="P105" s="172"/>
      <c r="Q105" s="172"/>
      <c r="R105" s="8"/>
      <c r="S105" s="8"/>
      <c r="T105" s="8"/>
      <c r="U105" s="173"/>
      <c r="V105" s="174"/>
      <c r="W105" s="174"/>
      <c r="X105" s="173"/>
      <c r="Y105" s="179"/>
      <c r="Z105" s="173"/>
      <c r="AA105" s="174"/>
      <c r="AB105" s="174"/>
      <c r="AC105" s="173"/>
      <c r="AD105" s="8"/>
      <c r="AE105" s="173"/>
      <c r="AF105" s="174"/>
      <c r="AG105" s="174"/>
      <c r="AH105" s="173"/>
      <c r="AI105" s="8"/>
      <c r="AJ105" s="182"/>
      <c r="AK105" s="8"/>
    </row>
    <row r="106" spans="12:37" ht="30">
      <c r="L106" s="27">
        <v>616</v>
      </c>
      <c r="M106" s="28" t="s">
        <v>130</v>
      </c>
      <c r="N106" s="28" t="s">
        <v>46</v>
      </c>
      <c r="P106" s="172"/>
      <c r="Q106" s="172"/>
      <c r="R106" s="8"/>
      <c r="S106" s="8"/>
      <c r="T106" s="8"/>
      <c r="U106" s="173"/>
      <c r="V106" s="174"/>
      <c r="W106" s="174"/>
      <c r="X106" s="173"/>
      <c r="Y106" s="179"/>
      <c r="Z106" s="173"/>
      <c r="AA106" s="174"/>
      <c r="AB106" s="174"/>
      <c r="AC106" s="173"/>
      <c r="AD106" s="8"/>
      <c r="AE106" s="173"/>
      <c r="AF106" s="174"/>
      <c r="AG106" s="174"/>
      <c r="AH106" s="173"/>
      <c r="AI106" s="8"/>
      <c r="AJ106" s="182"/>
      <c r="AK106" s="8"/>
    </row>
    <row r="107" spans="12:37" ht="30">
      <c r="L107" s="27">
        <v>617</v>
      </c>
      <c r="M107" s="28" t="s">
        <v>130</v>
      </c>
      <c r="N107" s="28" t="s">
        <v>47</v>
      </c>
      <c r="P107" s="172"/>
      <c r="Q107" s="172"/>
      <c r="R107" s="8"/>
      <c r="S107" s="8"/>
      <c r="T107" s="8"/>
      <c r="U107" s="173"/>
      <c r="V107" s="174"/>
      <c r="W107" s="174"/>
      <c r="X107" s="173"/>
      <c r="Y107" s="179"/>
      <c r="Z107" s="173"/>
      <c r="AA107" s="174"/>
      <c r="AB107" s="174"/>
      <c r="AC107" s="173"/>
      <c r="AD107" s="8"/>
      <c r="AE107" s="173"/>
      <c r="AF107" s="174"/>
      <c r="AG107" s="174"/>
      <c r="AH107" s="173"/>
      <c r="AI107" s="8"/>
      <c r="AJ107" s="182"/>
      <c r="AK107" s="8"/>
    </row>
    <row r="108" spans="12:37" ht="30">
      <c r="L108" s="27">
        <v>614</v>
      </c>
      <c r="M108" s="28" t="s">
        <v>130</v>
      </c>
      <c r="N108" s="28" t="s">
        <v>48</v>
      </c>
      <c r="P108" s="172"/>
      <c r="Q108" s="172"/>
      <c r="R108" s="8"/>
      <c r="S108" s="8"/>
      <c r="T108" s="8"/>
      <c r="U108" s="173"/>
      <c r="V108" s="174"/>
      <c r="W108" s="174"/>
      <c r="X108" s="173"/>
      <c r="Y108" s="179"/>
      <c r="Z108" s="180"/>
      <c r="AA108" s="180"/>
      <c r="AB108" s="8"/>
      <c r="AC108" s="8"/>
      <c r="AD108" s="8"/>
      <c r="AE108" s="8"/>
      <c r="AF108" s="8"/>
      <c r="AG108" s="8"/>
      <c r="AH108" s="8"/>
      <c r="AI108" s="8"/>
      <c r="AJ108" s="182"/>
      <c r="AK108" s="8"/>
    </row>
    <row r="109" spans="12:37">
      <c r="L109" s="27">
        <v>628</v>
      </c>
      <c r="M109" s="28" t="s">
        <v>130</v>
      </c>
      <c r="N109" s="28" t="s">
        <v>49</v>
      </c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182"/>
      <c r="AK109" s="8"/>
    </row>
    <row r="110" spans="12:37"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182"/>
      <c r="AK110" s="8"/>
    </row>
    <row r="111" spans="12:37"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182"/>
      <c r="AK111" s="8"/>
    </row>
    <row r="112" spans="12:37"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182"/>
      <c r="AK112" s="8"/>
    </row>
  </sheetData>
  <autoFilter ref="A1:AL53">
    <filterColumn colId="30"/>
  </autoFilter>
  <printOptions horizontalCentered="1"/>
  <pageMargins left="0.25" right="0.25" top="0.5" bottom="0.5" header="0.3" footer="0.2"/>
  <pageSetup paperSize="9" scale="95" orientation="portrait" verticalDpi="300" r:id="rId1"/>
  <headerFooter>
    <oddHeader>&amp;C&amp;12INTEGRATED RAINFALL FOR THE MONTH OF SEPTEMBER,2016 (in mm)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dimension ref="A1:AM106"/>
  <sheetViews>
    <sheetView view="pageBreakPreview" zoomScale="84" zoomScaleSheetLayoutView="84" workbookViewId="0">
      <pane xSplit="2" ySplit="1" topLeftCell="P47" activePane="bottomRight" state="frozen"/>
      <selection pane="topRight" activeCell="C1" sqref="C1"/>
      <selection pane="bottomLeft" activeCell="A3" sqref="A3"/>
      <selection pane="bottomRight" activeCell="D53" sqref="D53:AC53"/>
    </sheetView>
  </sheetViews>
  <sheetFormatPr defaultColWidth="9.28515625" defaultRowHeight="15"/>
  <cols>
    <col min="1" max="1" width="4.42578125" style="53" customWidth="1"/>
    <col min="2" max="2" width="15.28515625" style="53" customWidth="1"/>
    <col min="3" max="3" width="8" style="53" customWidth="1"/>
    <col min="4" max="18" width="9.7109375" style="53" customWidth="1"/>
    <col min="19" max="25" width="8" style="53" customWidth="1"/>
    <col min="26" max="30" width="8.7109375" style="53" customWidth="1"/>
    <col min="31" max="31" width="9.7109375" style="53" customWidth="1"/>
    <col min="32" max="34" width="8.7109375" style="53" customWidth="1"/>
    <col min="35" max="36" width="8" style="53" customWidth="1"/>
    <col min="37" max="37" width="8" style="149" customWidth="1"/>
    <col min="38" max="38" width="9.28515625" style="53"/>
    <col min="39" max="39" width="10.28515625" style="53" customWidth="1"/>
    <col min="40" max="16384" width="9.28515625" style="53"/>
  </cols>
  <sheetData>
    <row r="1" spans="1:39" s="128" customFormat="1" ht="30">
      <c r="A1" s="159" t="s">
        <v>70</v>
      </c>
      <c r="B1" s="159" t="s">
        <v>51</v>
      </c>
      <c r="C1" s="159" t="s">
        <v>50</v>
      </c>
      <c r="D1" s="159" t="s">
        <v>144</v>
      </c>
      <c r="E1" s="159">
        <v>2</v>
      </c>
      <c r="F1" s="159">
        <v>3</v>
      </c>
      <c r="G1" s="159">
        <v>4</v>
      </c>
      <c r="H1" s="159">
        <v>5</v>
      </c>
      <c r="I1" s="162">
        <v>6</v>
      </c>
      <c r="J1" s="162">
        <v>7</v>
      </c>
      <c r="K1" s="162">
        <v>8</v>
      </c>
      <c r="L1" s="162">
        <v>9</v>
      </c>
      <c r="M1" s="162">
        <v>10</v>
      </c>
      <c r="N1" s="159">
        <v>11</v>
      </c>
      <c r="O1" s="159">
        <v>12</v>
      </c>
      <c r="P1" s="159">
        <v>13</v>
      </c>
      <c r="Q1" s="159">
        <v>14</v>
      </c>
      <c r="R1" s="159">
        <v>15</v>
      </c>
      <c r="S1" s="159">
        <v>16</v>
      </c>
      <c r="T1" s="159">
        <v>17</v>
      </c>
      <c r="U1" s="159">
        <v>18</v>
      </c>
      <c r="V1" s="159">
        <v>19</v>
      </c>
      <c r="W1" s="159">
        <v>20</v>
      </c>
      <c r="X1" s="159">
        <v>21</v>
      </c>
      <c r="Y1" s="159">
        <v>22</v>
      </c>
      <c r="Z1" s="159">
        <v>23</v>
      </c>
      <c r="AA1" s="159">
        <v>24</v>
      </c>
      <c r="AB1" s="159">
        <v>25</v>
      </c>
      <c r="AC1" s="159">
        <v>26</v>
      </c>
      <c r="AD1" s="159">
        <v>27</v>
      </c>
      <c r="AE1" s="159">
        <v>28</v>
      </c>
      <c r="AF1" s="159">
        <v>29</v>
      </c>
      <c r="AG1" s="159">
        <v>30</v>
      </c>
      <c r="AH1" s="159">
        <v>31</v>
      </c>
      <c r="AI1" s="159" t="s">
        <v>52</v>
      </c>
      <c r="AJ1" s="159" t="s">
        <v>58</v>
      </c>
      <c r="AK1" s="58" t="s">
        <v>55</v>
      </c>
    </row>
    <row r="2" spans="1:39" ht="15" customHeight="1">
      <c r="A2" s="48">
        <v>1</v>
      </c>
      <c r="B2" s="49" t="s">
        <v>0</v>
      </c>
      <c r="C2" s="50">
        <v>157.9</v>
      </c>
      <c r="D2" s="134">
        <v>14.9</v>
      </c>
      <c r="E2" s="134">
        <v>1.1000000000000001</v>
      </c>
      <c r="F2" s="47">
        <v>0.1</v>
      </c>
      <c r="G2" s="134">
        <v>0.1</v>
      </c>
      <c r="H2" s="134">
        <v>4.2</v>
      </c>
      <c r="I2" s="134">
        <v>5.2</v>
      </c>
      <c r="J2" s="134">
        <v>12.2</v>
      </c>
      <c r="K2" s="134">
        <v>0.7</v>
      </c>
      <c r="L2" s="134">
        <v>0</v>
      </c>
      <c r="M2" s="134">
        <v>0.1</v>
      </c>
      <c r="N2" s="27">
        <v>0</v>
      </c>
      <c r="O2" s="27">
        <v>0.1</v>
      </c>
      <c r="P2" s="27">
        <v>0.1</v>
      </c>
      <c r="Q2" s="27">
        <v>0</v>
      </c>
      <c r="R2" s="27">
        <v>18.899999999999999</v>
      </c>
      <c r="S2" s="27">
        <v>3.5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47">
        <v>0</v>
      </c>
      <c r="AE2" s="47">
        <v>0</v>
      </c>
      <c r="AF2" s="27">
        <v>0</v>
      </c>
      <c r="AG2" s="47">
        <v>0</v>
      </c>
      <c r="AH2" s="47">
        <v>0</v>
      </c>
      <c r="AI2" s="57">
        <f t="shared" ref="AI2:AI33" si="0">SUM(D2:AH2)</f>
        <v>61.2</v>
      </c>
      <c r="AJ2" s="51">
        <f t="shared" ref="AJ2:AJ33" si="1">AI2/C2*100-100</f>
        <v>-61.241291956934766</v>
      </c>
      <c r="AK2" s="52" t="s">
        <v>81</v>
      </c>
      <c r="AL2" s="53">
        <v>61.2</v>
      </c>
      <c r="AM2" s="160">
        <f>AL2-AI2</f>
        <v>0</v>
      </c>
    </row>
    <row r="3" spans="1:39" ht="15" customHeight="1">
      <c r="A3" s="48">
        <v>2</v>
      </c>
      <c r="B3" s="49" t="s">
        <v>1</v>
      </c>
      <c r="C3" s="50">
        <v>161.80000000000001</v>
      </c>
      <c r="D3" s="134">
        <v>0</v>
      </c>
      <c r="E3" s="134">
        <v>0</v>
      </c>
      <c r="F3" s="47">
        <v>0</v>
      </c>
      <c r="G3" s="134">
        <v>0</v>
      </c>
      <c r="H3" s="134">
        <v>16.3</v>
      </c>
      <c r="I3" s="134">
        <v>14.9</v>
      </c>
      <c r="J3" s="134">
        <v>5.8</v>
      </c>
      <c r="K3" s="134">
        <v>5.9</v>
      </c>
      <c r="L3" s="134">
        <v>0.2</v>
      </c>
      <c r="M3" s="134">
        <v>0</v>
      </c>
      <c r="N3" s="27">
        <v>0</v>
      </c>
      <c r="O3" s="27">
        <v>0</v>
      </c>
      <c r="P3" s="27">
        <v>9.9</v>
      </c>
      <c r="Q3" s="27">
        <v>31.7</v>
      </c>
      <c r="R3" s="27">
        <v>15</v>
      </c>
      <c r="S3" s="27">
        <v>5.0999999999999996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17.7</v>
      </c>
      <c r="AC3" s="27">
        <v>0</v>
      </c>
      <c r="AD3" s="47">
        <v>0</v>
      </c>
      <c r="AE3" s="47">
        <v>0</v>
      </c>
      <c r="AF3" s="27">
        <v>0</v>
      </c>
      <c r="AG3" s="47">
        <v>0</v>
      </c>
      <c r="AH3" s="47">
        <v>0</v>
      </c>
      <c r="AI3" s="57">
        <f t="shared" si="0"/>
        <v>122.5</v>
      </c>
      <c r="AJ3" s="51">
        <f t="shared" si="1"/>
        <v>-24.28924598269468</v>
      </c>
      <c r="AK3" s="52" t="s">
        <v>81</v>
      </c>
      <c r="AL3" s="53">
        <v>122.5</v>
      </c>
      <c r="AM3" s="160">
        <f t="shared" ref="AM3:AM51" si="2">AL3-AI3</f>
        <v>0</v>
      </c>
    </row>
    <row r="4" spans="1:39" ht="15" customHeight="1">
      <c r="A4" s="48">
        <v>3</v>
      </c>
      <c r="B4" s="49" t="s">
        <v>2</v>
      </c>
      <c r="C4" s="50">
        <v>296</v>
      </c>
      <c r="D4" s="134">
        <v>0</v>
      </c>
      <c r="E4" s="134">
        <v>0</v>
      </c>
      <c r="F4" s="47">
        <v>1.9</v>
      </c>
      <c r="G4" s="134">
        <v>4.9000000000000004</v>
      </c>
      <c r="H4" s="134">
        <v>2.4</v>
      </c>
      <c r="I4" s="134">
        <v>3</v>
      </c>
      <c r="J4" s="134">
        <v>1.2</v>
      </c>
      <c r="K4" s="134">
        <v>13.5</v>
      </c>
      <c r="L4" s="134">
        <v>0</v>
      </c>
      <c r="M4" s="134">
        <v>2.1</v>
      </c>
      <c r="N4" s="27">
        <v>0</v>
      </c>
      <c r="O4" s="27">
        <v>11.7</v>
      </c>
      <c r="P4" s="27">
        <v>2.8</v>
      </c>
      <c r="Q4" s="27">
        <v>0</v>
      </c>
      <c r="R4" s="27">
        <v>0</v>
      </c>
      <c r="S4" s="27">
        <v>29.2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47">
        <v>0</v>
      </c>
      <c r="AE4" s="47">
        <v>0</v>
      </c>
      <c r="AF4" s="27">
        <v>0</v>
      </c>
      <c r="AG4" s="47">
        <v>0</v>
      </c>
      <c r="AH4" s="47">
        <v>0</v>
      </c>
      <c r="AI4" s="57">
        <f t="shared" si="0"/>
        <v>72.7</v>
      </c>
      <c r="AJ4" s="51">
        <f t="shared" si="1"/>
        <v>-75.439189189189193</v>
      </c>
      <c r="AK4" s="52" t="s">
        <v>81</v>
      </c>
      <c r="AL4" s="53">
        <v>72.7</v>
      </c>
      <c r="AM4" s="160">
        <f t="shared" si="2"/>
        <v>0</v>
      </c>
    </row>
    <row r="5" spans="1:39">
      <c r="A5" s="48">
        <v>4</v>
      </c>
      <c r="B5" s="49" t="s">
        <v>3</v>
      </c>
      <c r="C5" s="50">
        <v>170.3</v>
      </c>
      <c r="D5" s="134">
        <v>1.1000000000000001</v>
      </c>
      <c r="E5" s="134">
        <v>1.6</v>
      </c>
      <c r="F5" s="47">
        <v>0</v>
      </c>
      <c r="G5" s="134">
        <v>110.6</v>
      </c>
      <c r="H5" s="134">
        <v>36.200000000000003</v>
      </c>
      <c r="I5" s="134">
        <v>42.2</v>
      </c>
      <c r="J5" s="134">
        <v>0.3</v>
      </c>
      <c r="K5" s="134">
        <v>31</v>
      </c>
      <c r="L5" s="134">
        <v>0.5</v>
      </c>
      <c r="M5" s="134">
        <v>0</v>
      </c>
      <c r="N5" s="27">
        <v>0</v>
      </c>
      <c r="O5" s="27">
        <v>2.5</v>
      </c>
      <c r="P5" s="27">
        <v>10.6</v>
      </c>
      <c r="Q5" s="27">
        <v>0</v>
      </c>
      <c r="R5" s="27">
        <v>12.7</v>
      </c>
      <c r="S5" s="27">
        <v>29.6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20.6</v>
      </c>
      <c r="AB5" s="27">
        <v>0</v>
      </c>
      <c r="AC5" s="27">
        <v>0</v>
      </c>
      <c r="AD5" s="47">
        <v>0</v>
      </c>
      <c r="AE5" s="47">
        <v>0</v>
      </c>
      <c r="AF5" s="27">
        <v>0.1</v>
      </c>
      <c r="AG5" s="47">
        <v>0</v>
      </c>
      <c r="AH5" s="47">
        <v>0</v>
      </c>
      <c r="AI5" s="57">
        <f t="shared" si="0"/>
        <v>299.60000000000002</v>
      </c>
      <c r="AJ5" s="51">
        <f t="shared" si="1"/>
        <v>75.924838520258362</v>
      </c>
      <c r="AK5" s="52" t="s">
        <v>81</v>
      </c>
      <c r="AL5" s="53">
        <v>299.60000000000002</v>
      </c>
      <c r="AM5" s="160">
        <f t="shared" si="2"/>
        <v>0</v>
      </c>
    </row>
    <row r="6" spans="1:39">
      <c r="A6" s="48">
        <v>5</v>
      </c>
      <c r="B6" s="49" t="s">
        <v>4</v>
      </c>
      <c r="C6" s="50">
        <v>135.9</v>
      </c>
      <c r="D6" s="134">
        <v>0</v>
      </c>
      <c r="E6" s="134">
        <v>0.5</v>
      </c>
      <c r="F6" s="47">
        <v>0</v>
      </c>
      <c r="G6" s="134">
        <v>2.5</v>
      </c>
      <c r="H6" s="134">
        <v>14.2</v>
      </c>
      <c r="I6" s="134">
        <v>26.4</v>
      </c>
      <c r="J6" s="134">
        <v>4.5</v>
      </c>
      <c r="K6" s="134">
        <v>10.6</v>
      </c>
      <c r="L6" s="134">
        <v>4.8</v>
      </c>
      <c r="M6" s="134">
        <v>0</v>
      </c>
      <c r="N6" s="27">
        <v>0</v>
      </c>
      <c r="O6" s="27">
        <v>0.2</v>
      </c>
      <c r="P6" s="27">
        <v>4.5</v>
      </c>
      <c r="Q6" s="27">
        <v>3.3</v>
      </c>
      <c r="R6" s="27">
        <v>19.5</v>
      </c>
      <c r="S6" s="27">
        <v>17.2</v>
      </c>
      <c r="T6" s="27">
        <v>0.1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0.1</v>
      </c>
      <c r="AC6" s="27">
        <v>0.1</v>
      </c>
      <c r="AD6" s="47">
        <v>0</v>
      </c>
      <c r="AE6" s="47">
        <v>0</v>
      </c>
      <c r="AF6" s="27">
        <v>0</v>
      </c>
      <c r="AG6" s="47">
        <v>0</v>
      </c>
      <c r="AH6" s="47">
        <v>0</v>
      </c>
      <c r="AI6" s="57">
        <f t="shared" si="0"/>
        <v>108.49999999999997</v>
      </c>
      <c r="AJ6" s="51">
        <f t="shared" si="1"/>
        <v>-20.161883738042704</v>
      </c>
      <c r="AK6" s="52" t="s">
        <v>81</v>
      </c>
      <c r="AL6" s="53">
        <v>108.5</v>
      </c>
      <c r="AM6" s="160">
        <f t="shared" si="2"/>
        <v>0</v>
      </c>
    </row>
    <row r="7" spans="1:39">
      <c r="A7" s="48">
        <v>6</v>
      </c>
      <c r="B7" s="49" t="s">
        <v>5</v>
      </c>
      <c r="C7" s="50">
        <v>211.7</v>
      </c>
      <c r="D7" s="134">
        <v>0</v>
      </c>
      <c r="E7" s="134">
        <v>0</v>
      </c>
      <c r="F7" s="47">
        <v>29.1</v>
      </c>
      <c r="G7" s="134">
        <v>13.8</v>
      </c>
      <c r="H7" s="134">
        <v>2.5</v>
      </c>
      <c r="I7" s="134">
        <v>3</v>
      </c>
      <c r="J7" s="134">
        <v>4.5999999999999996</v>
      </c>
      <c r="K7" s="134">
        <v>21.3</v>
      </c>
      <c r="L7" s="134">
        <v>0</v>
      </c>
      <c r="M7" s="134">
        <v>0</v>
      </c>
      <c r="N7" s="27">
        <v>0.1</v>
      </c>
      <c r="O7" s="27">
        <v>2.4</v>
      </c>
      <c r="P7" s="27">
        <v>0</v>
      </c>
      <c r="Q7" s="27">
        <v>2.2999999999999998</v>
      </c>
      <c r="R7" s="27">
        <v>0</v>
      </c>
      <c r="S7" s="27">
        <v>35.5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47">
        <v>0</v>
      </c>
      <c r="AE7" s="47">
        <v>0</v>
      </c>
      <c r="AF7" s="27">
        <v>0</v>
      </c>
      <c r="AG7" s="47">
        <v>0</v>
      </c>
      <c r="AH7" s="47">
        <v>0</v>
      </c>
      <c r="AI7" s="57">
        <f t="shared" si="0"/>
        <v>114.60000000000001</v>
      </c>
      <c r="AJ7" s="51">
        <f t="shared" si="1"/>
        <v>-45.866792631081708</v>
      </c>
      <c r="AK7" s="52" t="s">
        <v>81</v>
      </c>
      <c r="AL7" s="53">
        <v>114.6</v>
      </c>
      <c r="AM7" s="160">
        <f t="shared" si="2"/>
        <v>0</v>
      </c>
    </row>
    <row r="8" spans="1:39">
      <c r="A8" s="48">
        <v>7</v>
      </c>
      <c r="B8" s="49" t="s">
        <v>6</v>
      </c>
      <c r="C8" s="50">
        <v>142.30000000000001</v>
      </c>
      <c r="D8" s="134">
        <v>0</v>
      </c>
      <c r="E8" s="134">
        <v>0</v>
      </c>
      <c r="F8" s="47">
        <v>0</v>
      </c>
      <c r="G8" s="134">
        <v>0</v>
      </c>
      <c r="H8" s="134">
        <v>2.5</v>
      </c>
      <c r="I8" s="134">
        <v>0.7</v>
      </c>
      <c r="J8" s="134">
        <v>5.2</v>
      </c>
      <c r="K8" s="134">
        <v>5.3</v>
      </c>
      <c r="L8" s="134">
        <v>0.4</v>
      </c>
      <c r="M8" s="134">
        <v>0</v>
      </c>
      <c r="N8" s="27">
        <v>0</v>
      </c>
      <c r="O8" s="27">
        <v>0</v>
      </c>
      <c r="P8" s="27">
        <v>0</v>
      </c>
      <c r="Q8" s="27">
        <v>0.4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47">
        <v>0</v>
      </c>
      <c r="AE8" s="47">
        <v>0</v>
      </c>
      <c r="AF8" s="27">
        <v>0</v>
      </c>
      <c r="AG8" s="47">
        <v>0</v>
      </c>
      <c r="AH8" s="47">
        <v>0</v>
      </c>
      <c r="AI8" s="57">
        <f t="shared" si="0"/>
        <v>14.5</v>
      </c>
      <c r="AJ8" s="51">
        <f t="shared" si="1"/>
        <v>-89.810260014054819</v>
      </c>
      <c r="AK8" s="52" t="s">
        <v>56</v>
      </c>
      <c r="AL8" s="53">
        <v>14.5</v>
      </c>
      <c r="AM8" s="160">
        <f t="shared" si="2"/>
        <v>0</v>
      </c>
    </row>
    <row r="9" spans="1:39">
      <c r="A9" s="48">
        <v>8</v>
      </c>
      <c r="B9" s="49" t="s">
        <v>7</v>
      </c>
      <c r="C9" s="50">
        <v>132.5</v>
      </c>
      <c r="D9" s="134">
        <v>4.7</v>
      </c>
      <c r="E9" s="134">
        <v>0.1</v>
      </c>
      <c r="F9" s="47">
        <v>0.1</v>
      </c>
      <c r="G9" s="134">
        <v>48</v>
      </c>
      <c r="H9" s="134">
        <v>2.4</v>
      </c>
      <c r="I9" s="134">
        <v>0.1</v>
      </c>
      <c r="J9" s="134">
        <v>28.6</v>
      </c>
      <c r="K9" s="134">
        <v>1.4</v>
      </c>
      <c r="L9" s="134">
        <v>1.1000000000000001</v>
      </c>
      <c r="M9" s="134">
        <v>4.4000000000000004</v>
      </c>
      <c r="N9" s="27">
        <v>0.1</v>
      </c>
      <c r="O9" s="27">
        <v>0</v>
      </c>
      <c r="P9" s="27">
        <v>0</v>
      </c>
      <c r="Q9" s="27">
        <v>0</v>
      </c>
      <c r="R9" s="27">
        <v>4.8</v>
      </c>
      <c r="S9" s="27">
        <v>0.1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0.1</v>
      </c>
      <c r="AC9" s="27">
        <v>0</v>
      </c>
      <c r="AD9" s="47">
        <v>0</v>
      </c>
      <c r="AE9" s="47">
        <v>0</v>
      </c>
      <c r="AF9" s="27">
        <v>0</v>
      </c>
      <c r="AG9" s="47">
        <v>0</v>
      </c>
      <c r="AH9" s="47">
        <v>0</v>
      </c>
      <c r="AI9" s="57">
        <f t="shared" si="0"/>
        <v>95.999999999999986</v>
      </c>
      <c r="AJ9" s="51">
        <f t="shared" si="1"/>
        <v>-27.547169811320771</v>
      </c>
      <c r="AK9" s="52" t="s">
        <v>56</v>
      </c>
      <c r="AL9" s="53">
        <v>96</v>
      </c>
      <c r="AM9" s="160">
        <f t="shared" si="2"/>
        <v>0</v>
      </c>
    </row>
    <row r="10" spans="1:39">
      <c r="A10" s="48">
        <v>9</v>
      </c>
      <c r="B10" s="49" t="s">
        <v>8</v>
      </c>
      <c r="C10" s="50">
        <v>157.30000000000001</v>
      </c>
      <c r="D10" s="134">
        <v>0</v>
      </c>
      <c r="E10" s="134">
        <v>34.200000000000003</v>
      </c>
      <c r="F10" s="47">
        <v>0</v>
      </c>
      <c r="G10" s="134">
        <v>0</v>
      </c>
      <c r="H10" s="134">
        <v>3.1</v>
      </c>
      <c r="I10" s="134">
        <v>4.0999999999999996</v>
      </c>
      <c r="J10" s="134">
        <v>19.399999999999999</v>
      </c>
      <c r="K10" s="134">
        <v>0</v>
      </c>
      <c r="L10" s="134">
        <v>5.6</v>
      </c>
      <c r="M10" s="134">
        <v>0.1</v>
      </c>
      <c r="N10" s="27">
        <v>0.3</v>
      </c>
      <c r="O10" s="27">
        <v>0.1</v>
      </c>
      <c r="P10" s="27">
        <v>0.8</v>
      </c>
      <c r="Q10" s="27">
        <v>0</v>
      </c>
      <c r="R10" s="27">
        <v>1.4</v>
      </c>
      <c r="S10" s="27">
        <v>1.9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3.7</v>
      </c>
      <c r="AC10" s="27">
        <v>0</v>
      </c>
      <c r="AD10" s="47">
        <v>0</v>
      </c>
      <c r="AE10" s="47">
        <v>0</v>
      </c>
      <c r="AF10" s="27">
        <v>0</v>
      </c>
      <c r="AG10" s="47">
        <v>0</v>
      </c>
      <c r="AH10" s="47">
        <v>0</v>
      </c>
      <c r="AI10" s="57">
        <f t="shared" si="0"/>
        <v>74.7</v>
      </c>
      <c r="AJ10" s="51">
        <f t="shared" si="1"/>
        <v>-52.511125238397966</v>
      </c>
      <c r="AK10" s="52" t="s">
        <v>81</v>
      </c>
      <c r="AL10" s="53">
        <v>74.7</v>
      </c>
      <c r="AM10" s="160">
        <f t="shared" si="2"/>
        <v>0</v>
      </c>
    </row>
    <row r="11" spans="1:39">
      <c r="A11" s="48">
        <v>10</v>
      </c>
      <c r="B11" s="49" t="s">
        <v>9</v>
      </c>
      <c r="C11" s="50">
        <v>142.69999999999999</v>
      </c>
      <c r="D11" s="134">
        <v>0.1</v>
      </c>
      <c r="E11" s="134">
        <v>7.3</v>
      </c>
      <c r="F11" s="47">
        <v>0</v>
      </c>
      <c r="G11" s="134">
        <v>0.3</v>
      </c>
      <c r="H11" s="134">
        <v>3.2</v>
      </c>
      <c r="I11" s="134">
        <v>6.8</v>
      </c>
      <c r="J11" s="134">
        <v>1.3</v>
      </c>
      <c r="K11" s="134">
        <v>1.2</v>
      </c>
      <c r="L11" s="134">
        <v>15.6</v>
      </c>
      <c r="M11" s="134">
        <v>0.1</v>
      </c>
      <c r="N11" s="27">
        <v>0</v>
      </c>
      <c r="O11" s="27">
        <v>0</v>
      </c>
      <c r="P11" s="27">
        <v>0.6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0.2</v>
      </c>
      <c r="W11" s="27">
        <v>0</v>
      </c>
      <c r="X11" s="27">
        <v>0.1</v>
      </c>
      <c r="Y11" s="27">
        <v>0</v>
      </c>
      <c r="Z11" s="27">
        <v>0</v>
      </c>
      <c r="AA11" s="27">
        <v>0.2</v>
      </c>
      <c r="AB11" s="27">
        <v>0.2</v>
      </c>
      <c r="AC11" s="27">
        <v>0</v>
      </c>
      <c r="AD11" s="47">
        <v>0</v>
      </c>
      <c r="AE11" s="47">
        <v>0</v>
      </c>
      <c r="AF11" s="27">
        <v>0</v>
      </c>
      <c r="AG11" s="47">
        <v>0</v>
      </c>
      <c r="AH11" s="47">
        <v>0</v>
      </c>
      <c r="AI11" s="57">
        <f t="shared" si="0"/>
        <v>37.20000000000001</v>
      </c>
      <c r="AJ11" s="51">
        <f t="shared" si="1"/>
        <v>-73.931324456902587</v>
      </c>
      <c r="AK11" s="52" t="s">
        <v>57</v>
      </c>
      <c r="AL11" s="53">
        <v>37.200000000000003</v>
      </c>
      <c r="AM11" s="160">
        <f t="shared" si="2"/>
        <v>0</v>
      </c>
    </row>
    <row r="12" spans="1:39">
      <c r="A12" s="48">
        <v>11</v>
      </c>
      <c r="B12" s="49" t="s">
        <v>10</v>
      </c>
      <c r="C12" s="50">
        <v>134.5</v>
      </c>
      <c r="D12" s="134">
        <v>0.1</v>
      </c>
      <c r="E12" s="134">
        <v>2.7</v>
      </c>
      <c r="F12" s="47">
        <v>0</v>
      </c>
      <c r="G12" s="134">
        <v>0</v>
      </c>
      <c r="H12" s="134">
        <v>1.4</v>
      </c>
      <c r="I12" s="134">
        <v>5.0999999999999996</v>
      </c>
      <c r="J12" s="134">
        <v>1.8</v>
      </c>
      <c r="K12" s="134">
        <v>42.6</v>
      </c>
      <c r="L12" s="134">
        <v>15</v>
      </c>
      <c r="M12" s="134">
        <v>0</v>
      </c>
      <c r="N12" s="27">
        <v>0</v>
      </c>
      <c r="O12" s="27">
        <v>0</v>
      </c>
      <c r="P12" s="27">
        <v>0</v>
      </c>
      <c r="Q12" s="27">
        <v>0</v>
      </c>
      <c r="R12" s="27">
        <v>2.7</v>
      </c>
      <c r="S12" s="27">
        <v>16.8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1.1000000000000001</v>
      </c>
      <c r="AB12" s="27">
        <v>0</v>
      </c>
      <c r="AC12" s="27">
        <v>0</v>
      </c>
      <c r="AD12" s="47">
        <v>0</v>
      </c>
      <c r="AE12" s="47">
        <v>0</v>
      </c>
      <c r="AF12" s="27">
        <v>0</v>
      </c>
      <c r="AG12" s="47">
        <v>0</v>
      </c>
      <c r="AH12" s="47">
        <v>0</v>
      </c>
      <c r="AI12" s="57">
        <f t="shared" si="0"/>
        <v>89.3</v>
      </c>
      <c r="AJ12" s="51">
        <f t="shared" si="1"/>
        <v>-33.605947955390334</v>
      </c>
      <c r="AK12" s="52" t="s">
        <v>81</v>
      </c>
      <c r="AL12" s="53">
        <v>89.3</v>
      </c>
      <c r="AM12" s="160">
        <f t="shared" si="2"/>
        <v>0</v>
      </c>
    </row>
    <row r="13" spans="1:39">
      <c r="A13" s="48">
        <v>12</v>
      </c>
      <c r="B13" s="49" t="s">
        <v>11</v>
      </c>
      <c r="C13" s="50">
        <v>145.69999999999999</v>
      </c>
      <c r="D13" s="134">
        <v>1.9</v>
      </c>
      <c r="E13" s="134">
        <v>0</v>
      </c>
      <c r="F13" s="47">
        <v>3.7</v>
      </c>
      <c r="G13" s="134">
        <v>28.4</v>
      </c>
      <c r="H13" s="134">
        <v>5.8</v>
      </c>
      <c r="I13" s="134">
        <v>0.3</v>
      </c>
      <c r="J13" s="134">
        <v>21.5</v>
      </c>
      <c r="K13" s="134">
        <v>15.5</v>
      </c>
      <c r="L13" s="134">
        <v>6.8</v>
      </c>
      <c r="M13" s="134">
        <v>0.8</v>
      </c>
      <c r="N13" s="27">
        <v>0.9</v>
      </c>
      <c r="O13" s="27">
        <v>7.4</v>
      </c>
      <c r="P13" s="27">
        <v>0.3</v>
      </c>
      <c r="Q13" s="27">
        <v>0.1</v>
      </c>
      <c r="R13" s="27">
        <v>0</v>
      </c>
      <c r="S13" s="27">
        <v>27.2</v>
      </c>
      <c r="T13" s="27">
        <v>0.1</v>
      </c>
      <c r="U13" s="27">
        <v>0</v>
      </c>
      <c r="V13" s="27">
        <v>0.2</v>
      </c>
      <c r="W13" s="27">
        <v>0</v>
      </c>
      <c r="X13" s="27">
        <v>0.1</v>
      </c>
      <c r="Y13" s="27">
        <v>0</v>
      </c>
      <c r="Z13" s="27">
        <v>0</v>
      </c>
      <c r="AA13" s="27">
        <v>1.9</v>
      </c>
      <c r="AB13" s="27">
        <v>0</v>
      </c>
      <c r="AC13" s="27">
        <v>0.3</v>
      </c>
      <c r="AD13" s="47">
        <v>0</v>
      </c>
      <c r="AE13" s="47">
        <v>0</v>
      </c>
      <c r="AF13" s="27">
        <v>0</v>
      </c>
      <c r="AG13" s="47">
        <v>0</v>
      </c>
      <c r="AH13" s="47">
        <v>0</v>
      </c>
      <c r="AI13" s="57">
        <f t="shared" si="0"/>
        <v>123.19999999999999</v>
      </c>
      <c r="AJ13" s="51">
        <f t="shared" si="1"/>
        <v>-15.442690459849004</v>
      </c>
      <c r="AK13" s="52" t="s">
        <v>57</v>
      </c>
      <c r="AL13" s="53">
        <v>123.2</v>
      </c>
      <c r="AM13" s="160">
        <f t="shared" si="2"/>
        <v>0</v>
      </c>
    </row>
    <row r="14" spans="1:39">
      <c r="A14" s="48">
        <v>13</v>
      </c>
      <c r="B14" s="49" t="s">
        <v>12</v>
      </c>
      <c r="C14" s="50">
        <v>166.6</v>
      </c>
      <c r="D14" s="134">
        <v>0</v>
      </c>
      <c r="E14" s="134">
        <v>0</v>
      </c>
      <c r="F14" s="47">
        <v>0</v>
      </c>
      <c r="G14" s="134">
        <v>8.1999999999999993</v>
      </c>
      <c r="H14" s="134">
        <v>27.9</v>
      </c>
      <c r="I14" s="134">
        <v>5.2</v>
      </c>
      <c r="J14" s="134">
        <v>1.3</v>
      </c>
      <c r="K14" s="134">
        <v>14.3</v>
      </c>
      <c r="L14" s="134">
        <v>0.3</v>
      </c>
      <c r="M14" s="134">
        <v>0</v>
      </c>
      <c r="N14" s="27">
        <v>2.5</v>
      </c>
      <c r="O14" s="27">
        <v>0.1</v>
      </c>
      <c r="P14" s="27">
        <v>11.3</v>
      </c>
      <c r="Q14" s="27">
        <v>0</v>
      </c>
      <c r="R14" s="27">
        <v>0.3</v>
      </c>
      <c r="S14" s="27">
        <v>29.1</v>
      </c>
      <c r="T14" s="27">
        <v>0.1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32.9</v>
      </c>
      <c r="AB14" s="27">
        <v>3.4</v>
      </c>
      <c r="AC14" s="27">
        <v>0</v>
      </c>
      <c r="AD14" s="47">
        <v>0</v>
      </c>
      <c r="AE14" s="47">
        <v>0</v>
      </c>
      <c r="AF14" s="27">
        <v>0</v>
      </c>
      <c r="AG14" s="47">
        <v>0</v>
      </c>
      <c r="AH14" s="47">
        <v>0</v>
      </c>
      <c r="AI14" s="57">
        <f t="shared" si="0"/>
        <v>136.9</v>
      </c>
      <c r="AJ14" s="51">
        <f t="shared" si="1"/>
        <v>-17.827130852340929</v>
      </c>
      <c r="AK14" s="52" t="s">
        <v>57</v>
      </c>
      <c r="AL14" s="53">
        <v>136.9</v>
      </c>
      <c r="AM14" s="160">
        <f t="shared" si="2"/>
        <v>0</v>
      </c>
    </row>
    <row r="15" spans="1:39">
      <c r="A15" s="48">
        <v>14</v>
      </c>
      <c r="B15" s="49" t="s">
        <v>13</v>
      </c>
      <c r="C15" s="50">
        <v>165.3</v>
      </c>
      <c r="D15" s="134">
        <v>0</v>
      </c>
      <c r="E15" s="134">
        <v>0.7</v>
      </c>
      <c r="F15" s="47">
        <v>0</v>
      </c>
      <c r="G15" s="134">
        <v>0</v>
      </c>
      <c r="H15" s="134">
        <v>5.0999999999999996</v>
      </c>
      <c r="I15" s="134">
        <v>6.7</v>
      </c>
      <c r="J15" s="134">
        <v>0</v>
      </c>
      <c r="K15" s="134">
        <v>3.6</v>
      </c>
      <c r="L15" s="134">
        <v>0</v>
      </c>
      <c r="M15" s="134">
        <v>0.1</v>
      </c>
      <c r="N15" s="27">
        <v>0</v>
      </c>
      <c r="O15" s="27">
        <v>0</v>
      </c>
      <c r="P15" s="27">
        <v>0</v>
      </c>
      <c r="Q15" s="27">
        <v>0</v>
      </c>
      <c r="R15" s="27">
        <v>1.2</v>
      </c>
      <c r="S15" s="27">
        <v>75.400000000000006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11.4</v>
      </c>
      <c r="AB15" s="27">
        <v>0.8</v>
      </c>
      <c r="AC15" s="27">
        <v>0</v>
      </c>
      <c r="AD15" s="47">
        <v>0</v>
      </c>
      <c r="AE15" s="47">
        <v>0</v>
      </c>
      <c r="AF15" s="27">
        <v>0</v>
      </c>
      <c r="AG15" s="47">
        <v>0</v>
      </c>
      <c r="AH15" s="47">
        <v>0</v>
      </c>
      <c r="AI15" s="57">
        <f t="shared" si="0"/>
        <v>105.00000000000001</v>
      </c>
      <c r="AJ15" s="51">
        <f t="shared" si="1"/>
        <v>-36.479128856624307</v>
      </c>
      <c r="AK15" s="52" t="s">
        <v>57</v>
      </c>
      <c r="AL15" s="53">
        <v>105</v>
      </c>
      <c r="AM15" s="160">
        <v>0</v>
      </c>
    </row>
    <row r="16" spans="1:39">
      <c r="A16" s="48">
        <v>15</v>
      </c>
      <c r="B16" s="49" t="s">
        <v>14</v>
      </c>
      <c r="C16" s="50">
        <v>209.6</v>
      </c>
      <c r="D16" s="134">
        <v>0.3</v>
      </c>
      <c r="E16" s="134">
        <v>0</v>
      </c>
      <c r="F16" s="47">
        <v>4.5</v>
      </c>
      <c r="G16" s="134">
        <v>0</v>
      </c>
      <c r="H16" s="134">
        <v>2.2999999999999998</v>
      </c>
      <c r="I16" s="134">
        <v>0.6</v>
      </c>
      <c r="J16" s="134">
        <v>21.5</v>
      </c>
      <c r="K16" s="134">
        <v>1.9</v>
      </c>
      <c r="L16" s="134">
        <v>0.5</v>
      </c>
      <c r="M16" s="134">
        <v>7.7</v>
      </c>
      <c r="N16" s="27">
        <v>1</v>
      </c>
      <c r="O16" s="27">
        <v>12.3</v>
      </c>
      <c r="P16" s="27">
        <v>0.1</v>
      </c>
      <c r="Q16" s="27">
        <v>0.1</v>
      </c>
      <c r="R16" s="27">
        <v>0.1</v>
      </c>
      <c r="S16" s="27">
        <v>18.8</v>
      </c>
      <c r="T16" s="27">
        <v>0</v>
      </c>
      <c r="U16" s="27">
        <v>0</v>
      </c>
      <c r="V16" s="27">
        <v>0.1</v>
      </c>
      <c r="W16" s="27">
        <v>0.1</v>
      </c>
      <c r="X16" s="27">
        <v>0</v>
      </c>
      <c r="Y16" s="27">
        <v>0</v>
      </c>
      <c r="Z16" s="27">
        <v>0</v>
      </c>
      <c r="AA16" s="27">
        <v>4.4000000000000004</v>
      </c>
      <c r="AB16" s="27">
        <v>1.3</v>
      </c>
      <c r="AC16" s="27">
        <v>0.1</v>
      </c>
      <c r="AD16" s="47">
        <v>0</v>
      </c>
      <c r="AE16" s="47">
        <v>0</v>
      </c>
      <c r="AF16" s="27">
        <v>0</v>
      </c>
      <c r="AG16" s="47">
        <v>0</v>
      </c>
      <c r="AH16" s="47">
        <v>0</v>
      </c>
      <c r="AI16" s="57">
        <f t="shared" si="0"/>
        <v>77.699999999999989</v>
      </c>
      <c r="AJ16" s="51">
        <f t="shared" si="1"/>
        <v>-62.929389312977101</v>
      </c>
      <c r="AK16" s="52" t="s">
        <v>56</v>
      </c>
      <c r="AL16" s="53">
        <v>77.7</v>
      </c>
      <c r="AM16" s="160">
        <f t="shared" si="2"/>
        <v>0</v>
      </c>
    </row>
    <row r="17" spans="1:39" ht="15" customHeight="1">
      <c r="A17" s="48">
        <v>16</v>
      </c>
      <c r="B17" s="49" t="s">
        <v>15</v>
      </c>
      <c r="C17" s="50">
        <v>157</v>
      </c>
      <c r="D17" s="134">
        <v>0</v>
      </c>
      <c r="E17" s="134">
        <v>0.5</v>
      </c>
      <c r="F17" s="47">
        <v>0.2</v>
      </c>
      <c r="G17" s="134">
        <v>28.4</v>
      </c>
      <c r="H17" s="134">
        <v>1.7</v>
      </c>
      <c r="I17" s="134">
        <v>5.3</v>
      </c>
      <c r="J17" s="134">
        <v>0</v>
      </c>
      <c r="K17" s="134">
        <v>0.3</v>
      </c>
      <c r="L17" s="134">
        <v>1.2</v>
      </c>
      <c r="M17" s="134">
        <v>0.7</v>
      </c>
      <c r="N17" s="27">
        <v>0</v>
      </c>
      <c r="O17" s="27">
        <v>0</v>
      </c>
      <c r="P17" s="27">
        <v>0</v>
      </c>
      <c r="Q17" s="27">
        <v>0</v>
      </c>
      <c r="R17" s="27">
        <v>3.4</v>
      </c>
      <c r="S17" s="27">
        <v>0.8</v>
      </c>
      <c r="T17" s="27">
        <v>0.1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7.4</v>
      </c>
      <c r="AC17" s="27">
        <v>0</v>
      </c>
      <c r="AD17" s="47">
        <v>0</v>
      </c>
      <c r="AE17" s="47">
        <v>0</v>
      </c>
      <c r="AF17" s="27">
        <v>0</v>
      </c>
      <c r="AG17" s="47">
        <v>0</v>
      </c>
      <c r="AH17" s="47">
        <v>0</v>
      </c>
      <c r="AI17" s="57">
        <f t="shared" si="0"/>
        <v>49.999999999999993</v>
      </c>
      <c r="AJ17" s="51">
        <f t="shared" si="1"/>
        <v>-68.152866242038215</v>
      </c>
      <c r="AK17" s="52" t="s">
        <v>81</v>
      </c>
      <c r="AL17" s="53">
        <v>50</v>
      </c>
      <c r="AM17" s="160">
        <v>0</v>
      </c>
    </row>
    <row r="18" spans="1:39" ht="15" customHeight="1">
      <c r="A18" s="48">
        <v>17</v>
      </c>
      <c r="B18" s="49" t="s">
        <v>16</v>
      </c>
      <c r="C18" s="50">
        <v>123.2</v>
      </c>
      <c r="D18" s="134">
        <v>4.3</v>
      </c>
      <c r="E18" s="134">
        <v>0.4</v>
      </c>
      <c r="F18" s="47">
        <v>49.8</v>
      </c>
      <c r="G18" s="134">
        <v>0</v>
      </c>
      <c r="H18" s="134">
        <v>0.7</v>
      </c>
      <c r="I18" s="134">
        <v>0.1</v>
      </c>
      <c r="J18" s="134">
        <v>23.1</v>
      </c>
      <c r="K18" s="134">
        <v>8.3000000000000007</v>
      </c>
      <c r="L18" s="134">
        <v>0.4</v>
      </c>
      <c r="M18" s="134">
        <v>0.2</v>
      </c>
      <c r="N18" s="27">
        <v>0.1</v>
      </c>
      <c r="O18" s="27">
        <v>3.3</v>
      </c>
      <c r="P18" s="27">
        <v>20.100000000000001</v>
      </c>
      <c r="Q18" s="27">
        <v>0</v>
      </c>
      <c r="R18" s="27">
        <v>1.4</v>
      </c>
      <c r="S18" s="27">
        <v>2.6</v>
      </c>
      <c r="T18" s="27">
        <v>0</v>
      </c>
      <c r="U18" s="27">
        <v>0</v>
      </c>
      <c r="V18" s="27">
        <v>0</v>
      </c>
      <c r="W18" s="27">
        <v>0</v>
      </c>
      <c r="X18" s="27">
        <v>0</v>
      </c>
      <c r="Y18" s="27">
        <v>0</v>
      </c>
      <c r="Z18" s="27">
        <v>0</v>
      </c>
      <c r="AA18" s="27">
        <v>0</v>
      </c>
      <c r="AB18" s="27">
        <v>0</v>
      </c>
      <c r="AC18" s="27">
        <v>0</v>
      </c>
      <c r="AD18" s="47">
        <v>0</v>
      </c>
      <c r="AE18" s="47">
        <v>0</v>
      </c>
      <c r="AF18" s="27">
        <v>0</v>
      </c>
      <c r="AG18" s="47">
        <v>0</v>
      </c>
      <c r="AH18" s="47">
        <v>0</v>
      </c>
      <c r="AI18" s="57">
        <f t="shared" si="0"/>
        <v>114.80000000000001</v>
      </c>
      <c r="AJ18" s="51">
        <f t="shared" si="1"/>
        <v>-6.818181818181813</v>
      </c>
      <c r="AK18" s="52" t="s">
        <v>56</v>
      </c>
      <c r="AL18" s="53">
        <v>114.8</v>
      </c>
      <c r="AM18" s="160">
        <f t="shared" si="2"/>
        <v>0</v>
      </c>
    </row>
    <row r="19" spans="1:39">
      <c r="A19" s="48">
        <v>18</v>
      </c>
      <c r="B19" s="49" t="s">
        <v>17</v>
      </c>
      <c r="C19" s="50">
        <v>122.3</v>
      </c>
      <c r="D19" s="134">
        <v>1.7</v>
      </c>
      <c r="E19" s="134">
        <v>1.6</v>
      </c>
      <c r="F19" s="47">
        <v>0</v>
      </c>
      <c r="G19" s="134">
        <v>0</v>
      </c>
      <c r="H19" s="134">
        <v>8.5</v>
      </c>
      <c r="I19" s="134">
        <v>15</v>
      </c>
      <c r="J19" s="134">
        <v>0.2</v>
      </c>
      <c r="K19" s="134">
        <v>18.3</v>
      </c>
      <c r="L19" s="134">
        <v>2.2999999999999998</v>
      </c>
      <c r="M19" s="134">
        <v>0.1</v>
      </c>
      <c r="N19" s="27">
        <v>1.6</v>
      </c>
      <c r="O19" s="27">
        <v>0.1</v>
      </c>
      <c r="P19" s="27">
        <v>5.5</v>
      </c>
      <c r="Q19" s="27">
        <v>28.2</v>
      </c>
      <c r="R19" s="27">
        <v>24.3</v>
      </c>
      <c r="S19" s="27">
        <v>67.5</v>
      </c>
      <c r="T19" s="27">
        <v>0</v>
      </c>
      <c r="U19" s="27">
        <v>0</v>
      </c>
      <c r="V19" s="27">
        <v>0.1</v>
      </c>
      <c r="W19" s="27">
        <v>0.3</v>
      </c>
      <c r="X19" s="27">
        <v>0.2</v>
      </c>
      <c r="Y19" s="27">
        <v>0</v>
      </c>
      <c r="Z19" s="27">
        <v>0</v>
      </c>
      <c r="AA19" s="27">
        <v>14.1</v>
      </c>
      <c r="AB19" s="27">
        <v>0</v>
      </c>
      <c r="AC19" s="27">
        <v>0.1</v>
      </c>
      <c r="AD19" s="47">
        <v>0</v>
      </c>
      <c r="AE19" s="47">
        <v>0</v>
      </c>
      <c r="AF19" s="27">
        <v>0.5</v>
      </c>
      <c r="AG19" s="47">
        <v>0</v>
      </c>
      <c r="AH19" s="47">
        <v>0</v>
      </c>
      <c r="AI19" s="57">
        <f t="shared" si="0"/>
        <v>190.19999999999996</v>
      </c>
      <c r="AJ19" s="51">
        <f t="shared" si="1"/>
        <v>55.519215044971361</v>
      </c>
      <c r="AK19" s="52" t="s">
        <v>56</v>
      </c>
      <c r="AL19" s="53">
        <v>190.2</v>
      </c>
      <c r="AM19" s="160">
        <f t="shared" si="2"/>
        <v>0</v>
      </c>
    </row>
    <row r="20" spans="1:39">
      <c r="A20" s="48">
        <v>19</v>
      </c>
      <c r="B20" s="49" t="s">
        <v>18</v>
      </c>
      <c r="C20" s="50">
        <v>159.4</v>
      </c>
      <c r="D20" s="134">
        <v>0</v>
      </c>
      <c r="E20" s="134">
        <v>4.2</v>
      </c>
      <c r="F20" s="47">
        <v>0</v>
      </c>
      <c r="G20" s="134">
        <v>29.3</v>
      </c>
      <c r="H20" s="134">
        <v>5.3</v>
      </c>
      <c r="I20" s="134">
        <v>0.8</v>
      </c>
      <c r="J20" s="134">
        <v>0</v>
      </c>
      <c r="K20" s="134">
        <v>19.8</v>
      </c>
      <c r="L20" s="134">
        <v>9.6</v>
      </c>
      <c r="M20" s="134">
        <v>0</v>
      </c>
      <c r="N20" s="27">
        <v>0</v>
      </c>
      <c r="O20" s="27">
        <v>0</v>
      </c>
      <c r="P20" s="27">
        <v>1.2</v>
      </c>
      <c r="Q20" s="27">
        <v>1.7</v>
      </c>
      <c r="R20" s="27">
        <v>12.3</v>
      </c>
      <c r="S20" s="27">
        <v>41.6</v>
      </c>
      <c r="T20" s="27">
        <v>0</v>
      </c>
      <c r="U20" s="27">
        <v>0</v>
      </c>
      <c r="V20" s="27">
        <v>0</v>
      </c>
      <c r="W20" s="27">
        <v>0.1</v>
      </c>
      <c r="X20" s="27">
        <v>0</v>
      </c>
      <c r="Y20" s="27">
        <v>0</v>
      </c>
      <c r="Z20" s="27">
        <v>0</v>
      </c>
      <c r="AA20" s="27">
        <v>21.7</v>
      </c>
      <c r="AB20" s="27">
        <v>0</v>
      </c>
      <c r="AC20" s="27">
        <v>0.3</v>
      </c>
      <c r="AD20" s="47">
        <v>0</v>
      </c>
      <c r="AE20" s="47">
        <v>0</v>
      </c>
      <c r="AF20" s="27">
        <v>19.2</v>
      </c>
      <c r="AG20" s="47">
        <v>0</v>
      </c>
      <c r="AH20" s="47">
        <v>0</v>
      </c>
      <c r="AI20" s="57">
        <f t="shared" si="0"/>
        <v>167.09999999999997</v>
      </c>
      <c r="AJ20" s="51">
        <f t="shared" si="1"/>
        <v>4.8306148055206677</v>
      </c>
      <c r="AK20" s="52" t="s">
        <v>56</v>
      </c>
      <c r="AL20" s="53">
        <v>167.1</v>
      </c>
      <c r="AM20" s="160">
        <f t="shared" si="2"/>
        <v>0</v>
      </c>
    </row>
    <row r="21" spans="1:39">
      <c r="A21" s="48">
        <v>20</v>
      </c>
      <c r="B21" s="49" t="s">
        <v>19</v>
      </c>
      <c r="C21" s="50">
        <v>139</v>
      </c>
      <c r="D21" s="134">
        <v>0</v>
      </c>
      <c r="E21" s="134">
        <v>0</v>
      </c>
      <c r="F21" s="47">
        <v>8.1999999999999993</v>
      </c>
      <c r="G21" s="134">
        <v>0</v>
      </c>
      <c r="H21" s="134">
        <v>8.4</v>
      </c>
      <c r="I21" s="134">
        <v>2.4</v>
      </c>
      <c r="J21" s="134">
        <v>0</v>
      </c>
      <c r="K21" s="134">
        <v>5.0999999999999996</v>
      </c>
      <c r="L21" s="134">
        <v>0.3</v>
      </c>
      <c r="M21" s="134">
        <v>0</v>
      </c>
      <c r="N21" s="27">
        <v>0</v>
      </c>
      <c r="O21" s="27">
        <v>0.7</v>
      </c>
      <c r="P21" s="27">
        <v>0</v>
      </c>
      <c r="Q21" s="27">
        <v>0</v>
      </c>
      <c r="R21" s="27">
        <v>6.2</v>
      </c>
      <c r="S21" s="27">
        <v>11.1</v>
      </c>
      <c r="T21" s="27">
        <v>0</v>
      </c>
      <c r="U21" s="27">
        <v>0</v>
      </c>
      <c r="V21" s="27">
        <v>0</v>
      </c>
      <c r="W21" s="27">
        <v>0</v>
      </c>
      <c r="X21" s="27">
        <v>0</v>
      </c>
      <c r="Y21" s="27">
        <v>0</v>
      </c>
      <c r="Z21" s="27">
        <v>0</v>
      </c>
      <c r="AA21" s="27">
        <v>0</v>
      </c>
      <c r="AB21" s="27">
        <v>0</v>
      </c>
      <c r="AC21" s="27">
        <v>0</v>
      </c>
      <c r="AD21" s="47">
        <v>0</v>
      </c>
      <c r="AE21" s="47">
        <v>0</v>
      </c>
      <c r="AF21" s="27">
        <v>0</v>
      </c>
      <c r="AG21" s="47">
        <v>0</v>
      </c>
      <c r="AH21" s="47">
        <v>0</v>
      </c>
      <c r="AI21" s="57">
        <f t="shared" si="0"/>
        <v>42.4</v>
      </c>
      <c r="AJ21" s="51">
        <f t="shared" si="1"/>
        <v>-69.496402877697847</v>
      </c>
      <c r="AK21" s="52" t="s">
        <v>56</v>
      </c>
      <c r="AL21" s="53">
        <v>42.4</v>
      </c>
      <c r="AM21" s="160">
        <f t="shared" si="2"/>
        <v>0</v>
      </c>
    </row>
    <row r="22" spans="1:39">
      <c r="A22" s="48">
        <v>21</v>
      </c>
      <c r="B22" s="49" t="s">
        <v>20</v>
      </c>
      <c r="C22" s="50">
        <v>192.2</v>
      </c>
      <c r="D22" s="134">
        <v>0.1</v>
      </c>
      <c r="E22" s="134">
        <v>0.7</v>
      </c>
      <c r="F22" s="47">
        <v>0.1</v>
      </c>
      <c r="G22" s="134">
        <v>0.2</v>
      </c>
      <c r="H22" s="134">
        <v>29</v>
      </c>
      <c r="I22" s="134">
        <v>3.9</v>
      </c>
      <c r="J22" s="134">
        <v>0</v>
      </c>
      <c r="K22" s="134">
        <v>25.8</v>
      </c>
      <c r="L22" s="134">
        <v>4.0999999999999996</v>
      </c>
      <c r="M22" s="134">
        <v>1.2</v>
      </c>
      <c r="N22" s="27">
        <v>0</v>
      </c>
      <c r="O22" s="27">
        <v>0.5</v>
      </c>
      <c r="P22" s="27">
        <v>0.1</v>
      </c>
      <c r="Q22" s="27">
        <v>0.3</v>
      </c>
      <c r="R22" s="27">
        <v>0</v>
      </c>
      <c r="S22" s="27">
        <v>5.9</v>
      </c>
      <c r="T22" s="27">
        <v>0</v>
      </c>
      <c r="U22" s="27">
        <v>0</v>
      </c>
      <c r="V22" s="27">
        <v>0</v>
      </c>
      <c r="W22" s="27">
        <v>0</v>
      </c>
      <c r="X22" s="27">
        <v>0</v>
      </c>
      <c r="Y22" s="27">
        <v>0</v>
      </c>
      <c r="Z22" s="27">
        <v>0</v>
      </c>
      <c r="AA22" s="27">
        <v>6.4</v>
      </c>
      <c r="AB22" s="27">
        <v>0.2</v>
      </c>
      <c r="AC22" s="27">
        <v>0</v>
      </c>
      <c r="AD22" s="47">
        <v>0</v>
      </c>
      <c r="AE22" s="47">
        <v>0</v>
      </c>
      <c r="AF22" s="27">
        <v>0</v>
      </c>
      <c r="AG22" s="47">
        <v>0</v>
      </c>
      <c r="AH22" s="47">
        <v>0</v>
      </c>
      <c r="AI22" s="57">
        <f t="shared" si="0"/>
        <v>78.5</v>
      </c>
      <c r="AJ22" s="51">
        <f t="shared" si="1"/>
        <v>-59.157127991675331</v>
      </c>
      <c r="AK22" s="52" t="s">
        <v>81</v>
      </c>
      <c r="AL22" s="53">
        <v>78.5</v>
      </c>
      <c r="AM22" s="160">
        <f t="shared" si="2"/>
        <v>0</v>
      </c>
    </row>
    <row r="23" spans="1:39">
      <c r="A23" s="48">
        <v>22</v>
      </c>
      <c r="B23" s="49" t="s">
        <v>21</v>
      </c>
      <c r="C23" s="50">
        <v>219.3</v>
      </c>
      <c r="D23" s="134">
        <v>0</v>
      </c>
      <c r="E23" s="134">
        <v>0.4</v>
      </c>
      <c r="F23" s="47">
        <v>0.3</v>
      </c>
      <c r="G23" s="134">
        <v>0</v>
      </c>
      <c r="H23" s="134">
        <v>0.6</v>
      </c>
      <c r="I23" s="134">
        <v>1</v>
      </c>
      <c r="J23" s="134">
        <v>0.1</v>
      </c>
      <c r="K23" s="134">
        <v>5.2</v>
      </c>
      <c r="L23" s="134">
        <v>3.1</v>
      </c>
      <c r="M23" s="134">
        <v>1.1000000000000001</v>
      </c>
      <c r="N23" s="27">
        <v>1.5</v>
      </c>
      <c r="O23" s="27">
        <v>4.3</v>
      </c>
      <c r="P23" s="27">
        <v>0.9</v>
      </c>
      <c r="Q23" s="27">
        <v>0.8</v>
      </c>
      <c r="R23" s="27">
        <v>0.1</v>
      </c>
      <c r="S23" s="27">
        <v>36.4</v>
      </c>
      <c r="T23" s="27">
        <v>0</v>
      </c>
      <c r="U23" s="27">
        <v>0.1</v>
      </c>
      <c r="V23" s="27">
        <v>0.1</v>
      </c>
      <c r="W23" s="27">
        <v>0.1</v>
      </c>
      <c r="X23" s="27">
        <v>0</v>
      </c>
      <c r="Y23" s="27">
        <v>0</v>
      </c>
      <c r="Z23" s="27">
        <v>0</v>
      </c>
      <c r="AA23" s="27">
        <v>0</v>
      </c>
      <c r="AB23" s="27">
        <v>0</v>
      </c>
      <c r="AC23" s="27">
        <v>0.1</v>
      </c>
      <c r="AD23" s="47">
        <v>0</v>
      </c>
      <c r="AE23" s="47">
        <v>0</v>
      </c>
      <c r="AF23" s="27">
        <v>0.1</v>
      </c>
      <c r="AG23" s="47">
        <v>0</v>
      </c>
      <c r="AH23" s="47">
        <v>0</v>
      </c>
      <c r="AI23" s="57">
        <f t="shared" si="0"/>
        <v>56.300000000000004</v>
      </c>
      <c r="AJ23" s="51">
        <f t="shared" si="1"/>
        <v>-74.327405380756957</v>
      </c>
      <c r="AK23" s="52" t="s">
        <v>81</v>
      </c>
      <c r="AL23" s="53">
        <v>56.3</v>
      </c>
      <c r="AM23" s="160">
        <f t="shared" si="2"/>
        <v>0</v>
      </c>
    </row>
    <row r="24" spans="1:39">
      <c r="A24" s="48">
        <v>23</v>
      </c>
      <c r="B24" s="49" t="s">
        <v>22</v>
      </c>
      <c r="C24" s="50">
        <v>177.1</v>
      </c>
      <c r="D24" s="134">
        <v>30.2</v>
      </c>
      <c r="E24" s="134">
        <v>35.4</v>
      </c>
      <c r="F24" s="47">
        <v>0</v>
      </c>
      <c r="G24" s="134">
        <v>6.5</v>
      </c>
      <c r="H24" s="134">
        <v>30.2</v>
      </c>
      <c r="I24" s="134">
        <v>0</v>
      </c>
      <c r="J24" s="134">
        <v>0.5</v>
      </c>
      <c r="K24" s="134">
        <v>17.3</v>
      </c>
      <c r="L24" s="134">
        <v>0.1</v>
      </c>
      <c r="M24" s="134">
        <v>0.6</v>
      </c>
      <c r="N24" s="27">
        <v>0</v>
      </c>
      <c r="O24" s="27">
        <v>2.2000000000000002</v>
      </c>
      <c r="P24" s="27">
        <v>29.6</v>
      </c>
      <c r="Q24" s="27">
        <v>0</v>
      </c>
      <c r="R24" s="27">
        <v>1.4</v>
      </c>
      <c r="S24" s="27">
        <v>13.2</v>
      </c>
      <c r="T24" s="27">
        <v>0</v>
      </c>
      <c r="U24" s="27">
        <v>0</v>
      </c>
      <c r="V24" s="27">
        <v>0</v>
      </c>
      <c r="W24" s="27">
        <v>0.3</v>
      </c>
      <c r="X24" s="27">
        <v>0</v>
      </c>
      <c r="Y24" s="27">
        <v>0</v>
      </c>
      <c r="Z24" s="27">
        <v>0</v>
      </c>
      <c r="AA24" s="27">
        <v>28.1</v>
      </c>
      <c r="AB24" s="27">
        <v>0</v>
      </c>
      <c r="AC24" s="27">
        <v>0</v>
      </c>
      <c r="AD24" s="47">
        <v>0</v>
      </c>
      <c r="AE24" s="47">
        <v>0</v>
      </c>
      <c r="AF24" s="27">
        <v>0</v>
      </c>
      <c r="AG24" s="47">
        <v>0</v>
      </c>
      <c r="AH24" s="47">
        <v>0</v>
      </c>
      <c r="AI24" s="57">
        <f t="shared" si="0"/>
        <v>195.6</v>
      </c>
      <c r="AJ24" s="51">
        <f t="shared" si="1"/>
        <v>10.446075663466956</v>
      </c>
      <c r="AK24" s="52" t="s">
        <v>81</v>
      </c>
      <c r="AL24" s="53">
        <v>195.6</v>
      </c>
      <c r="AM24" s="160">
        <f t="shared" si="2"/>
        <v>0</v>
      </c>
    </row>
    <row r="25" spans="1:39" ht="15" customHeight="1">
      <c r="A25" s="48">
        <v>24</v>
      </c>
      <c r="B25" s="49" t="s">
        <v>23</v>
      </c>
      <c r="C25" s="50">
        <v>208.2</v>
      </c>
      <c r="D25" s="134">
        <v>0</v>
      </c>
      <c r="E25" s="134">
        <v>1.8</v>
      </c>
      <c r="F25" s="47">
        <v>0.9</v>
      </c>
      <c r="G25" s="134">
        <v>0.1</v>
      </c>
      <c r="H25" s="134">
        <v>6.3</v>
      </c>
      <c r="I25" s="134">
        <v>2.9</v>
      </c>
      <c r="J25" s="134">
        <v>4.9000000000000004</v>
      </c>
      <c r="K25" s="134">
        <v>0.9</v>
      </c>
      <c r="L25" s="134">
        <v>1.2</v>
      </c>
      <c r="M25" s="134">
        <v>5.4</v>
      </c>
      <c r="N25" s="27">
        <v>0.1</v>
      </c>
      <c r="O25" s="27">
        <v>7.3</v>
      </c>
      <c r="P25" s="27">
        <v>0.7</v>
      </c>
      <c r="Q25" s="27">
        <v>0</v>
      </c>
      <c r="R25" s="27">
        <v>0</v>
      </c>
      <c r="S25" s="27">
        <v>43.2</v>
      </c>
      <c r="T25" s="27">
        <v>0</v>
      </c>
      <c r="U25" s="27">
        <v>0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7</v>
      </c>
      <c r="AB25" s="27">
        <v>0</v>
      </c>
      <c r="AC25" s="27">
        <v>0</v>
      </c>
      <c r="AD25" s="47">
        <v>0</v>
      </c>
      <c r="AE25" s="47">
        <v>0</v>
      </c>
      <c r="AF25" s="27">
        <v>0</v>
      </c>
      <c r="AG25" s="47">
        <v>0</v>
      </c>
      <c r="AH25" s="47">
        <v>0</v>
      </c>
      <c r="AI25" s="57">
        <f t="shared" si="0"/>
        <v>82.7</v>
      </c>
      <c r="AJ25" s="51">
        <f t="shared" si="1"/>
        <v>-60.278578290105663</v>
      </c>
      <c r="AK25" s="52" t="s">
        <v>81</v>
      </c>
      <c r="AL25" s="53">
        <v>82.7</v>
      </c>
      <c r="AM25" s="160">
        <f t="shared" si="2"/>
        <v>0</v>
      </c>
    </row>
    <row r="26" spans="1:39">
      <c r="A26" s="48">
        <v>25</v>
      </c>
      <c r="B26" s="49" t="s">
        <v>24</v>
      </c>
      <c r="C26" s="50">
        <v>151.6</v>
      </c>
      <c r="D26" s="134">
        <v>0</v>
      </c>
      <c r="E26" s="134">
        <v>0</v>
      </c>
      <c r="F26" s="47">
        <v>0.1</v>
      </c>
      <c r="G26" s="134">
        <v>0</v>
      </c>
      <c r="H26" s="134">
        <v>0.9</v>
      </c>
      <c r="I26" s="134">
        <v>56.1</v>
      </c>
      <c r="J26" s="134">
        <v>0.1</v>
      </c>
      <c r="K26" s="134">
        <v>15.7</v>
      </c>
      <c r="L26" s="134">
        <v>16.899999999999999</v>
      </c>
      <c r="M26" s="134">
        <v>0</v>
      </c>
      <c r="N26" s="27">
        <v>0.1</v>
      </c>
      <c r="O26" s="27">
        <v>3.2</v>
      </c>
      <c r="P26" s="27">
        <v>0.3</v>
      </c>
      <c r="Q26" s="27">
        <v>0</v>
      </c>
      <c r="R26" s="27">
        <v>64.5</v>
      </c>
      <c r="S26" s="27">
        <v>71.7</v>
      </c>
      <c r="T26" s="27">
        <v>0</v>
      </c>
      <c r="U26" s="27">
        <v>0</v>
      </c>
      <c r="V26" s="27">
        <v>0</v>
      </c>
      <c r="W26" s="27">
        <v>0</v>
      </c>
      <c r="X26" s="27">
        <v>0</v>
      </c>
      <c r="Y26" s="27">
        <v>0</v>
      </c>
      <c r="Z26" s="27">
        <v>0</v>
      </c>
      <c r="AA26" s="27">
        <v>4.7</v>
      </c>
      <c r="AB26" s="27">
        <v>0.1</v>
      </c>
      <c r="AC26" s="27">
        <v>0</v>
      </c>
      <c r="AD26" s="47">
        <v>0</v>
      </c>
      <c r="AE26" s="47">
        <v>0</v>
      </c>
      <c r="AF26" s="27">
        <v>0</v>
      </c>
      <c r="AG26" s="47">
        <v>0</v>
      </c>
      <c r="AH26" s="47">
        <v>0</v>
      </c>
      <c r="AI26" s="57">
        <f t="shared" si="0"/>
        <v>234.4</v>
      </c>
      <c r="AJ26" s="51">
        <f t="shared" si="1"/>
        <v>54.617414248021106</v>
      </c>
      <c r="AK26" s="52" t="s">
        <v>81</v>
      </c>
      <c r="AL26" s="53">
        <v>234.4</v>
      </c>
      <c r="AM26" s="160">
        <f t="shared" si="2"/>
        <v>0</v>
      </c>
    </row>
    <row r="27" spans="1:39">
      <c r="A27" s="48">
        <v>26</v>
      </c>
      <c r="B27" s="49" t="s">
        <v>25</v>
      </c>
      <c r="C27" s="50">
        <v>283.8</v>
      </c>
      <c r="D27" s="134">
        <v>0</v>
      </c>
      <c r="E27" s="134">
        <v>0</v>
      </c>
      <c r="F27" s="47">
        <v>29.9</v>
      </c>
      <c r="G27" s="134">
        <v>0</v>
      </c>
      <c r="H27" s="134">
        <v>3.1</v>
      </c>
      <c r="I27" s="134">
        <v>13.9</v>
      </c>
      <c r="J27" s="134">
        <v>31.7</v>
      </c>
      <c r="K27" s="134">
        <v>23.8</v>
      </c>
      <c r="L27" s="134">
        <v>0</v>
      </c>
      <c r="M27" s="134">
        <v>2.2000000000000002</v>
      </c>
      <c r="N27" s="27">
        <v>0.3</v>
      </c>
      <c r="O27" s="27">
        <v>15.3</v>
      </c>
      <c r="P27" s="27">
        <v>0.4</v>
      </c>
      <c r="Q27" s="27">
        <v>3.3</v>
      </c>
      <c r="R27" s="27">
        <v>0</v>
      </c>
      <c r="S27" s="27">
        <v>36.1</v>
      </c>
      <c r="T27" s="27">
        <v>0</v>
      </c>
      <c r="U27" s="27">
        <v>0</v>
      </c>
      <c r="V27" s="27">
        <v>0</v>
      </c>
      <c r="W27" s="27">
        <v>0</v>
      </c>
      <c r="X27" s="27">
        <v>0</v>
      </c>
      <c r="Y27" s="27">
        <v>0</v>
      </c>
      <c r="Z27" s="27">
        <v>0</v>
      </c>
      <c r="AA27" s="27">
        <v>0.4</v>
      </c>
      <c r="AB27" s="27">
        <v>0</v>
      </c>
      <c r="AC27" s="27">
        <v>0</v>
      </c>
      <c r="AD27" s="47">
        <v>0</v>
      </c>
      <c r="AE27" s="47">
        <v>0</v>
      </c>
      <c r="AF27" s="27">
        <v>0</v>
      </c>
      <c r="AG27" s="47">
        <v>0</v>
      </c>
      <c r="AH27" s="47">
        <v>0</v>
      </c>
      <c r="AI27" s="57">
        <f t="shared" si="0"/>
        <v>160.4</v>
      </c>
      <c r="AJ27" s="51">
        <f t="shared" si="1"/>
        <v>-43.48132487667371</v>
      </c>
      <c r="AK27" s="52" t="s">
        <v>81</v>
      </c>
      <c r="AL27" s="53">
        <v>160.4</v>
      </c>
      <c r="AM27" s="160">
        <f t="shared" si="2"/>
        <v>0</v>
      </c>
    </row>
    <row r="28" spans="1:39">
      <c r="A28" s="48">
        <v>27</v>
      </c>
      <c r="B28" s="49" t="s">
        <v>26</v>
      </c>
      <c r="C28" s="50">
        <v>149.19999999999999</v>
      </c>
      <c r="D28" s="134">
        <v>0</v>
      </c>
      <c r="E28" s="134">
        <v>0.6</v>
      </c>
      <c r="F28" s="47">
        <v>0.2</v>
      </c>
      <c r="G28" s="134">
        <v>0</v>
      </c>
      <c r="H28" s="134">
        <v>24.3</v>
      </c>
      <c r="I28" s="134">
        <v>0.5</v>
      </c>
      <c r="J28" s="134">
        <v>17.8</v>
      </c>
      <c r="K28" s="134">
        <v>29.5</v>
      </c>
      <c r="L28" s="134">
        <v>2.9</v>
      </c>
      <c r="M28" s="134">
        <v>0.8</v>
      </c>
      <c r="N28" s="27">
        <v>0.3</v>
      </c>
      <c r="O28" s="27">
        <v>0.7</v>
      </c>
      <c r="P28" s="27">
        <v>7.7</v>
      </c>
      <c r="Q28" s="27">
        <v>0</v>
      </c>
      <c r="R28" s="27">
        <v>0</v>
      </c>
      <c r="S28" s="27">
        <v>37.6</v>
      </c>
      <c r="T28" s="27">
        <v>0</v>
      </c>
      <c r="U28" s="27">
        <v>0</v>
      </c>
      <c r="V28" s="27">
        <v>0</v>
      </c>
      <c r="W28" s="27">
        <v>0</v>
      </c>
      <c r="X28" s="27">
        <v>0</v>
      </c>
      <c r="Y28" s="27">
        <v>0</v>
      </c>
      <c r="Z28" s="27">
        <v>0</v>
      </c>
      <c r="AA28" s="27">
        <v>2.2000000000000002</v>
      </c>
      <c r="AB28" s="27">
        <v>0</v>
      </c>
      <c r="AC28" s="27">
        <v>0</v>
      </c>
      <c r="AD28" s="47">
        <v>0</v>
      </c>
      <c r="AE28" s="47">
        <v>0</v>
      </c>
      <c r="AF28" s="27">
        <v>0</v>
      </c>
      <c r="AG28" s="47">
        <v>0</v>
      </c>
      <c r="AH28" s="47">
        <v>0</v>
      </c>
      <c r="AI28" s="57">
        <f t="shared" si="0"/>
        <v>125.10000000000001</v>
      </c>
      <c r="AJ28" s="51">
        <f t="shared" si="1"/>
        <v>-16.152815013404805</v>
      </c>
      <c r="AK28" s="52" t="s">
        <v>57</v>
      </c>
      <c r="AL28" s="53">
        <v>125.1</v>
      </c>
      <c r="AM28" s="160">
        <f t="shared" si="2"/>
        <v>0</v>
      </c>
    </row>
    <row r="29" spans="1:39">
      <c r="A29" s="48">
        <v>28</v>
      </c>
      <c r="B29" s="49" t="s">
        <v>27</v>
      </c>
      <c r="C29" s="50">
        <v>130.19999999999999</v>
      </c>
      <c r="D29" s="134">
        <v>1.9</v>
      </c>
      <c r="E29" s="134">
        <v>0.4</v>
      </c>
      <c r="F29" s="47">
        <v>0</v>
      </c>
      <c r="G29" s="134">
        <v>0.6</v>
      </c>
      <c r="H29" s="134">
        <v>7.2</v>
      </c>
      <c r="I29" s="134">
        <v>48.6</v>
      </c>
      <c r="J29" s="134">
        <v>4.3</v>
      </c>
      <c r="K29" s="134">
        <v>16.600000000000001</v>
      </c>
      <c r="L29" s="134">
        <v>1.3</v>
      </c>
      <c r="M29" s="134">
        <v>0</v>
      </c>
      <c r="N29" s="27">
        <v>0.1</v>
      </c>
      <c r="O29" s="27">
        <v>0.1</v>
      </c>
      <c r="P29" s="27">
        <v>0</v>
      </c>
      <c r="Q29" s="27">
        <v>0</v>
      </c>
      <c r="R29" s="27">
        <v>2.7</v>
      </c>
      <c r="S29" s="27">
        <v>58.1</v>
      </c>
      <c r="T29" s="27">
        <v>0</v>
      </c>
      <c r="U29" s="27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3</v>
      </c>
      <c r="AB29" s="27">
        <v>5.4</v>
      </c>
      <c r="AC29" s="27">
        <v>0.4</v>
      </c>
      <c r="AD29" s="47">
        <v>0</v>
      </c>
      <c r="AE29" s="47">
        <v>0</v>
      </c>
      <c r="AF29" s="27">
        <v>0.6</v>
      </c>
      <c r="AG29" s="47">
        <v>0</v>
      </c>
      <c r="AH29" s="47">
        <v>0</v>
      </c>
      <c r="AI29" s="57">
        <f t="shared" si="0"/>
        <v>151.29999999999998</v>
      </c>
      <c r="AJ29" s="51">
        <f t="shared" si="1"/>
        <v>16.205837173579113</v>
      </c>
      <c r="AK29" s="52" t="s">
        <v>81</v>
      </c>
      <c r="AL29" s="53">
        <v>151.30000000000001</v>
      </c>
      <c r="AM29" s="160">
        <f t="shared" si="2"/>
        <v>0</v>
      </c>
    </row>
    <row r="30" spans="1:39">
      <c r="A30" s="48">
        <v>29</v>
      </c>
      <c r="B30" s="49" t="s">
        <v>28</v>
      </c>
      <c r="C30" s="50">
        <v>150.1</v>
      </c>
      <c r="D30" s="134">
        <v>0</v>
      </c>
      <c r="E30" s="134">
        <v>19.3</v>
      </c>
      <c r="F30" s="47">
        <v>0.1</v>
      </c>
      <c r="G30" s="134">
        <v>0</v>
      </c>
      <c r="H30" s="134">
        <v>12.2</v>
      </c>
      <c r="I30" s="134">
        <v>5.7</v>
      </c>
      <c r="J30" s="134">
        <v>1</v>
      </c>
      <c r="K30" s="134">
        <v>6.7</v>
      </c>
      <c r="L30" s="134">
        <v>3.9</v>
      </c>
      <c r="M30" s="134">
        <v>0.1</v>
      </c>
      <c r="N30" s="27">
        <v>0</v>
      </c>
      <c r="O30" s="27">
        <v>0</v>
      </c>
      <c r="P30" s="27">
        <v>0</v>
      </c>
      <c r="Q30" s="27">
        <v>0.5</v>
      </c>
      <c r="R30" s="27">
        <v>0</v>
      </c>
      <c r="S30" s="27">
        <v>1.5</v>
      </c>
      <c r="T30" s="27">
        <v>0</v>
      </c>
      <c r="U30" s="27">
        <v>0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>
        <v>0.3</v>
      </c>
      <c r="AB30" s="27">
        <v>5</v>
      </c>
      <c r="AC30" s="27">
        <v>0</v>
      </c>
      <c r="AD30" s="47">
        <v>0</v>
      </c>
      <c r="AE30" s="47">
        <v>0</v>
      </c>
      <c r="AF30" s="27">
        <v>0</v>
      </c>
      <c r="AG30" s="47">
        <v>0</v>
      </c>
      <c r="AH30" s="47">
        <v>0</v>
      </c>
      <c r="AI30" s="57">
        <f t="shared" si="0"/>
        <v>56.300000000000004</v>
      </c>
      <c r="AJ30" s="51">
        <f t="shared" si="1"/>
        <v>-62.491672218520982</v>
      </c>
      <c r="AK30" s="52" t="s">
        <v>57</v>
      </c>
      <c r="AL30" s="53">
        <v>56.3</v>
      </c>
      <c r="AM30" s="160">
        <f t="shared" si="2"/>
        <v>0</v>
      </c>
    </row>
    <row r="31" spans="1:39">
      <c r="A31" s="48">
        <v>30</v>
      </c>
      <c r="B31" s="49" t="s">
        <v>29</v>
      </c>
      <c r="C31" s="50">
        <v>130.69999999999999</v>
      </c>
      <c r="D31" s="134">
        <v>0</v>
      </c>
      <c r="E31" s="134">
        <v>5.5</v>
      </c>
      <c r="F31" s="47">
        <v>0</v>
      </c>
      <c r="G31" s="134">
        <v>0</v>
      </c>
      <c r="H31" s="134">
        <v>14.2</v>
      </c>
      <c r="I31" s="134">
        <v>4.8</v>
      </c>
      <c r="J31" s="134">
        <v>0</v>
      </c>
      <c r="K31" s="134">
        <v>0</v>
      </c>
      <c r="L31" s="134">
        <v>0</v>
      </c>
      <c r="M31" s="134">
        <v>0</v>
      </c>
      <c r="N31" s="27">
        <v>0</v>
      </c>
      <c r="O31" s="27">
        <v>0</v>
      </c>
      <c r="P31" s="27">
        <v>0</v>
      </c>
      <c r="Q31" s="27">
        <v>0</v>
      </c>
      <c r="R31" s="27">
        <v>39.4</v>
      </c>
      <c r="S31" s="27">
        <v>28</v>
      </c>
      <c r="T31" s="27">
        <v>0</v>
      </c>
      <c r="U31" s="27">
        <v>0</v>
      </c>
      <c r="V31" s="27">
        <v>0</v>
      </c>
      <c r="W31" s="27">
        <v>0</v>
      </c>
      <c r="X31" s="27">
        <v>0</v>
      </c>
      <c r="Y31" s="27">
        <v>0</v>
      </c>
      <c r="Z31" s="27">
        <v>0</v>
      </c>
      <c r="AA31" s="27">
        <v>0</v>
      </c>
      <c r="AB31" s="27">
        <v>0</v>
      </c>
      <c r="AC31" s="27">
        <v>0</v>
      </c>
      <c r="AD31" s="47">
        <v>0</v>
      </c>
      <c r="AE31" s="47">
        <v>0</v>
      </c>
      <c r="AF31" s="27">
        <v>0</v>
      </c>
      <c r="AG31" s="47">
        <v>0</v>
      </c>
      <c r="AH31" s="47">
        <v>0</v>
      </c>
      <c r="AI31" s="57">
        <f t="shared" si="0"/>
        <v>91.9</v>
      </c>
      <c r="AJ31" s="51">
        <f t="shared" si="1"/>
        <v>-29.686304514154543</v>
      </c>
      <c r="AK31" s="52" t="s">
        <v>56</v>
      </c>
      <c r="AL31" s="53">
        <v>91.9</v>
      </c>
      <c r="AM31" s="160">
        <f t="shared" si="2"/>
        <v>0</v>
      </c>
    </row>
    <row r="32" spans="1:39">
      <c r="A32" s="48">
        <v>31</v>
      </c>
      <c r="B32" s="49" t="s">
        <v>30</v>
      </c>
      <c r="C32" s="50">
        <v>246.6</v>
      </c>
      <c r="D32" s="134">
        <v>0.6</v>
      </c>
      <c r="E32" s="134">
        <v>7.1</v>
      </c>
      <c r="F32" s="47">
        <v>8.1</v>
      </c>
      <c r="G32" s="134">
        <v>8.1999999999999993</v>
      </c>
      <c r="H32" s="134">
        <v>5.7</v>
      </c>
      <c r="I32" s="134">
        <v>2.2999999999999998</v>
      </c>
      <c r="J32" s="134">
        <v>2.7</v>
      </c>
      <c r="K32" s="134">
        <v>7</v>
      </c>
      <c r="L32" s="134">
        <v>0.2</v>
      </c>
      <c r="M32" s="134">
        <v>10.5</v>
      </c>
      <c r="N32" s="27">
        <v>7.9</v>
      </c>
      <c r="O32" s="27">
        <v>0.2</v>
      </c>
      <c r="P32" s="27">
        <v>2.2999999999999998</v>
      </c>
      <c r="Q32" s="27">
        <v>0</v>
      </c>
      <c r="R32" s="27">
        <v>0</v>
      </c>
      <c r="S32" s="27">
        <v>58</v>
      </c>
      <c r="T32" s="27">
        <v>0</v>
      </c>
      <c r="U32" s="27">
        <v>0</v>
      </c>
      <c r="V32" s="27">
        <v>0</v>
      </c>
      <c r="W32" s="27">
        <v>0</v>
      </c>
      <c r="X32" s="27">
        <v>0</v>
      </c>
      <c r="Y32" s="27">
        <v>0</v>
      </c>
      <c r="Z32" s="27">
        <v>0</v>
      </c>
      <c r="AA32" s="27">
        <v>0</v>
      </c>
      <c r="AB32" s="27">
        <v>0</v>
      </c>
      <c r="AC32" s="27">
        <v>0</v>
      </c>
      <c r="AD32" s="47">
        <v>0</v>
      </c>
      <c r="AE32" s="47">
        <v>0</v>
      </c>
      <c r="AF32" s="27">
        <v>0</v>
      </c>
      <c r="AG32" s="47">
        <v>0</v>
      </c>
      <c r="AH32" s="47">
        <v>0</v>
      </c>
      <c r="AI32" s="57">
        <f t="shared" si="0"/>
        <v>120.80000000000001</v>
      </c>
      <c r="AJ32" s="51">
        <f t="shared" si="1"/>
        <v>-51.013787510137867</v>
      </c>
      <c r="AK32" s="52" t="s">
        <v>57</v>
      </c>
      <c r="AL32" s="53">
        <v>120.8</v>
      </c>
      <c r="AM32" s="160">
        <f t="shared" si="2"/>
        <v>0</v>
      </c>
    </row>
    <row r="33" spans="1:39" ht="15" customHeight="1">
      <c r="A33" s="48">
        <v>32</v>
      </c>
      <c r="B33" s="49" t="s">
        <v>31</v>
      </c>
      <c r="C33" s="50">
        <v>137.4</v>
      </c>
      <c r="D33" s="134">
        <v>2.1</v>
      </c>
      <c r="E33" s="134">
        <v>0</v>
      </c>
      <c r="F33" s="47">
        <v>9.1999999999999993</v>
      </c>
      <c r="G33" s="134">
        <v>0</v>
      </c>
      <c r="H33" s="134">
        <v>0.1</v>
      </c>
      <c r="I33" s="134">
        <v>0.2</v>
      </c>
      <c r="J33" s="134">
        <v>1.8</v>
      </c>
      <c r="K33" s="134">
        <v>11</v>
      </c>
      <c r="L33" s="134">
        <v>4.0999999999999996</v>
      </c>
      <c r="M33" s="134">
        <v>0</v>
      </c>
      <c r="N33" s="27">
        <v>0</v>
      </c>
      <c r="O33" s="27">
        <v>0</v>
      </c>
      <c r="P33" s="27">
        <v>0</v>
      </c>
      <c r="Q33" s="27">
        <v>7</v>
      </c>
      <c r="R33" s="27">
        <v>1.6</v>
      </c>
      <c r="S33" s="27">
        <v>4.5999999999999996</v>
      </c>
      <c r="T33" s="27">
        <v>0</v>
      </c>
      <c r="U33" s="27">
        <v>0</v>
      </c>
      <c r="V33" s="27">
        <v>0</v>
      </c>
      <c r="W33" s="27">
        <v>0.1</v>
      </c>
      <c r="X33" s="27">
        <v>0</v>
      </c>
      <c r="Y33" s="27">
        <v>0</v>
      </c>
      <c r="Z33" s="27">
        <v>0</v>
      </c>
      <c r="AA33" s="27">
        <v>0</v>
      </c>
      <c r="AB33" s="27">
        <v>2.5</v>
      </c>
      <c r="AC33" s="27">
        <v>0</v>
      </c>
      <c r="AD33" s="47">
        <v>0</v>
      </c>
      <c r="AE33" s="47">
        <v>0</v>
      </c>
      <c r="AF33" s="27">
        <v>0</v>
      </c>
      <c r="AG33" s="47">
        <v>0</v>
      </c>
      <c r="AH33" s="47">
        <v>0</v>
      </c>
      <c r="AI33" s="57">
        <f t="shared" si="0"/>
        <v>44.300000000000004</v>
      </c>
      <c r="AJ33" s="51">
        <f t="shared" si="1"/>
        <v>-67.758369723435223</v>
      </c>
      <c r="AK33" s="52" t="s">
        <v>56</v>
      </c>
      <c r="AL33" s="53">
        <v>44.3</v>
      </c>
      <c r="AM33" s="160">
        <f t="shared" si="2"/>
        <v>0</v>
      </c>
    </row>
    <row r="34" spans="1:39">
      <c r="A34" s="48">
        <v>33</v>
      </c>
      <c r="B34" s="49" t="s">
        <v>32</v>
      </c>
      <c r="C34" s="50">
        <v>172.3</v>
      </c>
      <c r="D34" s="134">
        <v>0</v>
      </c>
      <c r="E34" s="134">
        <v>0</v>
      </c>
      <c r="F34" s="47">
        <v>0</v>
      </c>
      <c r="G34" s="134">
        <v>0</v>
      </c>
      <c r="H34" s="134">
        <v>13.6</v>
      </c>
      <c r="I34" s="134">
        <v>9.8000000000000007</v>
      </c>
      <c r="J34" s="134">
        <v>0.9</v>
      </c>
      <c r="K34" s="134">
        <v>9.6999999999999993</v>
      </c>
      <c r="L34" s="134">
        <v>10.1</v>
      </c>
      <c r="M34" s="134">
        <v>0</v>
      </c>
      <c r="N34" s="27">
        <v>0</v>
      </c>
      <c r="O34" s="27">
        <v>6.3</v>
      </c>
      <c r="P34" s="27">
        <v>0</v>
      </c>
      <c r="Q34" s="27">
        <v>0</v>
      </c>
      <c r="R34" s="27">
        <v>4.7</v>
      </c>
      <c r="S34" s="27">
        <v>25.6</v>
      </c>
      <c r="T34" s="27">
        <v>0</v>
      </c>
      <c r="U34" s="27">
        <v>0</v>
      </c>
      <c r="V34" s="27">
        <v>0</v>
      </c>
      <c r="W34" s="27">
        <v>0</v>
      </c>
      <c r="X34" s="27">
        <v>0</v>
      </c>
      <c r="Y34" s="27">
        <v>0</v>
      </c>
      <c r="Z34" s="27">
        <v>0</v>
      </c>
      <c r="AA34" s="27">
        <v>3.8</v>
      </c>
      <c r="AB34" s="27">
        <v>0</v>
      </c>
      <c r="AC34" s="27">
        <v>0</v>
      </c>
      <c r="AD34" s="47">
        <v>0</v>
      </c>
      <c r="AE34" s="47">
        <v>0</v>
      </c>
      <c r="AF34" s="27">
        <v>0</v>
      </c>
      <c r="AG34" s="47">
        <v>0</v>
      </c>
      <c r="AH34" s="47">
        <v>0</v>
      </c>
      <c r="AI34" s="57">
        <f t="shared" ref="AI34:AI51" si="3">SUM(D34:AH34)</f>
        <v>84.5</v>
      </c>
      <c r="AJ34" s="51">
        <f t="shared" ref="AJ34:AJ53" si="4">AI34/C34*100-100</f>
        <v>-50.957632037144521</v>
      </c>
      <c r="AK34" s="52" t="s">
        <v>81</v>
      </c>
      <c r="AL34" s="53">
        <v>84.5</v>
      </c>
      <c r="AM34" s="160">
        <f t="shared" si="2"/>
        <v>0</v>
      </c>
    </row>
    <row r="35" spans="1:39" ht="15" customHeight="1">
      <c r="A35" s="48">
        <v>34</v>
      </c>
      <c r="B35" s="49" t="s">
        <v>33</v>
      </c>
      <c r="C35" s="50">
        <v>125.9</v>
      </c>
      <c r="D35" s="134">
        <v>0</v>
      </c>
      <c r="E35" s="134">
        <v>21.7</v>
      </c>
      <c r="F35" s="47">
        <v>0</v>
      </c>
      <c r="G35" s="134">
        <v>0.9</v>
      </c>
      <c r="H35" s="134">
        <v>8</v>
      </c>
      <c r="I35" s="134">
        <v>9.1</v>
      </c>
      <c r="J35" s="134">
        <v>0.9</v>
      </c>
      <c r="K35" s="134">
        <v>6.6</v>
      </c>
      <c r="L35" s="134">
        <v>2.4</v>
      </c>
      <c r="M35" s="134">
        <v>4.4000000000000004</v>
      </c>
      <c r="N35" s="27">
        <v>0</v>
      </c>
      <c r="O35" s="27">
        <v>2</v>
      </c>
      <c r="P35" s="27">
        <v>2.2999999999999998</v>
      </c>
      <c r="Q35" s="27">
        <v>4.8</v>
      </c>
      <c r="R35" s="27">
        <v>0</v>
      </c>
      <c r="S35" s="27">
        <v>6</v>
      </c>
      <c r="T35" s="27">
        <v>0</v>
      </c>
      <c r="U35" s="27">
        <v>0</v>
      </c>
      <c r="V35" s="27">
        <v>0</v>
      </c>
      <c r="W35" s="27">
        <v>0</v>
      </c>
      <c r="X35" s="27">
        <v>0</v>
      </c>
      <c r="Y35" s="27">
        <v>0</v>
      </c>
      <c r="Z35" s="27">
        <v>0</v>
      </c>
      <c r="AA35" s="27">
        <v>0</v>
      </c>
      <c r="AB35" s="27">
        <v>33.700000000000003</v>
      </c>
      <c r="AC35" s="27">
        <v>0</v>
      </c>
      <c r="AD35" s="47">
        <v>0</v>
      </c>
      <c r="AE35" s="47">
        <v>0</v>
      </c>
      <c r="AF35" s="27">
        <v>0</v>
      </c>
      <c r="AG35" s="47">
        <v>0</v>
      </c>
      <c r="AH35" s="47">
        <v>0</v>
      </c>
      <c r="AI35" s="57">
        <f t="shared" si="3"/>
        <v>102.8</v>
      </c>
      <c r="AJ35" s="51">
        <f t="shared" si="4"/>
        <v>-18.347895154884824</v>
      </c>
      <c r="AK35" s="52" t="s">
        <v>81</v>
      </c>
      <c r="AL35" s="53">
        <v>102.8</v>
      </c>
      <c r="AM35" s="160">
        <f t="shared" si="2"/>
        <v>0</v>
      </c>
    </row>
    <row r="36" spans="1:39" ht="15" customHeight="1">
      <c r="A36" s="48">
        <v>35</v>
      </c>
      <c r="B36" s="49" t="s">
        <v>34</v>
      </c>
      <c r="C36" s="50">
        <v>156.1</v>
      </c>
      <c r="D36" s="134">
        <v>0</v>
      </c>
      <c r="E36" s="134">
        <v>0.1</v>
      </c>
      <c r="F36" s="47">
        <v>0</v>
      </c>
      <c r="G36" s="134">
        <v>20.2</v>
      </c>
      <c r="H36" s="134">
        <v>24.4</v>
      </c>
      <c r="I36" s="134">
        <v>0.5</v>
      </c>
      <c r="J36" s="134">
        <v>14.6</v>
      </c>
      <c r="K36" s="134">
        <v>29.8</v>
      </c>
      <c r="L36" s="134">
        <v>28.5</v>
      </c>
      <c r="M36" s="134">
        <v>0.4</v>
      </c>
      <c r="N36" s="27">
        <v>0</v>
      </c>
      <c r="O36" s="27">
        <v>0.9</v>
      </c>
      <c r="P36" s="27">
        <v>1.1000000000000001</v>
      </c>
      <c r="Q36" s="27">
        <v>0.2</v>
      </c>
      <c r="R36" s="27">
        <v>0.6</v>
      </c>
      <c r="S36" s="27">
        <v>41.9</v>
      </c>
      <c r="T36" s="27">
        <v>0</v>
      </c>
      <c r="U36" s="27">
        <v>0</v>
      </c>
      <c r="V36" s="27">
        <v>0</v>
      </c>
      <c r="W36" s="27">
        <v>0</v>
      </c>
      <c r="X36" s="27">
        <v>0</v>
      </c>
      <c r="Y36" s="27">
        <v>0</v>
      </c>
      <c r="Z36" s="27">
        <v>0</v>
      </c>
      <c r="AA36" s="27">
        <v>11.5</v>
      </c>
      <c r="AB36" s="27">
        <v>0</v>
      </c>
      <c r="AC36" s="27">
        <v>0.1</v>
      </c>
      <c r="AD36" s="47">
        <v>0</v>
      </c>
      <c r="AE36" s="47">
        <v>0</v>
      </c>
      <c r="AF36" s="27">
        <v>0</v>
      </c>
      <c r="AG36" s="47">
        <v>0</v>
      </c>
      <c r="AH36" s="47">
        <v>0</v>
      </c>
      <c r="AI36" s="57">
        <f t="shared" si="3"/>
        <v>174.8</v>
      </c>
      <c r="AJ36" s="51">
        <f t="shared" si="4"/>
        <v>11.979500320307494</v>
      </c>
      <c r="AK36" s="52" t="s">
        <v>57</v>
      </c>
      <c r="AL36" s="53">
        <v>174.8</v>
      </c>
      <c r="AM36" s="160">
        <f t="shared" si="2"/>
        <v>0</v>
      </c>
    </row>
    <row r="37" spans="1:39" ht="15" customHeight="1">
      <c r="A37" s="48">
        <v>36</v>
      </c>
      <c r="B37" s="49" t="s">
        <v>35</v>
      </c>
      <c r="C37" s="50">
        <v>160.80000000000001</v>
      </c>
      <c r="D37" s="134">
        <v>0</v>
      </c>
      <c r="E37" s="134">
        <v>8.9</v>
      </c>
      <c r="F37" s="47">
        <v>4.0999999999999996</v>
      </c>
      <c r="G37" s="134">
        <v>0</v>
      </c>
      <c r="H37" s="134">
        <v>6.9</v>
      </c>
      <c r="I37" s="134">
        <v>1.1000000000000001</v>
      </c>
      <c r="J37" s="134">
        <v>2.2000000000000002</v>
      </c>
      <c r="K37" s="134">
        <v>20.100000000000001</v>
      </c>
      <c r="L37" s="134">
        <v>1.1000000000000001</v>
      </c>
      <c r="M37" s="134">
        <v>0</v>
      </c>
      <c r="N37" s="27">
        <v>0</v>
      </c>
      <c r="O37" s="27">
        <v>0</v>
      </c>
      <c r="P37" s="27">
        <v>18</v>
      </c>
      <c r="Q37" s="27">
        <v>0</v>
      </c>
      <c r="R37" s="27">
        <v>0</v>
      </c>
      <c r="S37" s="27">
        <v>23.1</v>
      </c>
      <c r="T37" s="27">
        <v>0.1</v>
      </c>
      <c r="U37" s="27">
        <v>0</v>
      </c>
      <c r="V37" s="27">
        <v>0</v>
      </c>
      <c r="W37" s="27">
        <v>0</v>
      </c>
      <c r="X37" s="27">
        <v>0</v>
      </c>
      <c r="Y37" s="27">
        <v>0</v>
      </c>
      <c r="Z37" s="27">
        <v>0</v>
      </c>
      <c r="AA37" s="27">
        <v>2.5</v>
      </c>
      <c r="AB37" s="27">
        <v>0</v>
      </c>
      <c r="AC37" s="27">
        <v>0.4</v>
      </c>
      <c r="AD37" s="47">
        <v>0</v>
      </c>
      <c r="AE37" s="47">
        <v>0</v>
      </c>
      <c r="AF37" s="27">
        <v>0</v>
      </c>
      <c r="AG37" s="47">
        <v>0</v>
      </c>
      <c r="AH37" s="47">
        <v>0</v>
      </c>
      <c r="AI37" s="57">
        <f t="shared" si="3"/>
        <v>88.5</v>
      </c>
      <c r="AJ37" s="51">
        <f t="shared" si="4"/>
        <v>-44.962686567164177</v>
      </c>
      <c r="AK37" s="52" t="s">
        <v>81</v>
      </c>
      <c r="AL37" s="53">
        <v>88.5</v>
      </c>
      <c r="AM37" s="160">
        <f t="shared" si="2"/>
        <v>0</v>
      </c>
    </row>
    <row r="38" spans="1:39" ht="15" customHeight="1">
      <c r="A38" s="48">
        <v>37</v>
      </c>
      <c r="B38" s="49" t="s">
        <v>36</v>
      </c>
      <c r="C38" s="50">
        <v>199</v>
      </c>
      <c r="D38" s="134">
        <v>0</v>
      </c>
      <c r="E38" s="134">
        <v>0</v>
      </c>
      <c r="F38" s="47">
        <v>1.4</v>
      </c>
      <c r="G38" s="134">
        <v>0</v>
      </c>
      <c r="H38" s="134">
        <v>12.6</v>
      </c>
      <c r="I38" s="134">
        <v>26.5</v>
      </c>
      <c r="J38" s="134">
        <v>4.8</v>
      </c>
      <c r="K38" s="134">
        <v>15.8</v>
      </c>
      <c r="L38" s="134">
        <v>0</v>
      </c>
      <c r="M38" s="134">
        <v>0.2</v>
      </c>
      <c r="N38" s="27">
        <v>0.6</v>
      </c>
      <c r="O38" s="27">
        <v>2.4</v>
      </c>
      <c r="P38" s="27">
        <v>0.3</v>
      </c>
      <c r="Q38" s="27">
        <v>0.3</v>
      </c>
      <c r="R38" s="27">
        <v>10.8</v>
      </c>
      <c r="S38" s="27">
        <v>37.5</v>
      </c>
      <c r="T38" s="27">
        <v>0</v>
      </c>
      <c r="U38" s="27">
        <v>0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>
        <v>12.4</v>
      </c>
      <c r="AB38" s="27">
        <v>0</v>
      </c>
      <c r="AC38" s="27">
        <v>0</v>
      </c>
      <c r="AD38" s="47">
        <v>0</v>
      </c>
      <c r="AE38" s="47">
        <v>0</v>
      </c>
      <c r="AF38" s="27">
        <v>0</v>
      </c>
      <c r="AG38" s="47">
        <v>0</v>
      </c>
      <c r="AH38" s="47">
        <v>0</v>
      </c>
      <c r="AI38" s="57">
        <f t="shared" si="3"/>
        <v>125.6</v>
      </c>
      <c r="AJ38" s="51">
        <f t="shared" si="4"/>
        <v>-36.884422110552762</v>
      </c>
      <c r="AK38" s="52" t="s">
        <v>81</v>
      </c>
      <c r="AL38" s="53">
        <v>125.6</v>
      </c>
      <c r="AM38" s="160">
        <f t="shared" si="2"/>
        <v>0</v>
      </c>
    </row>
    <row r="39" spans="1:39">
      <c r="A39" s="48">
        <v>38</v>
      </c>
      <c r="B39" s="49" t="s">
        <v>37</v>
      </c>
      <c r="C39" s="50">
        <v>151.69999999999999</v>
      </c>
      <c r="D39" s="134">
        <v>0</v>
      </c>
      <c r="E39" s="134">
        <v>0</v>
      </c>
      <c r="F39" s="47">
        <v>0</v>
      </c>
      <c r="G39" s="134">
        <v>6.8</v>
      </c>
      <c r="H39" s="134">
        <v>27</v>
      </c>
      <c r="I39" s="134">
        <v>4.7</v>
      </c>
      <c r="J39" s="134">
        <v>0</v>
      </c>
      <c r="K39" s="134">
        <v>15.1</v>
      </c>
      <c r="L39" s="134">
        <v>1.4</v>
      </c>
      <c r="M39" s="134">
        <v>0</v>
      </c>
      <c r="N39" s="27">
        <v>1.1000000000000001</v>
      </c>
      <c r="O39" s="27">
        <v>0</v>
      </c>
      <c r="P39" s="27">
        <v>0.3</v>
      </c>
      <c r="Q39" s="27">
        <v>0</v>
      </c>
      <c r="R39" s="27">
        <v>8.3000000000000007</v>
      </c>
      <c r="S39" s="27">
        <v>28.5</v>
      </c>
      <c r="T39" s="27">
        <v>0</v>
      </c>
      <c r="U39" s="27">
        <v>0</v>
      </c>
      <c r="V39" s="27">
        <v>0</v>
      </c>
      <c r="W39" s="27">
        <v>0</v>
      </c>
      <c r="X39" s="27">
        <v>0</v>
      </c>
      <c r="Y39" s="27">
        <v>0</v>
      </c>
      <c r="Z39" s="27">
        <v>0</v>
      </c>
      <c r="AA39" s="27">
        <v>15.5</v>
      </c>
      <c r="AB39" s="27">
        <v>0.3</v>
      </c>
      <c r="AC39" s="27">
        <v>0</v>
      </c>
      <c r="AD39" s="47">
        <v>0</v>
      </c>
      <c r="AE39" s="47">
        <v>0</v>
      </c>
      <c r="AF39" s="27">
        <v>0</v>
      </c>
      <c r="AG39" s="47">
        <v>0</v>
      </c>
      <c r="AH39" s="47">
        <v>0</v>
      </c>
      <c r="AI39" s="57">
        <f t="shared" si="3"/>
        <v>109</v>
      </c>
      <c r="AJ39" s="51">
        <f t="shared" si="4"/>
        <v>-28.147659854976922</v>
      </c>
      <c r="AK39" s="52" t="s">
        <v>57</v>
      </c>
      <c r="AL39" s="53">
        <v>109</v>
      </c>
      <c r="AM39" s="160">
        <f t="shared" si="2"/>
        <v>0</v>
      </c>
    </row>
    <row r="40" spans="1:39">
      <c r="A40" s="48">
        <v>39</v>
      </c>
      <c r="B40" s="49" t="s">
        <v>38</v>
      </c>
      <c r="C40" s="50">
        <v>156.9</v>
      </c>
      <c r="D40" s="134">
        <v>0</v>
      </c>
      <c r="E40" s="134">
        <v>15.6</v>
      </c>
      <c r="F40" s="47">
        <v>0</v>
      </c>
      <c r="G40" s="134">
        <v>0</v>
      </c>
      <c r="H40" s="134">
        <v>29.7</v>
      </c>
      <c r="I40" s="134">
        <v>9.9</v>
      </c>
      <c r="J40" s="134">
        <v>0</v>
      </c>
      <c r="K40" s="134">
        <v>29.4</v>
      </c>
      <c r="L40" s="134">
        <v>0.5</v>
      </c>
      <c r="M40" s="134">
        <v>9.4</v>
      </c>
      <c r="N40" s="27">
        <v>0</v>
      </c>
      <c r="O40" s="27">
        <v>0.1</v>
      </c>
      <c r="P40" s="27">
        <v>1</v>
      </c>
      <c r="Q40" s="27">
        <v>0</v>
      </c>
      <c r="R40" s="27">
        <v>2.2000000000000002</v>
      </c>
      <c r="S40" s="27">
        <v>4.8</v>
      </c>
      <c r="T40" s="27">
        <v>0</v>
      </c>
      <c r="U40" s="27">
        <v>0</v>
      </c>
      <c r="V40" s="27">
        <v>0</v>
      </c>
      <c r="W40" s="27">
        <v>0.1</v>
      </c>
      <c r="X40" s="27">
        <v>0</v>
      </c>
      <c r="Y40" s="27">
        <v>0</v>
      </c>
      <c r="Z40" s="27">
        <v>0</v>
      </c>
      <c r="AA40" s="27">
        <v>0.1</v>
      </c>
      <c r="AB40" s="27">
        <v>0</v>
      </c>
      <c r="AC40" s="27">
        <v>0</v>
      </c>
      <c r="AD40" s="47">
        <v>0</v>
      </c>
      <c r="AE40" s="47">
        <v>0</v>
      </c>
      <c r="AF40" s="27">
        <v>0</v>
      </c>
      <c r="AG40" s="47">
        <v>0</v>
      </c>
      <c r="AH40" s="47">
        <v>0</v>
      </c>
      <c r="AI40" s="57">
        <f t="shared" si="3"/>
        <v>102.79999999999998</v>
      </c>
      <c r="AJ40" s="51">
        <f t="shared" si="4"/>
        <v>-34.48056086679415</v>
      </c>
      <c r="AK40" s="52" t="s">
        <v>81</v>
      </c>
      <c r="AL40" s="53">
        <v>102.8</v>
      </c>
      <c r="AM40" s="160">
        <f t="shared" si="2"/>
        <v>0</v>
      </c>
    </row>
    <row r="41" spans="1:39">
      <c r="A41" s="48">
        <v>40</v>
      </c>
      <c r="B41" s="49" t="s">
        <v>39</v>
      </c>
      <c r="C41" s="50">
        <v>146.5</v>
      </c>
      <c r="D41" s="134">
        <v>0.6</v>
      </c>
      <c r="E41" s="134">
        <v>0.1</v>
      </c>
      <c r="F41" s="47">
        <v>70.5</v>
      </c>
      <c r="G41" s="134">
        <v>0</v>
      </c>
      <c r="H41" s="134">
        <v>0</v>
      </c>
      <c r="I41" s="134">
        <v>0</v>
      </c>
      <c r="J41" s="134">
        <v>42.9</v>
      </c>
      <c r="K41" s="134">
        <v>7.2</v>
      </c>
      <c r="L41" s="134">
        <v>17.5</v>
      </c>
      <c r="M41" s="134">
        <v>0</v>
      </c>
      <c r="N41" s="27">
        <v>0</v>
      </c>
      <c r="O41" s="27">
        <v>0</v>
      </c>
      <c r="P41" s="27">
        <v>7.2</v>
      </c>
      <c r="Q41" s="27">
        <v>0</v>
      </c>
      <c r="R41" s="27">
        <v>0</v>
      </c>
      <c r="S41" s="27">
        <v>20</v>
      </c>
      <c r="T41" s="27">
        <v>0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>
        <v>0</v>
      </c>
      <c r="AB41" s="27">
        <v>0</v>
      </c>
      <c r="AC41" s="27">
        <v>0</v>
      </c>
      <c r="AD41" s="47">
        <v>0</v>
      </c>
      <c r="AE41" s="47">
        <v>0</v>
      </c>
      <c r="AF41" s="27">
        <v>0</v>
      </c>
      <c r="AG41" s="47">
        <v>0</v>
      </c>
      <c r="AH41" s="47">
        <v>0</v>
      </c>
      <c r="AI41" s="57">
        <f t="shared" si="3"/>
        <v>166</v>
      </c>
      <c r="AJ41" s="51">
        <f t="shared" si="4"/>
        <v>13.310580204778148</v>
      </c>
      <c r="AK41" s="52" t="s">
        <v>56</v>
      </c>
      <c r="AL41" s="53">
        <v>166</v>
      </c>
      <c r="AM41" s="160">
        <f t="shared" si="2"/>
        <v>0</v>
      </c>
    </row>
    <row r="42" spans="1:39">
      <c r="A42" s="48">
        <v>41</v>
      </c>
      <c r="B42" s="49" t="s">
        <v>40</v>
      </c>
      <c r="C42" s="50">
        <v>124.5</v>
      </c>
      <c r="D42" s="134">
        <v>3.1</v>
      </c>
      <c r="E42" s="134">
        <v>3.4</v>
      </c>
      <c r="F42" s="47">
        <v>0</v>
      </c>
      <c r="G42" s="134">
        <v>0</v>
      </c>
      <c r="H42" s="134">
        <v>1.9</v>
      </c>
      <c r="I42" s="134">
        <v>1.7</v>
      </c>
      <c r="J42" s="134">
        <v>2.9</v>
      </c>
      <c r="K42" s="134">
        <v>5</v>
      </c>
      <c r="L42" s="134">
        <v>1.8</v>
      </c>
      <c r="M42" s="134">
        <v>0.4</v>
      </c>
      <c r="N42" s="27">
        <v>0.2</v>
      </c>
      <c r="O42" s="27">
        <v>0.2</v>
      </c>
      <c r="P42" s="27">
        <v>0</v>
      </c>
      <c r="Q42" s="27">
        <v>0.1</v>
      </c>
      <c r="R42" s="27">
        <v>5.6</v>
      </c>
      <c r="S42" s="27">
        <v>1.4</v>
      </c>
      <c r="T42" s="27">
        <v>0</v>
      </c>
      <c r="U42" s="27">
        <v>0</v>
      </c>
      <c r="V42" s="27">
        <v>0.1</v>
      </c>
      <c r="W42" s="27">
        <v>0.1</v>
      </c>
      <c r="X42" s="27">
        <v>0</v>
      </c>
      <c r="Y42" s="27">
        <v>0</v>
      </c>
      <c r="Z42" s="27">
        <v>0</v>
      </c>
      <c r="AA42" s="27">
        <v>0</v>
      </c>
      <c r="AB42" s="27">
        <v>0.2</v>
      </c>
      <c r="AC42" s="27">
        <v>0</v>
      </c>
      <c r="AD42" s="47">
        <v>0</v>
      </c>
      <c r="AE42" s="47">
        <v>0</v>
      </c>
      <c r="AF42" s="27">
        <v>0</v>
      </c>
      <c r="AG42" s="47">
        <v>0</v>
      </c>
      <c r="AH42" s="47">
        <v>0</v>
      </c>
      <c r="AI42" s="57">
        <f t="shared" si="3"/>
        <v>28.099999999999998</v>
      </c>
      <c r="AJ42" s="51">
        <f t="shared" si="4"/>
        <v>-77.429718875502004</v>
      </c>
      <c r="AK42" s="52" t="s">
        <v>56</v>
      </c>
      <c r="AL42" s="53">
        <v>28.1</v>
      </c>
      <c r="AM42" s="160">
        <f t="shared" si="2"/>
        <v>0</v>
      </c>
    </row>
    <row r="43" spans="1:39">
      <c r="A43" s="48">
        <v>42</v>
      </c>
      <c r="B43" s="49" t="s">
        <v>41</v>
      </c>
      <c r="C43" s="50">
        <v>168.9</v>
      </c>
      <c r="D43" s="134">
        <v>0</v>
      </c>
      <c r="E43" s="134">
        <v>4.8</v>
      </c>
      <c r="F43" s="47">
        <v>5.6</v>
      </c>
      <c r="G43" s="134">
        <v>0</v>
      </c>
      <c r="H43" s="134">
        <v>16.3</v>
      </c>
      <c r="I43" s="134">
        <v>28.4</v>
      </c>
      <c r="J43" s="134">
        <v>0.7</v>
      </c>
      <c r="K43" s="134">
        <v>13</v>
      </c>
      <c r="L43" s="134">
        <v>0.4</v>
      </c>
      <c r="M43" s="134">
        <v>0</v>
      </c>
      <c r="N43" s="27">
        <v>0</v>
      </c>
      <c r="O43" s="27">
        <v>0.3</v>
      </c>
      <c r="P43" s="27">
        <v>3.6</v>
      </c>
      <c r="Q43" s="27">
        <v>0</v>
      </c>
      <c r="R43" s="27">
        <v>0</v>
      </c>
      <c r="S43" s="27">
        <v>10.1</v>
      </c>
      <c r="T43" s="27">
        <v>0</v>
      </c>
      <c r="U43" s="27">
        <v>0</v>
      </c>
      <c r="V43" s="27">
        <v>0</v>
      </c>
      <c r="W43" s="27">
        <v>0</v>
      </c>
      <c r="X43" s="27">
        <v>0</v>
      </c>
      <c r="Y43" s="27">
        <v>0</v>
      </c>
      <c r="Z43" s="27">
        <v>0</v>
      </c>
      <c r="AA43" s="27">
        <v>0.7</v>
      </c>
      <c r="AB43" s="27">
        <v>0.5</v>
      </c>
      <c r="AC43" s="27">
        <v>0</v>
      </c>
      <c r="AD43" s="47">
        <v>0</v>
      </c>
      <c r="AE43" s="47">
        <v>0</v>
      </c>
      <c r="AF43" s="27">
        <v>0</v>
      </c>
      <c r="AG43" s="47">
        <v>0</v>
      </c>
      <c r="AH43" s="47">
        <v>0</v>
      </c>
      <c r="AI43" s="57">
        <f t="shared" si="3"/>
        <v>84.399999999999991</v>
      </c>
      <c r="AJ43" s="51">
        <f t="shared" si="4"/>
        <v>-50.02960331557135</v>
      </c>
      <c r="AK43" s="52" t="s">
        <v>57</v>
      </c>
      <c r="AL43" s="53">
        <v>84.4</v>
      </c>
      <c r="AM43" s="160">
        <f t="shared" si="2"/>
        <v>0</v>
      </c>
    </row>
    <row r="44" spans="1:39">
      <c r="A44" s="48">
        <v>43</v>
      </c>
      <c r="B44" s="49" t="s">
        <v>42</v>
      </c>
      <c r="C44" s="50">
        <v>149.80000000000001</v>
      </c>
      <c r="D44" s="134">
        <v>0.5</v>
      </c>
      <c r="E44" s="134">
        <v>0.1</v>
      </c>
      <c r="F44" s="47">
        <v>0</v>
      </c>
      <c r="G44" s="134">
        <v>0</v>
      </c>
      <c r="H44" s="134">
        <v>2.9</v>
      </c>
      <c r="I44" s="134">
        <v>0.5</v>
      </c>
      <c r="J44" s="134">
        <v>22.7</v>
      </c>
      <c r="K44" s="134">
        <v>0</v>
      </c>
      <c r="L44" s="134">
        <v>3.7</v>
      </c>
      <c r="M44" s="134">
        <v>18.5</v>
      </c>
      <c r="N44" s="27">
        <v>0</v>
      </c>
      <c r="O44" s="27">
        <v>0</v>
      </c>
      <c r="P44" s="27">
        <v>4.0999999999999996</v>
      </c>
      <c r="Q44" s="27">
        <v>0</v>
      </c>
      <c r="R44" s="27">
        <v>0</v>
      </c>
      <c r="S44" s="27">
        <v>0.8</v>
      </c>
      <c r="T44" s="27">
        <v>0.2</v>
      </c>
      <c r="U44" s="27">
        <v>0</v>
      </c>
      <c r="V44" s="27">
        <v>0</v>
      </c>
      <c r="W44" s="27">
        <v>0</v>
      </c>
      <c r="X44" s="27">
        <v>0</v>
      </c>
      <c r="Y44" s="27">
        <v>0</v>
      </c>
      <c r="Z44" s="27">
        <v>0</v>
      </c>
      <c r="AA44" s="27">
        <v>0</v>
      </c>
      <c r="AB44" s="27">
        <v>0</v>
      </c>
      <c r="AC44" s="27">
        <v>0</v>
      </c>
      <c r="AD44" s="47">
        <v>0</v>
      </c>
      <c r="AE44" s="47">
        <v>0</v>
      </c>
      <c r="AF44" s="27">
        <v>0</v>
      </c>
      <c r="AG44" s="47">
        <v>0</v>
      </c>
      <c r="AH44" s="47">
        <v>0</v>
      </c>
      <c r="AI44" s="57">
        <f t="shared" si="3"/>
        <v>54</v>
      </c>
      <c r="AJ44" s="51">
        <f t="shared" si="4"/>
        <v>-63.951935914552735</v>
      </c>
      <c r="AK44" s="52" t="s">
        <v>57</v>
      </c>
      <c r="AL44" s="53">
        <v>54</v>
      </c>
      <c r="AM44" s="160">
        <v>0</v>
      </c>
    </row>
    <row r="45" spans="1:39">
      <c r="A45" s="48">
        <v>44</v>
      </c>
      <c r="B45" s="49" t="s">
        <v>43</v>
      </c>
      <c r="C45" s="50">
        <v>137.9</v>
      </c>
      <c r="D45" s="134">
        <v>0.1</v>
      </c>
      <c r="E45" s="134">
        <v>2.5</v>
      </c>
      <c r="F45" s="47">
        <v>0.6</v>
      </c>
      <c r="G45" s="134">
        <v>1.9</v>
      </c>
      <c r="H45" s="134">
        <v>9.4</v>
      </c>
      <c r="I45" s="134">
        <v>3.2</v>
      </c>
      <c r="J45" s="134">
        <v>0</v>
      </c>
      <c r="K45" s="134">
        <v>20</v>
      </c>
      <c r="L45" s="134">
        <v>3.7</v>
      </c>
      <c r="M45" s="134">
        <v>2.1</v>
      </c>
      <c r="N45" s="27">
        <v>0</v>
      </c>
      <c r="O45" s="27">
        <v>0.1</v>
      </c>
      <c r="P45" s="27">
        <v>0.1</v>
      </c>
      <c r="Q45" s="27">
        <v>0</v>
      </c>
      <c r="R45" s="27">
        <v>5</v>
      </c>
      <c r="S45" s="27">
        <v>12.3</v>
      </c>
      <c r="T45" s="27">
        <v>0</v>
      </c>
      <c r="U45" s="27">
        <v>0</v>
      </c>
      <c r="V45" s="27">
        <v>0</v>
      </c>
      <c r="W45" s="27">
        <v>0</v>
      </c>
      <c r="X45" s="27">
        <v>0</v>
      </c>
      <c r="Y45" s="27">
        <v>0</v>
      </c>
      <c r="Z45" s="27">
        <v>0</v>
      </c>
      <c r="AA45" s="27">
        <v>5.9</v>
      </c>
      <c r="AB45" s="27">
        <v>2.6</v>
      </c>
      <c r="AC45" s="27">
        <v>0</v>
      </c>
      <c r="AD45" s="47">
        <v>0</v>
      </c>
      <c r="AE45" s="47">
        <v>0</v>
      </c>
      <c r="AF45" s="27">
        <v>0</v>
      </c>
      <c r="AG45" s="47">
        <v>0</v>
      </c>
      <c r="AH45" s="47">
        <v>0</v>
      </c>
      <c r="AI45" s="57">
        <f t="shared" si="3"/>
        <v>69.500000000000014</v>
      </c>
      <c r="AJ45" s="51">
        <f t="shared" si="4"/>
        <v>-49.60116026105873</v>
      </c>
      <c r="AK45" s="52" t="s">
        <v>81</v>
      </c>
      <c r="AL45" s="53">
        <v>69.5</v>
      </c>
      <c r="AM45" s="160">
        <v>0</v>
      </c>
    </row>
    <row r="46" spans="1:39">
      <c r="A46" s="48">
        <v>45</v>
      </c>
      <c r="B46" s="49" t="s">
        <v>44</v>
      </c>
      <c r="C46" s="50">
        <v>140.4</v>
      </c>
      <c r="D46" s="134">
        <v>0</v>
      </c>
      <c r="E46" s="134">
        <v>1.9</v>
      </c>
      <c r="F46" s="47">
        <v>15.9</v>
      </c>
      <c r="G46" s="134">
        <v>0</v>
      </c>
      <c r="H46" s="134">
        <v>0.1</v>
      </c>
      <c r="I46" s="134">
        <v>0</v>
      </c>
      <c r="J46" s="134">
        <v>12.1</v>
      </c>
      <c r="K46" s="134">
        <v>13.2</v>
      </c>
      <c r="L46" s="134">
        <v>4.7</v>
      </c>
      <c r="M46" s="134">
        <v>7.7</v>
      </c>
      <c r="N46" s="27">
        <v>0.5</v>
      </c>
      <c r="O46" s="27">
        <v>0.8</v>
      </c>
      <c r="P46" s="27">
        <v>3.4</v>
      </c>
      <c r="Q46" s="27">
        <v>0</v>
      </c>
      <c r="R46" s="27">
        <v>0.8</v>
      </c>
      <c r="S46" s="27">
        <v>2.4</v>
      </c>
      <c r="T46" s="27">
        <v>0</v>
      </c>
      <c r="U46" s="27">
        <v>0</v>
      </c>
      <c r="V46" s="27">
        <v>0</v>
      </c>
      <c r="W46" s="27">
        <v>0</v>
      </c>
      <c r="X46" s="27">
        <v>0</v>
      </c>
      <c r="Y46" s="27">
        <v>0</v>
      </c>
      <c r="Z46" s="27">
        <v>0</v>
      </c>
      <c r="AA46" s="27">
        <v>0</v>
      </c>
      <c r="AB46" s="27">
        <v>0</v>
      </c>
      <c r="AC46" s="27">
        <v>0</v>
      </c>
      <c r="AD46" s="47">
        <v>0</v>
      </c>
      <c r="AE46" s="47">
        <v>0</v>
      </c>
      <c r="AF46" s="27">
        <v>0</v>
      </c>
      <c r="AG46" s="47">
        <v>0</v>
      </c>
      <c r="AH46" s="47">
        <v>0</v>
      </c>
      <c r="AI46" s="57">
        <f t="shared" si="3"/>
        <v>63.5</v>
      </c>
      <c r="AJ46" s="51">
        <f t="shared" si="4"/>
        <v>-54.772079772079771</v>
      </c>
      <c r="AK46" s="52" t="s">
        <v>56</v>
      </c>
      <c r="AL46" s="53">
        <v>63.5</v>
      </c>
      <c r="AM46" s="160">
        <f t="shared" si="2"/>
        <v>0</v>
      </c>
    </row>
    <row r="47" spans="1:39">
      <c r="A47" s="48">
        <v>46</v>
      </c>
      <c r="B47" s="49" t="s">
        <v>45</v>
      </c>
      <c r="C47" s="50">
        <v>164.1</v>
      </c>
      <c r="D47" s="134">
        <v>0</v>
      </c>
      <c r="E47" s="134">
        <v>0</v>
      </c>
      <c r="F47" s="47">
        <v>0</v>
      </c>
      <c r="G47" s="134">
        <v>0.1</v>
      </c>
      <c r="H47" s="134">
        <v>0.3</v>
      </c>
      <c r="I47" s="134">
        <v>0.1</v>
      </c>
      <c r="J47" s="134">
        <v>0.5</v>
      </c>
      <c r="K47" s="134">
        <v>5.2</v>
      </c>
      <c r="L47" s="134">
        <v>1</v>
      </c>
      <c r="M47" s="134">
        <v>0</v>
      </c>
      <c r="N47" s="27">
        <v>0</v>
      </c>
      <c r="O47" s="27">
        <v>0</v>
      </c>
      <c r="P47" s="27">
        <v>9.6</v>
      </c>
      <c r="Q47" s="27">
        <v>0</v>
      </c>
      <c r="R47" s="27">
        <v>3.3</v>
      </c>
      <c r="S47" s="27">
        <v>29.2</v>
      </c>
      <c r="T47" s="27">
        <v>0.1</v>
      </c>
      <c r="U47" s="27">
        <v>0</v>
      </c>
      <c r="V47" s="27">
        <v>0</v>
      </c>
      <c r="W47" s="27">
        <v>0</v>
      </c>
      <c r="X47" s="27">
        <v>0</v>
      </c>
      <c r="Y47" s="27">
        <v>0</v>
      </c>
      <c r="Z47" s="27">
        <v>0</v>
      </c>
      <c r="AA47" s="27">
        <v>0</v>
      </c>
      <c r="AB47" s="27">
        <v>0.4</v>
      </c>
      <c r="AC47" s="27">
        <v>0</v>
      </c>
      <c r="AD47" s="47">
        <v>0</v>
      </c>
      <c r="AE47" s="47">
        <v>0</v>
      </c>
      <c r="AF47" s="27">
        <v>0</v>
      </c>
      <c r="AG47" s="47">
        <v>0</v>
      </c>
      <c r="AH47" s="47">
        <v>0</v>
      </c>
      <c r="AI47" s="57">
        <f t="shared" si="3"/>
        <v>49.8</v>
      </c>
      <c r="AJ47" s="51">
        <f t="shared" si="4"/>
        <v>-69.652650822669102</v>
      </c>
      <c r="AK47" s="52" t="s">
        <v>57</v>
      </c>
      <c r="AL47" s="53">
        <v>49.8</v>
      </c>
      <c r="AM47" s="160">
        <f t="shared" si="2"/>
        <v>0</v>
      </c>
    </row>
    <row r="48" spans="1:39">
      <c r="A48" s="48">
        <v>47</v>
      </c>
      <c r="B48" s="49" t="s">
        <v>72</v>
      </c>
      <c r="C48" s="50">
        <v>139.5</v>
      </c>
      <c r="D48" s="134">
        <v>1.8</v>
      </c>
      <c r="E48" s="134">
        <v>0.1</v>
      </c>
      <c r="F48" s="47">
        <v>32.6</v>
      </c>
      <c r="G48" s="134">
        <v>12.3</v>
      </c>
      <c r="H48" s="134">
        <v>3.7</v>
      </c>
      <c r="I48" s="134">
        <v>9.4</v>
      </c>
      <c r="J48" s="134">
        <v>45.6</v>
      </c>
      <c r="K48" s="134">
        <v>4.5999999999999996</v>
      </c>
      <c r="L48" s="134">
        <v>2</v>
      </c>
      <c r="M48" s="134">
        <v>0.3</v>
      </c>
      <c r="N48" s="27">
        <v>0</v>
      </c>
      <c r="O48" s="27">
        <v>2.1</v>
      </c>
      <c r="P48" s="27">
        <v>2.9</v>
      </c>
      <c r="Q48" s="27">
        <v>0.2</v>
      </c>
      <c r="R48" s="27">
        <v>1.8</v>
      </c>
      <c r="S48" s="27">
        <v>3.6</v>
      </c>
      <c r="T48" s="27">
        <v>0</v>
      </c>
      <c r="U48" s="27">
        <v>0</v>
      </c>
      <c r="V48" s="27">
        <v>0</v>
      </c>
      <c r="W48" s="27">
        <v>0</v>
      </c>
      <c r="X48" s="27">
        <v>0</v>
      </c>
      <c r="Y48" s="27">
        <v>0</v>
      </c>
      <c r="Z48" s="27">
        <v>0</v>
      </c>
      <c r="AA48" s="27">
        <v>0</v>
      </c>
      <c r="AB48" s="27">
        <v>1.5</v>
      </c>
      <c r="AC48" s="27">
        <v>0</v>
      </c>
      <c r="AD48" s="47">
        <v>0</v>
      </c>
      <c r="AE48" s="47">
        <v>0</v>
      </c>
      <c r="AF48" s="27">
        <v>0</v>
      </c>
      <c r="AG48" s="47">
        <v>0</v>
      </c>
      <c r="AH48" s="47">
        <v>0</v>
      </c>
      <c r="AI48" s="57">
        <f t="shared" si="3"/>
        <v>124.49999999999999</v>
      </c>
      <c r="AJ48" s="51">
        <f t="shared" si="4"/>
        <v>-10.752688172043023</v>
      </c>
      <c r="AK48" s="52" t="s">
        <v>57</v>
      </c>
      <c r="AL48" s="53">
        <v>124.5</v>
      </c>
      <c r="AM48" s="160">
        <f t="shared" si="2"/>
        <v>0</v>
      </c>
    </row>
    <row r="49" spans="1:39">
      <c r="A49" s="48">
        <v>48</v>
      </c>
      <c r="B49" s="49" t="s">
        <v>71</v>
      </c>
      <c r="C49" s="50">
        <v>135.69999999999999</v>
      </c>
      <c r="D49" s="134">
        <v>2</v>
      </c>
      <c r="E49" s="134">
        <v>2.5</v>
      </c>
      <c r="F49" s="47">
        <v>16.2</v>
      </c>
      <c r="G49" s="134">
        <v>1.3</v>
      </c>
      <c r="H49" s="134">
        <v>18.899999999999999</v>
      </c>
      <c r="I49" s="134">
        <v>9.6</v>
      </c>
      <c r="J49" s="134">
        <v>21.8</v>
      </c>
      <c r="K49" s="134">
        <v>1.1000000000000001</v>
      </c>
      <c r="L49" s="134">
        <v>2.4</v>
      </c>
      <c r="M49" s="134">
        <v>0.1</v>
      </c>
      <c r="N49" s="27">
        <v>0.1</v>
      </c>
      <c r="O49" s="27">
        <v>2.5</v>
      </c>
      <c r="P49" s="27">
        <v>5.5</v>
      </c>
      <c r="Q49" s="27">
        <v>0</v>
      </c>
      <c r="R49" s="27">
        <v>0.4</v>
      </c>
      <c r="S49" s="27">
        <v>3.2</v>
      </c>
      <c r="T49" s="27">
        <v>0</v>
      </c>
      <c r="U49" s="27">
        <v>0</v>
      </c>
      <c r="V49" s="27">
        <v>0</v>
      </c>
      <c r="W49" s="27">
        <v>0</v>
      </c>
      <c r="X49" s="27">
        <v>0</v>
      </c>
      <c r="Y49" s="27">
        <v>0</v>
      </c>
      <c r="Z49" s="27">
        <v>0</v>
      </c>
      <c r="AA49" s="27">
        <v>0</v>
      </c>
      <c r="AB49" s="27">
        <v>0</v>
      </c>
      <c r="AC49" s="27">
        <v>0</v>
      </c>
      <c r="AD49" s="47">
        <v>0</v>
      </c>
      <c r="AE49" s="47">
        <v>0</v>
      </c>
      <c r="AF49" s="27">
        <v>0</v>
      </c>
      <c r="AG49" s="47">
        <v>0</v>
      </c>
      <c r="AH49" s="47">
        <v>0</v>
      </c>
      <c r="AI49" s="57">
        <f t="shared" si="3"/>
        <v>87.6</v>
      </c>
      <c r="AJ49" s="51">
        <f t="shared" si="4"/>
        <v>-35.445836403831976</v>
      </c>
      <c r="AK49" s="52" t="s">
        <v>81</v>
      </c>
      <c r="AL49" s="53">
        <v>87.6</v>
      </c>
      <c r="AM49" s="160">
        <f t="shared" si="2"/>
        <v>0</v>
      </c>
    </row>
    <row r="50" spans="1:39">
      <c r="A50" s="48">
        <v>49</v>
      </c>
      <c r="B50" s="49" t="s">
        <v>48</v>
      </c>
      <c r="C50" s="50">
        <v>141.6</v>
      </c>
      <c r="D50" s="134">
        <v>7.4</v>
      </c>
      <c r="E50" s="134">
        <v>0.3</v>
      </c>
      <c r="F50" s="47">
        <v>0.4</v>
      </c>
      <c r="G50" s="134">
        <v>3.1</v>
      </c>
      <c r="H50" s="134">
        <v>1.7</v>
      </c>
      <c r="I50" s="134">
        <v>0.7</v>
      </c>
      <c r="J50" s="134">
        <v>13.5</v>
      </c>
      <c r="K50" s="134">
        <v>0.4</v>
      </c>
      <c r="L50" s="134">
        <v>0.1</v>
      </c>
      <c r="M50" s="134">
        <v>0</v>
      </c>
      <c r="N50" s="27">
        <v>0</v>
      </c>
      <c r="O50" s="27">
        <v>1.1000000000000001</v>
      </c>
      <c r="P50" s="27">
        <v>0.3</v>
      </c>
      <c r="Q50" s="27">
        <v>0</v>
      </c>
      <c r="R50" s="27">
        <v>17.100000000000001</v>
      </c>
      <c r="S50" s="27">
        <v>0.3</v>
      </c>
      <c r="T50" s="27">
        <v>0</v>
      </c>
      <c r="U50" s="27">
        <v>0</v>
      </c>
      <c r="V50" s="27">
        <v>0</v>
      </c>
      <c r="W50" s="27">
        <v>0</v>
      </c>
      <c r="X50" s="27">
        <v>0</v>
      </c>
      <c r="Y50" s="27">
        <v>0</v>
      </c>
      <c r="Z50" s="27">
        <v>0</v>
      </c>
      <c r="AA50" s="27">
        <v>0.1</v>
      </c>
      <c r="AB50" s="27">
        <v>0.6</v>
      </c>
      <c r="AC50" s="27">
        <v>0</v>
      </c>
      <c r="AD50" s="47">
        <v>0</v>
      </c>
      <c r="AE50" s="47">
        <v>0</v>
      </c>
      <c r="AF50" s="27">
        <v>0</v>
      </c>
      <c r="AG50" s="47">
        <v>0</v>
      </c>
      <c r="AH50" s="47">
        <v>0</v>
      </c>
      <c r="AI50" s="57">
        <f t="shared" si="3"/>
        <v>47.1</v>
      </c>
      <c r="AJ50" s="51">
        <f t="shared" si="4"/>
        <v>-66.737288135593218</v>
      </c>
      <c r="AK50" s="52" t="s">
        <v>56</v>
      </c>
      <c r="AL50" s="53">
        <v>47.1</v>
      </c>
      <c r="AM50" s="160">
        <f t="shared" si="2"/>
        <v>0</v>
      </c>
    </row>
    <row r="51" spans="1:39">
      <c r="A51" s="48">
        <v>50</v>
      </c>
      <c r="B51" s="49" t="s">
        <v>49</v>
      </c>
      <c r="C51" s="50">
        <v>154.9</v>
      </c>
      <c r="D51" s="134">
        <v>0</v>
      </c>
      <c r="E51" s="134">
        <v>4.0999999999999996</v>
      </c>
      <c r="F51" s="47">
        <v>2</v>
      </c>
      <c r="G51" s="134">
        <v>0</v>
      </c>
      <c r="H51" s="134">
        <v>41.7</v>
      </c>
      <c r="I51" s="134">
        <v>9.1999999999999993</v>
      </c>
      <c r="J51" s="134">
        <v>0.2</v>
      </c>
      <c r="K51" s="134">
        <v>16.100000000000001</v>
      </c>
      <c r="L51" s="134">
        <v>0</v>
      </c>
      <c r="M51" s="134">
        <v>0.3</v>
      </c>
      <c r="N51" s="27">
        <v>0</v>
      </c>
      <c r="O51" s="27">
        <v>0</v>
      </c>
      <c r="P51" s="27">
        <v>9.6</v>
      </c>
      <c r="Q51" s="27">
        <v>0</v>
      </c>
      <c r="R51" s="27">
        <v>0</v>
      </c>
      <c r="S51" s="27">
        <v>25.2</v>
      </c>
      <c r="T51" s="27">
        <v>0</v>
      </c>
      <c r="U51" s="27">
        <v>0</v>
      </c>
      <c r="V51" s="27">
        <v>0</v>
      </c>
      <c r="W51" s="27">
        <v>0</v>
      </c>
      <c r="X51" s="27">
        <v>0</v>
      </c>
      <c r="Y51" s="27">
        <v>0</v>
      </c>
      <c r="Z51" s="27">
        <v>0</v>
      </c>
      <c r="AA51" s="27">
        <v>8.1</v>
      </c>
      <c r="AB51" s="27">
        <v>0</v>
      </c>
      <c r="AC51" s="27">
        <v>0</v>
      </c>
      <c r="AD51" s="47">
        <v>0</v>
      </c>
      <c r="AE51" s="47">
        <v>0</v>
      </c>
      <c r="AF51" s="27">
        <v>0</v>
      </c>
      <c r="AG51" s="47">
        <v>0</v>
      </c>
      <c r="AH51" s="47">
        <v>0</v>
      </c>
      <c r="AI51" s="57">
        <f t="shared" si="3"/>
        <v>116.5</v>
      </c>
      <c r="AJ51" s="51">
        <f t="shared" si="4"/>
        <v>-24.790187217559719</v>
      </c>
      <c r="AK51" s="52" t="s">
        <v>81</v>
      </c>
      <c r="AL51" s="53">
        <v>116.5</v>
      </c>
      <c r="AM51" s="160">
        <f t="shared" si="2"/>
        <v>0</v>
      </c>
    </row>
    <row r="52" spans="1:39">
      <c r="A52" s="48">
        <v>51</v>
      </c>
      <c r="B52" s="48" t="s">
        <v>53</v>
      </c>
      <c r="C52" s="48">
        <f>SUM(C2:C51)</f>
        <v>8133.8999999999987</v>
      </c>
      <c r="D52" s="159">
        <f>SUM(D2:D51)</f>
        <v>79.499999999999986</v>
      </c>
      <c r="E52" s="159">
        <f>SUM(E2:E51)</f>
        <v>192.2</v>
      </c>
      <c r="F52" s="159">
        <f t="shared" ref="F52" si="5">SUM(F2:F51)</f>
        <v>295.79999999999995</v>
      </c>
      <c r="G52" s="159">
        <f t="shared" ref="G52:I52" si="6">SUM(G2:G51)</f>
        <v>336.70000000000005</v>
      </c>
      <c r="H52" s="159">
        <f t="shared" si="6"/>
        <v>506.99999999999989</v>
      </c>
      <c r="I52" s="162">
        <f t="shared" si="6"/>
        <v>412.2</v>
      </c>
      <c r="J52" s="162">
        <f t="shared" ref="J52:L52" si="7">SUM(J2:J51)</f>
        <v>403.7</v>
      </c>
      <c r="K52" s="162">
        <f t="shared" si="7"/>
        <v>592.4000000000002</v>
      </c>
      <c r="L52" s="162">
        <f t="shared" si="7"/>
        <v>183.69999999999996</v>
      </c>
      <c r="M52" s="162">
        <f t="shared" ref="M52:W52" si="8">SUM(M2:M51)</f>
        <v>82.09999999999998</v>
      </c>
      <c r="N52" s="161">
        <f t="shared" si="8"/>
        <v>19.400000000000002</v>
      </c>
      <c r="O52" s="161">
        <f t="shared" si="8"/>
        <v>93.499999999999986</v>
      </c>
      <c r="P52" s="161">
        <f t="shared" si="8"/>
        <v>179.1</v>
      </c>
      <c r="Q52" s="161">
        <f t="shared" si="8"/>
        <v>85.299999999999983</v>
      </c>
      <c r="R52" s="161">
        <f t="shared" si="8"/>
        <v>294.5</v>
      </c>
      <c r="S52" s="161">
        <f t="shared" si="8"/>
        <v>1083.2</v>
      </c>
      <c r="T52" s="161">
        <f t="shared" si="8"/>
        <v>0.79999999999999993</v>
      </c>
      <c r="U52" s="161">
        <f t="shared" si="8"/>
        <v>0.1</v>
      </c>
      <c r="V52" s="161">
        <f t="shared" si="8"/>
        <v>0.79999999999999993</v>
      </c>
      <c r="W52" s="161">
        <f t="shared" si="8"/>
        <v>1.2</v>
      </c>
      <c r="X52" s="161">
        <f t="shared" ref="X52" si="9">SUM(X2:X51)</f>
        <v>0.4</v>
      </c>
      <c r="Y52" s="162">
        <f t="shared" ref="Y52" si="10">SUM(Y2:Y51)</f>
        <v>0</v>
      </c>
      <c r="Z52" s="163">
        <f t="shared" ref="Z52:AB52" si="11">SUM(Z2:Z51)</f>
        <v>0</v>
      </c>
      <c r="AA52" s="163">
        <f t="shared" si="11"/>
        <v>221</v>
      </c>
      <c r="AB52" s="163">
        <f t="shared" si="11"/>
        <v>87.7</v>
      </c>
      <c r="AC52" s="165">
        <f t="shared" ref="AC52:AF52" si="12">SUM(AC2:AC51)</f>
        <v>1.9</v>
      </c>
      <c r="AD52" s="166">
        <f t="shared" si="12"/>
        <v>0</v>
      </c>
      <c r="AE52" s="166">
        <f t="shared" si="12"/>
        <v>0</v>
      </c>
      <c r="AF52" s="166">
        <f t="shared" si="12"/>
        <v>20.500000000000004</v>
      </c>
      <c r="AG52" s="167">
        <f t="shared" ref="AG52:AH52" si="13">SUM(AG2:AG51)</f>
        <v>0</v>
      </c>
      <c r="AH52" s="167">
        <f t="shared" si="13"/>
        <v>0</v>
      </c>
      <c r="AI52" s="48">
        <f t="shared" ref="AI52" si="14">SUM(AI2:AI51)</f>
        <v>5174.7000000000025</v>
      </c>
      <c r="AJ52" s="51">
        <f t="shared" si="4"/>
        <v>-36.381071810570532</v>
      </c>
      <c r="AK52" s="48" t="s">
        <v>57</v>
      </c>
      <c r="AL52" s="147"/>
    </row>
    <row r="53" spans="1:39">
      <c r="A53" s="48">
        <v>52</v>
      </c>
      <c r="B53" s="48" t="s">
        <v>54</v>
      </c>
      <c r="C53" s="63">
        <f>C52/50</f>
        <v>162.67799999999997</v>
      </c>
      <c r="D53" s="138">
        <f t="shared" ref="D53:F53" si="15">D52/50</f>
        <v>1.5899999999999996</v>
      </c>
      <c r="E53" s="138">
        <f t="shared" ref="E53" si="16">E52/50</f>
        <v>3.8439999999999999</v>
      </c>
      <c r="F53" s="138">
        <f t="shared" si="15"/>
        <v>5.9159999999999995</v>
      </c>
      <c r="G53" s="138">
        <f t="shared" ref="G53:I53" si="17">G52/50</f>
        <v>6.7340000000000009</v>
      </c>
      <c r="H53" s="138">
        <f t="shared" si="17"/>
        <v>10.139999999999997</v>
      </c>
      <c r="I53" s="138">
        <f t="shared" si="17"/>
        <v>8.2439999999999998</v>
      </c>
      <c r="J53" s="138">
        <f t="shared" ref="J53:L53" si="18">J52/50</f>
        <v>8.0739999999999998</v>
      </c>
      <c r="K53" s="138">
        <f t="shared" si="18"/>
        <v>11.848000000000004</v>
      </c>
      <c r="L53" s="138">
        <f t="shared" si="18"/>
        <v>3.673999999999999</v>
      </c>
      <c r="M53" s="138">
        <f t="shared" ref="M53:W53" si="19">M52/50</f>
        <v>1.6419999999999997</v>
      </c>
      <c r="N53" s="138">
        <f t="shared" si="19"/>
        <v>0.38800000000000007</v>
      </c>
      <c r="O53" s="138">
        <f t="shared" si="19"/>
        <v>1.8699999999999997</v>
      </c>
      <c r="P53" s="138">
        <f t="shared" si="19"/>
        <v>3.5819999999999999</v>
      </c>
      <c r="Q53" s="138">
        <f t="shared" si="19"/>
        <v>1.7059999999999997</v>
      </c>
      <c r="R53" s="138">
        <f t="shared" si="19"/>
        <v>5.89</v>
      </c>
      <c r="S53" s="138">
        <f t="shared" si="19"/>
        <v>21.664000000000001</v>
      </c>
      <c r="T53" s="138">
        <f t="shared" si="19"/>
        <v>1.6E-2</v>
      </c>
      <c r="U53" s="138">
        <f t="shared" si="19"/>
        <v>2E-3</v>
      </c>
      <c r="V53" s="138">
        <f t="shared" si="19"/>
        <v>1.6E-2</v>
      </c>
      <c r="W53" s="138">
        <f t="shared" si="19"/>
        <v>2.4E-2</v>
      </c>
      <c r="X53" s="138">
        <f t="shared" ref="X53" si="20">X52/50</f>
        <v>8.0000000000000002E-3</v>
      </c>
      <c r="Y53" s="138">
        <f t="shared" ref="Y53" si="21">Y52/50</f>
        <v>0</v>
      </c>
      <c r="Z53" s="138">
        <f t="shared" ref="Z53:AB53" si="22">Z52/50</f>
        <v>0</v>
      </c>
      <c r="AA53" s="138">
        <f t="shared" si="22"/>
        <v>4.42</v>
      </c>
      <c r="AB53" s="138">
        <f t="shared" si="22"/>
        <v>1.754</v>
      </c>
      <c r="AC53" s="138">
        <f t="shared" ref="AC53:AF53" si="23">AC52/50</f>
        <v>3.7999999999999999E-2</v>
      </c>
      <c r="AD53" s="138">
        <f t="shared" si="23"/>
        <v>0</v>
      </c>
      <c r="AE53" s="138">
        <f t="shared" si="23"/>
        <v>0</v>
      </c>
      <c r="AF53" s="138">
        <f t="shared" si="23"/>
        <v>0.41000000000000009</v>
      </c>
      <c r="AG53" s="138">
        <f t="shared" ref="AG53:AH53" si="24">AG52/50</f>
        <v>0</v>
      </c>
      <c r="AH53" s="138">
        <f t="shared" si="24"/>
        <v>0</v>
      </c>
      <c r="AI53" s="63">
        <f t="shared" ref="AI53" si="25">AI52/50</f>
        <v>103.49400000000006</v>
      </c>
      <c r="AJ53" s="51">
        <f t="shared" si="4"/>
        <v>-36.381071810570532</v>
      </c>
      <c r="AK53" s="63" t="s">
        <v>57</v>
      </c>
      <c r="AL53" s="147"/>
    </row>
    <row r="54" spans="1:39">
      <c r="S54" s="148"/>
      <c r="AI54" s="57"/>
      <c r="AL54" s="150"/>
    </row>
    <row r="56" spans="1:39">
      <c r="AB56" s="53">
        <f>317/50</f>
        <v>6.34</v>
      </c>
    </row>
    <row r="57" spans="1:39" ht="45">
      <c r="I57" s="134">
        <v>611</v>
      </c>
      <c r="J57" s="164" t="s">
        <v>130</v>
      </c>
      <c r="K57" s="164" t="s">
        <v>0</v>
      </c>
      <c r="W57" s="27">
        <v>611</v>
      </c>
      <c r="X57" s="28" t="s">
        <v>130</v>
      </c>
      <c r="Y57" s="28" t="s">
        <v>0</v>
      </c>
      <c r="Z57" s="27">
        <v>61.2</v>
      </c>
    </row>
    <row r="58" spans="1:39" ht="30">
      <c r="I58" s="134">
        <v>622</v>
      </c>
      <c r="J58" s="164" t="s">
        <v>130</v>
      </c>
      <c r="K58" s="164" t="s">
        <v>1</v>
      </c>
      <c r="W58" s="27">
        <v>622</v>
      </c>
      <c r="X58" s="28" t="s">
        <v>130</v>
      </c>
      <c r="Y58" s="28" t="s">
        <v>1</v>
      </c>
      <c r="Z58" s="27">
        <v>122.5</v>
      </c>
    </row>
    <row r="59" spans="1:39" ht="30">
      <c r="I59" s="134">
        <v>634</v>
      </c>
      <c r="J59" s="164" t="s">
        <v>130</v>
      </c>
      <c r="K59" s="164" t="s">
        <v>2</v>
      </c>
      <c r="W59" s="27">
        <v>634</v>
      </c>
      <c r="X59" s="28" t="s">
        <v>130</v>
      </c>
      <c r="Y59" s="28" t="s">
        <v>2</v>
      </c>
      <c r="Z59" s="27">
        <v>72.7</v>
      </c>
    </row>
    <row r="60" spans="1:39" ht="30">
      <c r="I60" s="134">
        <v>645</v>
      </c>
      <c r="J60" s="164" t="s">
        <v>130</v>
      </c>
      <c r="K60" s="164" t="s">
        <v>3</v>
      </c>
      <c r="W60" s="27">
        <v>645</v>
      </c>
      <c r="X60" s="28" t="s">
        <v>130</v>
      </c>
      <c r="Y60" s="28" t="s">
        <v>3</v>
      </c>
      <c r="Z60" s="27">
        <v>299.60000000000002</v>
      </c>
    </row>
    <row r="61" spans="1:39" ht="30">
      <c r="I61" s="134">
        <v>626</v>
      </c>
      <c r="J61" s="164" t="s">
        <v>130</v>
      </c>
      <c r="K61" s="164" t="s">
        <v>4</v>
      </c>
      <c r="W61" s="27">
        <v>626</v>
      </c>
      <c r="X61" s="28" t="s">
        <v>130</v>
      </c>
      <c r="Y61" s="28" t="s">
        <v>4</v>
      </c>
      <c r="Z61" s="27">
        <v>108.5</v>
      </c>
    </row>
    <row r="62" spans="1:39" ht="30">
      <c r="I62" s="134">
        <v>632</v>
      </c>
      <c r="J62" s="164" t="s">
        <v>130</v>
      </c>
      <c r="K62" s="164" t="s">
        <v>5</v>
      </c>
      <c r="W62" s="27">
        <v>632</v>
      </c>
      <c r="X62" s="28" t="s">
        <v>130</v>
      </c>
      <c r="Y62" s="28" t="s">
        <v>5</v>
      </c>
      <c r="Z62" s="27">
        <v>114.6</v>
      </c>
    </row>
    <row r="63" spans="1:39" ht="30">
      <c r="I63" s="134">
        <v>605</v>
      </c>
      <c r="J63" s="164" t="s">
        <v>130</v>
      </c>
      <c r="K63" s="164" t="s">
        <v>6</v>
      </c>
      <c r="W63" s="27">
        <v>605</v>
      </c>
      <c r="X63" s="28" t="s">
        <v>130</v>
      </c>
      <c r="Y63" s="28" t="s">
        <v>6</v>
      </c>
      <c r="Z63" s="27">
        <v>14.5</v>
      </c>
    </row>
    <row r="64" spans="1:39">
      <c r="I64" s="134">
        <v>624</v>
      </c>
      <c r="J64" s="164" t="s">
        <v>130</v>
      </c>
      <c r="K64" s="164" t="s">
        <v>7</v>
      </c>
      <c r="W64" s="27">
        <v>624</v>
      </c>
      <c r="X64" s="28" t="s">
        <v>130</v>
      </c>
      <c r="Y64" s="28" t="s">
        <v>7</v>
      </c>
      <c r="Z64" s="27">
        <v>96</v>
      </c>
    </row>
    <row r="65" spans="9:26" ht="45">
      <c r="I65" s="134">
        <v>609</v>
      </c>
      <c r="J65" s="164" t="s">
        <v>130</v>
      </c>
      <c r="K65" s="164" t="s">
        <v>8</v>
      </c>
      <c r="W65" s="27">
        <v>609</v>
      </c>
      <c r="X65" s="28" t="s">
        <v>130</v>
      </c>
      <c r="Y65" s="28" t="s">
        <v>8</v>
      </c>
      <c r="Z65" s="27">
        <v>74.7</v>
      </c>
    </row>
    <row r="66" spans="9:26" ht="45">
      <c r="I66" s="134">
        <v>612</v>
      </c>
      <c r="J66" s="164" t="s">
        <v>130</v>
      </c>
      <c r="K66" s="164" t="s">
        <v>9</v>
      </c>
      <c r="W66" s="27">
        <v>612</v>
      </c>
      <c r="X66" s="28" t="s">
        <v>130</v>
      </c>
      <c r="Y66" s="28" t="s">
        <v>9</v>
      </c>
      <c r="Z66" s="27">
        <v>37.200000000000003</v>
      </c>
    </row>
    <row r="67" spans="9:26" ht="30">
      <c r="I67" s="134">
        <v>621</v>
      </c>
      <c r="J67" s="164" t="s">
        <v>130</v>
      </c>
      <c r="K67" s="164" t="s">
        <v>10</v>
      </c>
      <c r="W67" s="27">
        <v>621</v>
      </c>
      <c r="X67" s="28" t="s">
        <v>130</v>
      </c>
      <c r="Y67" s="28" t="s">
        <v>10</v>
      </c>
      <c r="Z67" s="27">
        <v>89.3</v>
      </c>
    </row>
    <row r="68" spans="9:26" ht="30">
      <c r="I68" s="134">
        <v>631</v>
      </c>
      <c r="J68" s="164" t="s">
        <v>130</v>
      </c>
      <c r="K68" s="164" t="s">
        <v>11</v>
      </c>
      <c r="W68" s="27">
        <v>631</v>
      </c>
      <c r="X68" s="28" t="s">
        <v>130</v>
      </c>
      <c r="Y68" s="28" t="s">
        <v>11</v>
      </c>
      <c r="Z68" s="27">
        <v>123.2</v>
      </c>
    </row>
    <row r="69" spans="9:26" ht="30">
      <c r="I69" s="134">
        <v>642</v>
      </c>
      <c r="J69" s="164" t="s">
        <v>130</v>
      </c>
      <c r="K69" s="164" t="s">
        <v>12</v>
      </c>
      <c r="W69" s="27">
        <v>642</v>
      </c>
      <c r="X69" s="28" t="s">
        <v>130</v>
      </c>
      <c r="Y69" s="28" t="s">
        <v>12</v>
      </c>
      <c r="Z69" s="27">
        <v>136.9</v>
      </c>
    </row>
    <row r="70" spans="9:26" ht="30">
      <c r="I70" s="134">
        <v>643</v>
      </c>
      <c r="J70" s="164" t="s">
        <v>130</v>
      </c>
      <c r="K70" s="164" t="s">
        <v>13</v>
      </c>
      <c r="W70" s="27">
        <v>643</v>
      </c>
      <c r="X70" s="28" t="s">
        <v>130</v>
      </c>
      <c r="Y70" s="28" t="s">
        <v>13</v>
      </c>
      <c r="Z70" s="27">
        <v>105</v>
      </c>
    </row>
    <row r="71" spans="9:26">
      <c r="I71" s="134">
        <v>638</v>
      </c>
      <c r="J71" s="164" t="s">
        <v>130</v>
      </c>
      <c r="K71" s="164" t="s">
        <v>14</v>
      </c>
      <c r="W71" s="27">
        <v>638</v>
      </c>
      <c r="X71" s="28" t="s">
        <v>130</v>
      </c>
      <c r="Y71" s="28" t="s">
        <v>14</v>
      </c>
      <c r="Z71" s="27">
        <v>77.7</v>
      </c>
    </row>
    <row r="72" spans="9:26" ht="30">
      <c r="I72" s="134">
        <v>608</v>
      </c>
      <c r="J72" s="164" t="s">
        <v>130</v>
      </c>
      <c r="K72" s="164" t="s">
        <v>15</v>
      </c>
      <c r="W72" s="27">
        <v>608</v>
      </c>
      <c r="X72" s="28" t="s">
        <v>130</v>
      </c>
      <c r="Y72" s="28" t="s">
        <v>15</v>
      </c>
      <c r="Z72" s="27">
        <v>50</v>
      </c>
    </row>
    <row r="73" spans="9:26" ht="30">
      <c r="I73" s="134">
        <v>601</v>
      </c>
      <c r="J73" s="164" t="s">
        <v>130</v>
      </c>
      <c r="K73" s="164" t="s">
        <v>16</v>
      </c>
      <c r="W73" s="27">
        <v>601</v>
      </c>
      <c r="X73" s="28" t="s">
        <v>130</v>
      </c>
      <c r="Y73" s="28" t="s">
        <v>16</v>
      </c>
      <c r="Z73" s="27">
        <v>114.8</v>
      </c>
    </row>
    <row r="74" spans="9:26" ht="30">
      <c r="I74" s="134">
        <v>648</v>
      </c>
      <c r="J74" s="164" t="s">
        <v>130</v>
      </c>
      <c r="K74" s="164" t="s">
        <v>17</v>
      </c>
      <c r="W74" s="27">
        <v>648</v>
      </c>
      <c r="X74" s="28" t="s">
        <v>130</v>
      </c>
      <c r="Y74" s="28" t="s">
        <v>17</v>
      </c>
      <c r="Z74" s="27">
        <v>190.2</v>
      </c>
    </row>
    <row r="75" spans="9:26" ht="30">
      <c r="I75" s="134">
        <v>649</v>
      </c>
      <c r="J75" s="164" t="s">
        <v>130</v>
      </c>
      <c r="K75" s="164" t="s">
        <v>18</v>
      </c>
      <c r="W75" s="27">
        <v>649</v>
      </c>
      <c r="X75" s="28" t="s">
        <v>130</v>
      </c>
      <c r="Y75" s="28" t="s">
        <v>18</v>
      </c>
      <c r="Z75" s="27">
        <v>167.1</v>
      </c>
    </row>
    <row r="76" spans="9:26" ht="45">
      <c r="I76" s="134">
        <v>606</v>
      </c>
      <c r="J76" s="164" t="s">
        <v>130</v>
      </c>
      <c r="K76" s="164" t="s">
        <v>76</v>
      </c>
      <c r="W76" s="27">
        <v>606</v>
      </c>
      <c r="X76" s="28" t="s">
        <v>130</v>
      </c>
      <c r="Y76" s="28" t="s">
        <v>76</v>
      </c>
      <c r="Z76" s="27">
        <v>42.4</v>
      </c>
    </row>
    <row r="77" spans="9:26" ht="30">
      <c r="I77" s="134">
        <v>620</v>
      </c>
      <c r="J77" s="164" t="s">
        <v>130</v>
      </c>
      <c r="K77" s="164" t="s">
        <v>20</v>
      </c>
      <c r="W77" s="27">
        <v>620</v>
      </c>
      <c r="X77" s="28" t="s">
        <v>130</v>
      </c>
      <c r="Y77" s="28" t="s">
        <v>20</v>
      </c>
      <c r="Z77" s="27">
        <v>78.5</v>
      </c>
    </row>
    <row r="78" spans="9:26">
      <c r="I78" s="134">
        <v>636</v>
      </c>
      <c r="J78" s="164" t="s">
        <v>130</v>
      </c>
      <c r="K78" s="164" t="s">
        <v>21</v>
      </c>
      <c r="W78" s="27">
        <v>636</v>
      </c>
      <c r="X78" s="28" t="s">
        <v>130</v>
      </c>
      <c r="Y78" s="28" t="s">
        <v>21</v>
      </c>
      <c r="Z78" s="27">
        <v>56.3</v>
      </c>
    </row>
    <row r="79" spans="9:26" ht="30">
      <c r="I79" s="134">
        <v>650</v>
      </c>
      <c r="J79" s="164" t="s">
        <v>130</v>
      </c>
      <c r="K79" s="164" t="s">
        <v>22</v>
      </c>
      <c r="W79" s="27">
        <v>650</v>
      </c>
      <c r="X79" s="28" t="s">
        <v>130</v>
      </c>
      <c r="Y79" s="28" t="s">
        <v>22</v>
      </c>
      <c r="Z79" s="27">
        <v>195.6</v>
      </c>
    </row>
    <row r="80" spans="9:26" ht="30">
      <c r="I80" s="134">
        <v>637</v>
      </c>
      <c r="J80" s="164" t="s">
        <v>130</v>
      </c>
      <c r="K80" s="164" t="s">
        <v>23</v>
      </c>
      <c r="W80" s="27">
        <v>637</v>
      </c>
      <c r="X80" s="28" t="s">
        <v>130</v>
      </c>
      <c r="Y80" s="28" t="s">
        <v>23</v>
      </c>
      <c r="Z80" s="27">
        <v>82.7</v>
      </c>
    </row>
    <row r="81" spans="9:26" ht="30">
      <c r="I81" s="134">
        <v>647</v>
      </c>
      <c r="J81" s="164" t="s">
        <v>130</v>
      </c>
      <c r="K81" s="164" t="s">
        <v>24</v>
      </c>
      <c r="W81" s="27">
        <v>647</v>
      </c>
      <c r="X81" s="28" t="s">
        <v>130</v>
      </c>
      <c r="Y81" s="28" t="s">
        <v>24</v>
      </c>
      <c r="Z81" s="27">
        <v>234.4</v>
      </c>
    </row>
    <row r="82" spans="9:26" ht="30">
      <c r="I82" s="134">
        <v>633</v>
      </c>
      <c r="J82" s="164" t="s">
        <v>130</v>
      </c>
      <c r="K82" s="164" t="s">
        <v>25</v>
      </c>
      <c r="W82" s="27">
        <v>633</v>
      </c>
      <c r="X82" s="28" t="s">
        <v>130</v>
      </c>
      <c r="Y82" s="28" t="s">
        <v>25</v>
      </c>
      <c r="Z82" s="27">
        <v>160.4</v>
      </c>
    </row>
    <row r="83" spans="9:26">
      <c r="I83" s="134">
        <v>630</v>
      </c>
      <c r="J83" s="164" t="s">
        <v>130</v>
      </c>
      <c r="K83" s="164" t="s">
        <v>26</v>
      </c>
      <c r="W83" s="27">
        <v>630</v>
      </c>
      <c r="X83" s="28" t="s">
        <v>130</v>
      </c>
      <c r="Y83" s="28" t="s">
        <v>26</v>
      </c>
      <c r="Z83" s="27">
        <v>125.1</v>
      </c>
    </row>
    <row r="84" spans="9:26" ht="30">
      <c r="I84" s="134">
        <v>646</v>
      </c>
      <c r="J84" s="164" t="s">
        <v>130</v>
      </c>
      <c r="K84" s="164" t="s">
        <v>27</v>
      </c>
      <c r="W84" s="27">
        <v>646</v>
      </c>
      <c r="X84" s="28" t="s">
        <v>130</v>
      </c>
      <c r="Y84" s="28" t="s">
        <v>27</v>
      </c>
      <c r="Z84" s="27">
        <v>151.30000000000001</v>
      </c>
    </row>
    <row r="85" spans="9:26" ht="30">
      <c r="I85" s="134">
        <v>625</v>
      </c>
      <c r="J85" s="164" t="s">
        <v>130</v>
      </c>
      <c r="K85" s="164" t="s">
        <v>28</v>
      </c>
      <c r="W85" s="27">
        <v>625</v>
      </c>
      <c r="X85" s="28" t="s">
        <v>130</v>
      </c>
      <c r="Y85" s="28" t="s">
        <v>28</v>
      </c>
      <c r="Z85" s="27">
        <v>56.3</v>
      </c>
    </row>
    <row r="86" spans="9:26" ht="30">
      <c r="I86" s="134">
        <v>610</v>
      </c>
      <c r="J86" s="164" t="s">
        <v>130</v>
      </c>
      <c r="K86" s="164" t="s">
        <v>29</v>
      </c>
      <c r="W86" s="27">
        <v>610</v>
      </c>
      <c r="X86" s="28" t="s">
        <v>130</v>
      </c>
      <c r="Y86" s="28" t="s">
        <v>29</v>
      </c>
      <c r="Z86" s="27">
        <v>91.9</v>
      </c>
    </row>
    <row r="87" spans="9:26" ht="30">
      <c r="I87" s="134">
        <v>635</v>
      </c>
      <c r="J87" s="164" t="s">
        <v>130</v>
      </c>
      <c r="K87" s="164" t="s">
        <v>30</v>
      </c>
      <c r="W87" s="27">
        <v>635</v>
      </c>
      <c r="X87" s="28" t="s">
        <v>130</v>
      </c>
      <c r="Y87" s="28" t="s">
        <v>30</v>
      </c>
      <c r="Z87" s="27">
        <v>120.8</v>
      </c>
    </row>
    <row r="88" spans="9:26" ht="30">
      <c r="I88" s="134">
        <v>604</v>
      </c>
      <c r="J88" s="164" t="s">
        <v>130</v>
      </c>
      <c r="K88" s="164" t="s">
        <v>31</v>
      </c>
      <c r="W88" s="27">
        <v>604</v>
      </c>
      <c r="X88" s="28" t="s">
        <v>130</v>
      </c>
      <c r="Y88" s="28" t="s">
        <v>31</v>
      </c>
      <c r="Z88" s="27">
        <v>44.3</v>
      </c>
    </row>
    <row r="89" spans="9:26" ht="30">
      <c r="I89" s="134">
        <v>641</v>
      </c>
      <c r="J89" s="164" t="s">
        <v>130</v>
      </c>
      <c r="K89" s="164" t="s">
        <v>32</v>
      </c>
      <c r="W89" s="27">
        <v>641</v>
      </c>
      <c r="X89" s="28" t="s">
        <v>130</v>
      </c>
      <c r="Y89" s="28" t="s">
        <v>32</v>
      </c>
      <c r="Z89" s="27">
        <v>84.5</v>
      </c>
    </row>
    <row r="90" spans="9:26">
      <c r="I90" s="134">
        <v>623</v>
      </c>
      <c r="J90" s="164" t="s">
        <v>130</v>
      </c>
      <c r="K90" s="164" t="s">
        <v>33</v>
      </c>
      <c r="W90" s="27">
        <v>623</v>
      </c>
      <c r="X90" s="28" t="s">
        <v>130</v>
      </c>
      <c r="Y90" s="28" t="s">
        <v>33</v>
      </c>
      <c r="Z90" s="27">
        <v>102.8</v>
      </c>
    </row>
    <row r="91" spans="9:26" ht="30">
      <c r="I91" s="134">
        <v>639</v>
      </c>
      <c r="J91" s="164" t="s">
        <v>130</v>
      </c>
      <c r="K91" s="164" t="s">
        <v>34</v>
      </c>
      <c r="W91" s="27">
        <v>639</v>
      </c>
      <c r="X91" s="28" t="s">
        <v>130</v>
      </c>
      <c r="Y91" s="28" t="s">
        <v>34</v>
      </c>
      <c r="Z91" s="27">
        <v>174.8</v>
      </c>
    </row>
    <row r="92" spans="9:26" ht="45">
      <c r="I92" s="134">
        <v>629</v>
      </c>
      <c r="J92" s="164" t="s">
        <v>130</v>
      </c>
      <c r="K92" s="164" t="s">
        <v>35</v>
      </c>
      <c r="W92" s="27">
        <v>629</v>
      </c>
      <c r="X92" s="28" t="s">
        <v>130</v>
      </c>
      <c r="Y92" s="28" t="s">
        <v>35</v>
      </c>
      <c r="Z92" s="27">
        <v>88.5</v>
      </c>
    </row>
    <row r="93" spans="9:26">
      <c r="I93" s="134">
        <v>644</v>
      </c>
      <c r="J93" s="164" t="s">
        <v>130</v>
      </c>
      <c r="K93" s="164" t="s">
        <v>36</v>
      </c>
      <c r="W93" s="27">
        <v>644</v>
      </c>
      <c r="X93" s="28" t="s">
        <v>130</v>
      </c>
      <c r="Y93" s="28" t="s">
        <v>36</v>
      </c>
      <c r="Z93" s="27">
        <v>125.6</v>
      </c>
    </row>
    <row r="94" spans="9:26" ht="30">
      <c r="I94" s="134">
        <v>640</v>
      </c>
      <c r="J94" s="164" t="s">
        <v>130</v>
      </c>
      <c r="K94" s="164" t="s">
        <v>37</v>
      </c>
      <c r="W94" s="27">
        <v>640</v>
      </c>
      <c r="X94" s="28" t="s">
        <v>130</v>
      </c>
      <c r="Y94" s="28" t="s">
        <v>37</v>
      </c>
      <c r="Z94" s="27">
        <v>109</v>
      </c>
    </row>
    <row r="95" spans="9:26" ht="30">
      <c r="I95" s="134">
        <v>618</v>
      </c>
      <c r="J95" s="164" t="s">
        <v>130</v>
      </c>
      <c r="K95" s="164" t="s">
        <v>38</v>
      </c>
      <c r="W95" s="27">
        <v>618</v>
      </c>
      <c r="X95" s="28" t="s">
        <v>130</v>
      </c>
      <c r="Y95" s="28" t="s">
        <v>38</v>
      </c>
      <c r="Z95" s="27">
        <v>102.8</v>
      </c>
    </row>
    <row r="96" spans="9:26" ht="45">
      <c r="I96" s="134">
        <v>603</v>
      </c>
      <c r="J96" s="164" t="s">
        <v>130</v>
      </c>
      <c r="K96" s="164" t="s">
        <v>39</v>
      </c>
      <c r="W96" s="27">
        <v>603</v>
      </c>
      <c r="X96" s="28" t="s">
        <v>130</v>
      </c>
      <c r="Y96" s="28" t="s">
        <v>39</v>
      </c>
      <c r="Z96" s="27">
        <v>166</v>
      </c>
    </row>
    <row r="97" spans="9:26" ht="30">
      <c r="I97" s="134">
        <v>615</v>
      </c>
      <c r="J97" s="164" t="s">
        <v>130</v>
      </c>
      <c r="K97" s="164" t="s">
        <v>40</v>
      </c>
      <c r="W97" s="27">
        <v>615</v>
      </c>
      <c r="X97" s="28" t="s">
        <v>130</v>
      </c>
      <c r="Y97" s="28" t="s">
        <v>40</v>
      </c>
      <c r="Z97" s="27">
        <v>28.1</v>
      </c>
    </row>
    <row r="98" spans="9:26" ht="30">
      <c r="I98" s="134">
        <v>619</v>
      </c>
      <c r="J98" s="164" t="s">
        <v>130</v>
      </c>
      <c r="K98" s="164" t="s">
        <v>41</v>
      </c>
      <c r="W98" s="27">
        <v>619</v>
      </c>
      <c r="X98" s="28" t="s">
        <v>130</v>
      </c>
      <c r="Y98" s="28" t="s">
        <v>41</v>
      </c>
      <c r="Z98" s="27">
        <v>84.4</v>
      </c>
    </row>
    <row r="99" spans="9:26" ht="30">
      <c r="I99" s="134">
        <v>613</v>
      </c>
      <c r="J99" s="164" t="s">
        <v>130</v>
      </c>
      <c r="K99" s="164" t="s">
        <v>42</v>
      </c>
      <c r="W99" s="27">
        <v>613</v>
      </c>
      <c r="X99" s="28" t="s">
        <v>130</v>
      </c>
      <c r="Y99" s="28" t="s">
        <v>42</v>
      </c>
      <c r="Z99" s="27">
        <v>54</v>
      </c>
    </row>
    <row r="100" spans="9:26" ht="30">
      <c r="I100" s="134">
        <v>627</v>
      </c>
      <c r="J100" s="164" t="s">
        <v>130</v>
      </c>
      <c r="K100" s="164" t="s">
        <v>43</v>
      </c>
      <c r="W100" s="27">
        <v>627</v>
      </c>
      <c r="X100" s="28" t="s">
        <v>130</v>
      </c>
      <c r="Y100" s="28" t="s">
        <v>43</v>
      </c>
      <c r="Z100" s="27">
        <v>69.5</v>
      </c>
    </row>
    <row r="101" spans="9:26" ht="30">
      <c r="I101" s="134">
        <v>602</v>
      </c>
      <c r="J101" s="164" t="s">
        <v>130</v>
      </c>
      <c r="K101" s="164" t="s">
        <v>44</v>
      </c>
      <c r="W101" s="27">
        <v>602</v>
      </c>
      <c r="X101" s="28" t="s">
        <v>130</v>
      </c>
      <c r="Y101" s="28" t="s">
        <v>44</v>
      </c>
      <c r="Z101" s="27">
        <v>63.5</v>
      </c>
    </row>
    <row r="102" spans="9:26" ht="30">
      <c r="I102" s="134">
        <v>607</v>
      </c>
      <c r="J102" s="164" t="s">
        <v>130</v>
      </c>
      <c r="K102" s="164" t="s">
        <v>45</v>
      </c>
      <c r="W102" s="27">
        <v>607</v>
      </c>
      <c r="X102" s="28" t="s">
        <v>130</v>
      </c>
      <c r="Y102" s="28" t="s">
        <v>45</v>
      </c>
      <c r="Z102" s="27">
        <v>49.8</v>
      </c>
    </row>
    <row r="103" spans="9:26" ht="45">
      <c r="I103" s="134">
        <v>616</v>
      </c>
      <c r="J103" s="164" t="s">
        <v>130</v>
      </c>
      <c r="K103" s="164" t="s">
        <v>46</v>
      </c>
      <c r="W103" s="27">
        <v>616</v>
      </c>
      <c r="X103" s="28" t="s">
        <v>130</v>
      </c>
      <c r="Y103" s="28" t="s">
        <v>46</v>
      </c>
      <c r="Z103" s="27">
        <v>124.5</v>
      </c>
    </row>
    <row r="104" spans="9:26" ht="45">
      <c r="I104" s="134">
        <v>617</v>
      </c>
      <c r="J104" s="164" t="s">
        <v>130</v>
      </c>
      <c r="K104" s="164" t="s">
        <v>47</v>
      </c>
      <c r="W104" s="27">
        <v>617</v>
      </c>
      <c r="X104" s="28" t="s">
        <v>130</v>
      </c>
      <c r="Y104" s="28" t="s">
        <v>47</v>
      </c>
      <c r="Z104" s="27">
        <v>87.6</v>
      </c>
    </row>
    <row r="105" spans="9:26" ht="30">
      <c r="I105" s="134">
        <v>614</v>
      </c>
      <c r="J105" s="164" t="s">
        <v>130</v>
      </c>
      <c r="K105" s="164" t="s">
        <v>48</v>
      </c>
      <c r="W105" s="27">
        <v>614</v>
      </c>
      <c r="X105" s="28" t="s">
        <v>130</v>
      </c>
      <c r="Y105" s="28" t="s">
        <v>48</v>
      </c>
      <c r="Z105" s="27">
        <v>47.1</v>
      </c>
    </row>
    <row r="106" spans="9:26" ht="30">
      <c r="I106" s="134">
        <v>628</v>
      </c>
      <c r="J106" s="164" t="s">
        <v>130</v>
      </c>
      <c r="K106" s="164" t="s">
        <v>49</v>
      </c>
      <c r="W106" s="27">
        <v>628</v>
      </c>
      <c r="X106" s="28" t="s">
        <v>130</v>
      </c>
      <c r="Y106" s="28" t="s">
        <v>49</v>
      </c>
      <c r="Z106" s="27">
        <v>116.5</v>
      </c>
    </row>
  </sheetData>
  <autoFilter ref="A1:AM53">
    <filterColumn colId="30"/>
    <filterColumn colId="33"/>
  </autoFilter>
  <printOptions horizontalCentered="1"/>
  <pageMargins left="0.25" right="0.25" top="0.5" bottom="0.5" header="0.3" footer="0.2"/>
  <pageSetup paperSize="9" scale="95" orientation="portrait" verticalDpi="300" r:id="rId1"/>
  <headerFooter>
    <oddHeader>&amp;C&amp;12INTEGRATED RAINFALL FOR THE MONTH OF OCTOBER,2016 (in mm)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>
  <dimension ref="A1:AL108"/>
  <sheetViews>
    <sheetView view="pageBreakPreview" zoomScaleSheetLayoutView="100" workbookViewId="0">
      <pane xSplit="2" ySplit="1" topLeftCell="C47" activePane="bottomRight" state="frozen"/>
      <selection pane="topRight" activeCell="C1" sqref="C1"/>
      <selection pane="bottomLeft" activeCell="A3" sqref="A3"/>
      <selection pane="bottomRight" activeCell="D53" sqref="D53:V53"/>
    </sheetView>
  </sheetViews>
  <sheetFormatPr defaultColWidth="9.28515625" defaultRowHeight="15"/>
  <cols>
    <col min="1" max="1" width="4.42578125" style="53" customWidth="1"/>
    <col min="2" max="2" width="15.28515625" style="53" customWidth="1"/>
    <col min="3" max="3" width="8" style="53" customWidth="1"/>
    <col min="4" max="4" width="6.5703125" style="53" customWidth="1"/>
    <col min="5" max="12" width="6.5703125" style="53" bestFit="1" customWidth="1"/>
    <col min="13" max="19" width="7.5703125" style="53" bestFit="1" customWidth="1"/>
    <col min="20" max="25" width="8" style="53" customWidth="1"/>
    <col min="26" max="30" width="8.7109375" style="53" customWidth="1"/>
    <col min="31" max="31" width="9.7109375" style="53" customWidth="1"/>
    <col min="32" max="33" width="8.7109375" style="53" customWidth="1"/>
    <col min="34" max="35" width="8" style="53" customWidth="1"/>
    <col min="36" max="36" width="8" style="149" customWidth="1"/>
    <col min="37" max="37" width="9.28515625" style="53"/>
    <col min="38" max="38" width="10.28515625" style="53" customWidth="1"/>
    <col min="39" max="16384" width="9.28515625" style="53"/>
  </cols>
  <sheetData>
    <row r="1" spans="1:38" s="128" customFormat="1" ht="30">
      <c r="A1" s="145" t="s">
        <v>70</v>
      </c>
      <c r="B1" s="145" t="s">
        <v>51</v>
      </c>
      <c r="C1" s="145" t="s">
        <v>50</v>
      </c>
      <c r="D1" s="145" t="s">
        <v>143</v>
      </c>
      <c r="E1" s="145">
        <v>2</v>
      </c>
      <c r="F1" s="145">
        <v>3</v>
      </c>
      <c r="G1" s="145">
        <v>4</v>
      </c>
      <c r="H1" s="145">
        <v>5</v>
      </c>
      <c r="I1" s="145">
        <v>6</v>
      </c>
      <c r="J1" s="145">
        <v>7</v>
      </c>
      <c r="K1" s="145">
        <v>8</v>
      </c>
      <c r="L1" s="145">
        <v>9</v>
      </c>
      <c r="M1" s="145">
        <v>10</v>
      </c>
      <c r="N1" s="145">
        <v>11</v>
      </c>
      <c r="O1" s="145">
        <v>12</v>
      </c>
      <c r="P1" s="145">
        <v>13</v>
      </c>
      <c r="Q1" s="145">
        <v>14</v>
      </c>
      <c r="R1" s="145">
        <v>15</v>
      </c>
      <c r="S1" s="145">
        <v>16</v>
      </c>
      <c r="T1" s="145">
        <v>17</v>
      </c>
      <c r="U1" s="145">
        <v>18</v>
      </c>
      <c r="V1" s="145">
        <v>19</v>
      </c>
      <c r="W1" s="145">
        <v>20</v>
      </c>
      <c r="X1" s="145">
        <v>21</v>
      </c>
      <c r="Y1" s="145">
        <v>22</v>
      </c>
      <c r="Z1" s="145">
        <v>23</v>
      </c>
      <c r="AA1" s="145">
        <v>24</v>
      </c>
      <c r="AB1" s="145">
        <v>25</v>
      </c>
      <c r="AC1" s="145">
        <v>26</v>
      </c>
      <c r="AD1" s="145">
        <v>27</v>
      </c>
      <c r="AE1" s="145">
        <v>28</v>
      </c>
      <c r="AF1" s="145">
        <v>29</v>
      </c>
      <c r="AG1" s="145">
        <v>30</v>
      </c>
      <c r="AH1" s="145" t="s">
        <v>52</v>
      </c>
      <c r="AI1" s="145" t="s">
        <v>58</v>
      </c>
      <c r="AJ1" s="58" t="s">
        <v>55</v>
      </c>
      <c r="AL1" s="128" t="s">
        <v>93</v>
      </c>
    </row>
    <row r="2" spans="1:38" ht="15" customHeight="1">
      <c r="A2" s="48">
        <v>1</v>
      </c>
      <c r="B2" s="49" t="s">
        <v>0</v>
      </c>
      <c r="C2" s="57">
        <v>176.1</v>
      </c>
      <c r="D2" s="134">
        <v>0</v>
      </c>
      <c r="E2" s="134">
        <v>0</v>
      </c>
      <c r="F2" s="134">
        <v>0.1</v>
      </c>
      <c r="G2" s="134">
        <v>2.1</v>
      </c>
      <c r="H2" s="134">
        <v>0.1</v>
      </c>
      <c r="I2" s="134">
        <v>1.7</v>
      </c>
      <c r="J2" s="134">
        <v>28</v>
      </c>
      <c r="K2" s="134">
        <v>0.3</v>
      </c>
      <c r="L2" s="134">
        <v>0.3</v>
      </c>
      <c r="M2" s="134">
        <v>0.2</v>
      </c>
      <c r="N2" s="134">
        <v>15.4</v>
      </c>
      <c r="O2" s="50">
        <v>0.2</v>
      </c>
      <c r="P2" s="134">
        <v>0.1</v>
      </c>
      <c r="Q2" s="134">
        <v>2.2000000000000002</v>
      </c>
      <c r="R2" s="134">
        <v>4.0999999999999996</v>
      </c>
      <c r="S2" s="134">
        <v>0.3</v>
      </c>
      <c r="T2" s="134">
        <v>0</v>
      </c>
      <c r="U2" s="134">
        <v>1.7</v>
      </c>
      <c r="V2" s="134">
        <v>0.1</v>
      </c>
      <c r="W2" s="134">
        <v>0.1</v>
      </c>
      <c r="X2" s="134">
        <v>0.1</v>
      </c>
      <c r="Y2" s="134">
        <v>0.1</v>
      </c>
      <c r="Z2" s="134">
        <v>0</v>
      </c>
      <c r="AA2" s="134">
        <v>0</v>
      </c>
      <c r="AB2" s="134">
        <v>4.4000000000000004</v>
      </c>
      <c r="AC2" s="134">
        <v>24.7</v>
      </c>
      <c r="AD2" s="134">
        <v>5.2</v>
      </c>
      <c r="AE2" s="134">
        <v>32</v>
      </c>
      <c r="AF2" s="27">
        <v>6.9</v>
      </c>
      <c r="AG2" s="27">
        <v>11.4</v>
      </c>
      <c r="AH2" s="57">
        <f t="shared" ref="AH2:AH33" si="0">SUM(D2:AG2)</f>
        <v>141.80000000000001</v>
      </c>
      <c r="AI2" s="51">
        <f t="shared" ref="AI2:AI33" si="1">AH2/C2*100-100</f>
        <v>-19.477569562748428</v>
      </c>
      <c r="AJ2" s="52" t="s">
        <v>57</v>
      </c>
      <c r="AL2" s="47">
        <v>166.1</v>
      </c>
    </row>
    <row r="3" spans="1:38" ht="15" customHeight="1">
      <c r="A3" s="48">
        <v>2</v>
      </c>
      <c r="B3" s="49" t="s">
        <v>1</v>
      </c>
      <c r="C3" s="57">
        <v>163</v>
      </c>
      <c r="D3" s="134">
        <v>0</v>
      </c>
      <c r="E3" s="134">
        <v>0</v>
      </c>
      <c r="F3" s="134">
        <v>0</v>
      </c>
      <c r="G3" s="134">
        <v>0</v>
      </c>
      <c r="H3" s="134">
        <v>0</v>
      </c>
      <c r="I3" s="134">
        <v>3.9</v>
      </c>
      <c r="J3" s="134">
        <v>15.1</v>
      </c>
      <c r="K3" s="134">
        <v>0.1</v>
      </c>
      <c r="L3" s="134">
        <v>0.7</v>
      </c>
      <c r="M3" s="134">
        <v>0</v>
      </c>
      <c r="N3" s="134">
        <v>5.3</v>
      </c>
      <c r="O3" s="50">
        <v>0.2</v>
      </c>
      <c r="P3" s="134">
        <v>1.3</v>
      </c>
      <c r="Q3" s="134">
        <v>0.1</v>
      </c>
      <c r="R3" s="134">
        <v>0.4</v>
      </c>
      <c r="S3" s="134">
        <v>0</v>
      </c>
      <c r="T3" s="134">
        <v>0</v>
      </c>
      <c r="U3" s="134">
        <v>0.5</v>
      </c>
      <c r="V3" s="134">
        <v>0</v>
      </c>
      <c r="W3" s="134">
        <v>0.1</v>
      </c>
      <c r="X3" s="134">
        <v>0</v>
      </c>
      <c r="Y3" s="134">
        <v>0</v>
      </c>
      <c r="Z3" s="134">
        <v>0</v>
      </c>
      <c r="AA3" s="134">
        <v>1.8</v>
      </c>
      <c r="AB3" s="134">
        <v>11.4</v>
      </c>
      <c r="AC3" s="134">
        <v>12.6</v>
      </c>
      <c r="AD3" s="134">
        <v>0</v>
      </c>
      <c r="AE3" s="134">
        <v>7.8</v>
      </c>
      <c r="AF3" s="27">
        <v>3.4</v>
      </c>
      <c r="AG3" s="27">
        <v>0</v>
      </c>
      <c r="AH3" s="57">
        <f t="shared" si="0"/>
        <v>64.7</v>
      </c>
      <c r="AI3" s="51">
        <f t="shared" si="1"/>
        <v>-60.306748466257666</v>
      </c>
      <c r="AJ3" s="52" t="s">
        <v>73</v>
      </c>
      <c r="AL3" s="47">
        <v>103.2</v>
      </c>
    </row>
    <row r="4" spans="1:38" ht="15" customHeight="1">
      <c r="A4" s="48">
        <v>3</v>
      </c>
      <c r="B4" s="49" t="s">
        <v>2</v>
      </c>
      <c r="C4" s="57">
        <v>186</v>
      </c>
      <c r="D4" s="134">
        <v>0</v>
      </c>
      <c r="E4" s="134">
        <v>0</v>
      </c>
      <c r="F4" s="134">
        <v>0.8</v>
      </c>
      <c r="G4" s="134">
        <v>0</v>
      </c>
      <c r="H4" s="134">
        <v>0</v>
      </c>
      <c r="I4" s="134">
        <v>29.2</v>
      </c>
      <c r="J4" s="134">
        <v>0.4</v>
      </c>
      <c r="K4" s="134">
        <v>0</v>
      </c>
      <c r="L4" s="134">
        <v>5.6</v>
      </c>
      <c r="M4" s="134">
        <v>0.5</v>
      </c>
      <c r="N4" s="134">
        <v>8.5</v>
      </c>
      <c r="O4" s="50">
        <v>0.4</v>
      </c>
      <c r="P4" s="134">
        <v>17.600000000000001</v>
      </c>
      <c r="Q4" s="134">
        <v>0</v>
      </c>
      <c r="R4" s="134">
        <v>0</v>
      </c>
      <c r="S4" s="134">
        <v>0</v>
      </c>
      <c r="T4" s="134">
        <v>1.5</v>
      </c>
      <c r="U4" s="134">
        <v>0</v>
      </c>
      <c r="V4" s="134">
        <v>1.1000000000000001</v>
      </c>
      <c r="W4" s="134">
        <v>0</v>
      </c>
      <c r="X4" s="134">
        <v>0</v>
      </c>
      <c r="Y4" s="134">
        <v>0</v>
      </c>
      <c r="Z4" s="134">
        <v>0</v>
      </c>
      <c r="AA4" s="134">
        <v>3.2</v>
      </c>
      <c r="AB4" s="134">
        <v>4.3</v>
      </c>
      <c r="AC4" s="134">
        <v>20.3</v>
      </c>
      <c r="AD4" s="134">
        <v>0</v>
      </c>
      <c r="AE4" s="134">
        <v>4.5</v>
      </c>
      <c r="AF4" s="27">
        <v>6.9</v>
      </c>
      <c r="AG4" s="27">
        <v>0</v>
      </c>
      <c r="AH4" s="57">
        <f t="shared" si="0"/>
        <v>104.8</v>
      </c>
      <c r="AI4" s="51">
        <f t="shared" si="1"/>
        <v>-43.655913978494624</v>
      </c>
      <c r="AJ4" s="52" t="s">
        <v>81</v>
      </c>
      <c r="AL4" s="47">
        <v>175.5</v>
      </c>
    </row>
    <row r="5" spans="1:38">
      <c r="A5" s="48">
        <v>4</v>
      </c>
      <c r="B5" s="49" t="s">
        <v>3</v>
      </c>
      <c r="C5" s="57">
        <v>186</v>
      </c>
      <c r="D5" s="134">
        <v>0</v>
      </c>
      <c r="E5" s="134">
        <v>0</v>
      </c>
      <c r="F5" s="134">
        <v>1</v>
      </c>
      <c r="G5" s="134">
        <v>0</v>
      </c>
      <c r="H5" s="134">
        <v>0.6</v>
      </c>
      <c r="I5" s="134">
        <v>3.8</v>
      </c>
      <c r="J5" s="134">
        <v>0</v>
      </c>
      <c r="K5" s="134">
        <v>0</v>
      </c>
      <c r="L5" s="134">
        <v>0</v>
      </c>
      <c r="M5" s="134">
        <v>0</v>
      </c>
      <c r="N5" s="134">
        <v>23.2</v>
      </c>
      <c r="O5" s="50">
        <v>2.2999999999999998</v>
      </c>
      <c r="P5" s="134">
        <v>1.9</v>
      </c>
      <c r="Q5" s="134">
        <v>49.6</v>
      </c>
      <c r="R5" s="134">
        <v>0</v>
      </c>
      <c r="S5" s="134">
        <v>0</v>
      </c>
      <c r="T5" s="134">
        <v>0</v>
      </c>
      <c r="U5" s="134">
        <v>0</v>
      </c>
      <c r="V5" s="134">
        <v>0</v>
      </c>
      <c r="W5" s="134">
        <v>0</v>
      </c>
      <c r="X5" s="134">
        <v>0</v>
      </c>
      <c r="Y5" s="134">
        <v>0</v>
      </c>
      <c r="Z5" s="134">
        <v>0</v>
      </c>
      <c r="AA5" s="134">
        <v>3.9</v>
      </c>
      <c r="AB5" s="134">
        <v>0</v>
      </c>
      <c r="AC5" s="134">
        <v>0</v>
      </c>
      <c r="AD5" s="134">
        <v>0</v>
      </c>
      <c r="AE5" s="134">
        <v>0</v>
      </c>
      <c r="AF5" s="27">
        <v>3.6</v>
      </c>
      <c r="AG5" s="27">
        <v>0</v>
      </c>
      <c r="AH5" s="57">
        <f t="shared" si="0"/>
        <v>89.9</v>
      </c>
      <c r="AI5" s="51">
        <f t="shared" si="1"/>
        <v>-51.666666666666664</v>
      </c>
      <c r="AJ5" s="52" t="s">
        <v>81</v>
      </c>
      <c r="AL5" s="47">
        <v>113.7</v>
      </c>
    </row>
    <row r="6" spans="1:38">
      <c r="A6" s="48">
        <v>5</v>
      </c>
      <c r="B6" s="49" t="s">
        <v>4</v>
      </c>
      <c r="C6" s="57">
        <v>180.3</v>
      </c>
      <c r="D6" s="134">
        <v>0</v>
      </c>
      <c r="E6" s="134">
        <v>0</v>
      </c>
      <c r="F6" s="134">
        <v>0</v>
      </c>
      <c r="G6" s="134">
        <v>0.1</v>
      </c>
      <c r="H6" s="134">
        <v>0.1</v>
      </c>
      <c r="I6" s="134">
        <v>3.7</v>
      </c>
      <c r="J6" s="134">
        <v>6.4</v>
      </c>
      <c r="K6" s="134">
        <v>0.3</v>
      </c>
      <c r="L6" s="134">
        <v>1.8</v>
      </c>
      <c r="M6" s="134">
        <v>0</v>
      </c>
      <c r="N6" s="134">
        <v>5.2</v>
      </c>
      <c r="O6" s="50">
        <v>3.8</v>
      </c>
      <c r="P6" s="134">
        <v>1.2</v>
      </c>
      <c r="Q6" s="134">
        <v>3.6</v>
      </c>
      <c r="R6" s="134">
        <v>5</v>
      </c>
      <c r="S6" s="134">
        <v>0</v>
      </c>
      <c r="T6" s="134">
        <v>0.1</v>
      </c>
      <c r="U6" s="134">
        <v>1</v>
      </c>
      <c r="V6" s="134">
        <v>0</v>
      </c>
      <c r="W6" s="134">
        <v>0</v>
      </c>
      <c r="X6" s="134">
        <v>0</v>
      </c>
      <c r="Y6" s="134">
        <v>0</v>
      </c>
      <c r="Z6" s="134">
        <v>0</v>
      </c>
      <c r="AA6" s="134">
        <v>5.2</v>
      </c>
      <c r="AB6" s="134">
        <v>15.8</v>
      </c>
      <c r="AC6" s="134">
        <v>34.5</v>
      </c>
      <c r="AD6" s="134">
        <v>0</v>
      </c>
      <c r="AE6" s="134">
        <v>5</v>
      </c>
      <c r="AF6" s="27">
        <v>7.4</v>
      </c>
      <c r="AG6" s="27">
        <v>0.1</v>
      </c>
      <c r="AH6" s="57">
        <f t="shared" si="0"/>
        <v>100.30000000000001</v>
      </c>
      <c r="AI6" s="51">
        <f t="shared" si="1"/>
        <v>-44.370493621741538</v>
      </c>
      <c r="AJ6" s="52" t="s">
        <v>81</v>
      </c>
      <c r="AL6" s="47">
        <v>81.099999999999994</v>
      </c>
    </row>
    <row r="7" spans="1:38">
      <c r="A7" s="48">
        <v>6</v>
      </c>
      <c r="B7" s="49" t="s">
        <v>5</v>
      </c>
      <c r="C7" s="57">
        <v>169.4</v>
      </c>
      <c r="D7" s="134">
        <v>0</v>
      </c>
      <c r="E7" s="134">
        <v>20.9</v>
      </c>
      <c r="F7" s="134">
        <v>16.2</v>
      </c>
      <c r="G7" s="134">
        <v>14</v>
      </c>
      <c r="H7" s="134">
        <v>30.4</v>
      </c>
      <c r="I7" s="134">
        <v>1.6</v>
      </c>
      <c r="J7" s="134">
        <v>1.7</v>
      </c>
      <c r="K7" s="134">
        <v>0</v>
      </c>
      <c r="L7" s="134">
        <v>19.2</v>
      </c>
      <c r="M7" s="134">
        <v>6.3</v>
      </c>
      <c r="N7" s="134">
        <v>2.2000000000000002</v>
      </c>
      <c r="O7" s="50">
        <v>0</v>
      </c>
      <c r="P7" s="134">
        <v>0.3</v>
      </c>
      <c r="Q7" s="134">
        <v>0</v>
      </c>
      <c r="R7" s="134">
        <v>0</v>
      </c>
      <c r="S7" s="134">
        <v>0</v>
      </c>
      <c r="T7" s="134">
        <v>0</v>
      </c>
      <c r="U7" s="134">
        <v>0.2</v>
      </c>
      <c r="V7" s="134">
        <v>0</v>
      </c>
      <c r="W7" s="134">
        <v>0</v>
      </c>
      <c r="X7" s="134">
        <v>0</v>
      </c>
      <c r="Y7" s="134">
        <v>0</v>
      </c>
      <c r="Z7" s="134">
        <v>0</v>
      </c>
      <c r="AA7" s="134">
        <v>0</v>
      </c>
      <c r="AB7" s="134">
        <v>0</v>
      </c>
      <c r="AC7" s="134">
        <v>41.2</v>
      </c>
      <c r="AD7" s="134">
        <v>0</v>
      </c>
      <c r="AE7" s="134">
        <v>0.8</v>
      </c>
      <c r="AF7" s="27">
        <v>12.8</v>
      </c>
      <c r="AG7" s="27">
        <v>0</v>
      </c>
      <c r="AH7" s="57">
        <f t="shared" si="0"/>
        <v>167.8</v>
      </c>
      <c r="AI7" s="51">
        <f t="shared" si="1"/>
        <v>-0.94451003541912826</v>
      </c>
      <c r="AJ7" s="52" t="s">
        <v>57</v>
      </c>
      <c r="AL7" s="47">
        <v>134.69999999999999</v>
      </c>
    </row>
    <row r="8" spans="1:38">
      <c r="A8" s="48">
        <v>7</v>
      </c>
      <c r="B8" s="49" t="s">
        <v>6</v>
      </c>
      <c r="C8" s="57">
        <v>153</v>
      </c>
      <c r="D8" s="134">
        <v>0</v>
      </c>
      <c r="E8" s="134">
        <v>0</v>
      </c>
      <c r="F8" s="134">
        <v>7.6</v>
      </c>
      <c r="G8" s="134">
        <v>7.4</v>
      </c>
      <c r="H8" s="134">
        <v>6.4</v>
      </c>
      <c r="I8" s="134">
        <v>0.3</v>
      </c>
      <c r="J8" s="134">
        <v>3.2</v>
      </c>
      <c r="K8" s="134">
        <v>0</v>
      </c>
      <c r="L8" s="134">
        <v>0.3</v>
      </c>
      <c r="M8" s="134">
        <v>0</v>
      </c>
      <c r="N8" s="134">
        <v>0.3</v>
      </c>
      <c r="O8" s="50">
        <v>3.7</v>
      </c>
      <c r="P8" s="134">
        <v>13.1</v>
      </c>
      <c r="Q8" s="134">
        <v>0</v>
      </c>
      <c r="R8" s="134">
        <v>38.4</v>
      </c>
      <c r="S8" s="134">
        <v>0</v>
      </c>
      <c r="T8" s="134">
        <v>0</v>
      </c>
      <c r="U8" s="134">
        <v>9.4</v>
      </c>
      <c r="V8" s="134">
        <v>0</v>
      </c>
      <c r="W8" s="134">
        <v>0</v>
      </c>
      <c r="X8" s="134">
        <v>0</v>
      </c>
      <c r="Y8" s="134">
        <v>0</v>
      </c>
      <c r="Z8" s="134">
        <v>0</v>
      </c>
      <c r="AA8" s="134">
        <v>0</v>
      </c>
      <c r="AB8" s="134">
        <v>0</v>
      </c>
      <c r="AC8" s="134">
        <v>9</v>
      </c>
      <c r="AD8" s="134">
        <v>2.2000000000000002</v>
      </c>
      <c r="AE8" s="134">
        <v>3.9</v>
      </c>
      <c r="AF8" s="27">
        <v>0.3</v>
      </c>
      <c r="AG8" s="27">
        <v>0.4</v>
      </c>
      <c r="AH8" s="57">
        <f t="shared" si="0"/>
        <v>105.9</v>
      </c>
      <c r="AI8" s="51">
        <f t="shared" si="1"/>
        <v>-30.784313725490193</v>
      </c>
      <c r="AJ8" s="52" t="s">
        <v>81</v>
      </c>
      <c r="AL8" s="47">
        <v>227.6</v>
      </c>
    </row>
    <row r="9" spans="1:38">
      <c r="A9" s="48">
        <v>8</v>
      </c>
      <c r="B9" s="49" t="s">
        <v>7</v>
      </c>
      <c r="C9" s="57">
        <v>152.69999999999999</v>
      </c>
      <c r="D9" s="134">
        <v>0</v>
      </c>
      <c r="E9" s="134">
        <v>0</v>
      </c>
      <c r="F9" s="134">
        <v>0</v>
      </c>
      <c r="G9" s="134">
        <v>0.1</v>
      </c>
      <c r="H9" s="134">
        <v>0.2</v>
      </c>
      <c r="I9" s="134">
        <v>6.8</v>
      </c>
      <c r="J9" s="134">
        <v>34.299999999999997</v>
      </c>
      <c r="K9" s="134">
        <v>0</v>
      </c>
      <c r="L9" s="134">
        <v>24.2</v>
      </c>
      <c r="M9" s="134">
        <v>0.1</v>
      </c>
      <c r="N9" s="134">
        <v>4.0999999999999996</v>
      </c>
      <c r="O9" s="50">
        <v>0</v>
      </c>
      <c r="P9" s="134">
        <v>0.6</v>
      </c>
      <c r="Q9" s="134">
        <v>6.5</v>
      </c>
      <c r="R9" s="134">
        <v>1.8</v>
      </c>
      <c r="S9" s="134">
        <v>0</v>
      </c>
      <c r="T9" s="134">
        <v>0</v>
      </c>
      <c r="U9" s="134">
        <v>13.1</v>
      </c>
      <c r="V9" s="134">
        <v>0.1</v>
      </c>
      <c r="W9" s="134">
        <v>0.1</v>
      </c>
      <c r="X9" s="134">
        <v>0.9</v>
      </c>
      <c r="Y9" s="134">
        <v>0</v>
      </c>
      <c r="Z9" s="134">
        <v>0</v>
      </c>
      <c r="AA9" s="134">
        <v>0</v>
      </c>
      <c r="AB9" s="134">
        <v>2.7</v>
      </c>
      <c r="AC9" s="134">
        <v>0.5</v>
      </c>
      <c r="AD9" s="134">
        <v>0.1</v>
      </c>
      <c r="AE9" s="134">
        <v>7.5</v>
      </c>
      <c r="AF9" s="27">
        <v>5</v>
      </c>
      <c r="AG9" s="27">
        <v>2.2000000000000002</v>
      </c>
      <c r="AH9" s="57">
        <f t="shared" si="0"/>
        <v>110.89999999999996</v>
      </c>
      <c r="AI9" s="51">
        <f t="shared" si="1"/>
        <v>-27.373935821872976</v>
      </c>
      <c r="AJ9" s="52" t="s">
        <v>81</v>
      </c>
      <c r="AL9" s="47">
        <v>304.60000000000002</v>
      </c>
    </row>
    <row r="10" spans="1:38">
      <c r="A10" s="48">
        <v>9</v>
      </c>
      <c r="B10" s="49" t="s">
        <v>8</v>
      </c>
      <c r="C10" s="57">
        <v>193.4</v>
      </c>
      <c r="D10" s="134">
        <v>0</v>
      </c>
      <c r="E10" s="134">
        <v>0</v>
      </c>
      <c r="F10" s="134">
        <v>0</v>
      </c>
      <c r="G10" s="134">
        <v>0.5</v>
      </c>
      <c r="H10" s="134">
        <v>0</v>
      </c>
      <c r="I10" s="134">
        <v>8.6</v>
      </c>
      <c r="J10" s="134">
        <v>2</v>
      </c>
      <c r="K10" s="134">
        <v>0</v>
      </c>
      <c r="L10" s="134">
        <v>0</v>
      </c>
      <c r="M10" s="134">
        <v>0</v>
      </c>
      <c r="N10" s="134">
        <v>31</v>
      </c>
      <c r="O10" s="50">
        <v>0.3</v>
      </c>
      <c r="P10" s="134">
        <v>0</v>
      </c>
      <c r="Q10" s="134">
        <v>0</v>
      </c>
      <c r="R10" s="134">
        <v>5.5</v>
      </c>
      <c r="S10" s="134">
        <v>0</v>
      </c>
      <c r="T10" s="134">
        <v>0</v>
      </c>
      <c r="U10" s="134">
        <v>0</v>
      </c>
      <c r="V10" s="134">
        <v>0</v>
      </c>
      <c r="W10" s="134">
        <v>1.1000000000000001</v>
      </c>
      <c r="X10" s="134">
        <v>0</v>
      </c>
      <c r="Y10" s="134">
        <v>0</v>
      </c>
      <c r="Z10" s="134">
        <v>0</v>
      </c>
      <c r="AA10" s="134">
        <v>1.2</v>
      </c>
      <c r="AB10" s="134">
        <v>0.4</v>
      </c>
      <c r="AC10" s="134">
        <v>22.4</v>
      </c>
      <c r="AD10" s="134">
        <v>0</v>
      </c>
      <c r="AE10" s="134">
        <v>33.9</v>
      </c>
      <c r="AF10" s="27">
        <v>4.3</v>
      </c>
      <c r="AG10" s="27">
        <v>0</v>
      </c>
      <c r="AH10" s="57">
        <f t="shared" si="0"/>
        <v>111.2</v>
      </c>
      <c r="AI10" s="51">
        <f t="shared" si="1"/>
        <v>-42.502585315408481</v>
      </c>
      <c r="AJ10" s="52" t="s">
        <v>81</v>
      </c>
      <c r="AL10" s="47">
        <v>128.9</v>
      </c>
    </row>
    <row r="11" spans="1:38">
      <c r="A11" s="48">
        <v>10</v>
      </c>
      <c r="B11" s="49" t="s">
        <v>9</v>
      </c>
      <c r="C11" s="57">
        <v>183.9</v>
      </c>
      <c r="D11" s="134">
        <v>0</v>
      </c>
      <c r="E11" s="134">
        <v>0</v>
      </c>
      <c r="F11" s="134">
        <v>0</v>
      </c>
      <c r="G11" s="134">
        <v>5.3</v>
      </c>
      <c r="H11" s="134">
        <v>1.2</v>
      </c>
      <c r="I11" s="134">
        <v>7.3</v>
      </c>
      <c r="J11" s="134">
        <v>5.7</v>
      </c>
      <c r="K11" s="134">
        <v>0</v>
      </c>
      <c r="L11" s="134">
        <v>1.6</v>
      </c>
      <c r="M11" s="134">
        <v>0.1</v>
      </c>
      <c r="N11" s="134">
        <v>6.4</v>
      </c>
      <c r="O11" s="50">
        <v>0.5</v>
      </c>
      <c r="P11" s="134">
        <v>7.2</v>
      </c>
      <c r="Q11" s="134">
        <v>1.6</v>
      </c>
      <c r="R11" s="134">
        <v>24.8</v>
      </c>
      <c r="S11" s="134">
        <v>0</v>
      </c>
      <c r="T11" s="134">
        <v>0</v>
      </c>
      <c r="U11" s="134">
        <v>7.1</v>
      </c>
      <c r="V11" s="134">
        <v>0</v>
      </c>
      <c r="W11" s="134">
        <v>0</v>
      </c>
      <c r="X11" s="134">
        <v>0</v>
      </c>
      <c r="Y11" s="134">
        <v>0.7</v>
      </c>
      <c r="Z11" s="134">
        <v>0.2</v>
      </c>
      <c r="AA11" s="134">
        <v>0</v>
      </c>
      <c r="AB11" s="134">
        <v>4.5</v>
      </c>
      <c r="AC11" s="134">
        <v>39.9</v>
      </c>
      <c r="AD11" s="134">
        <v>0.3</v>
      </c>
      <c r="AE11" s="134">
        <v>8.5</v>
      </c>
      <c r="AF11" s="27">
        <v>0.1</v>
      </c>
      <c r="AG11" s="27">
        <v>6.3</v>
      </c>
      <c r="AH11" s="57">
        <f t="shared" si="0"/>
        <v>129.29999999999998</v>
      </c>
      <c r="AI11" s="51">
        <f t="shared" si="1"/>
        <v>-29.690048939641116</v>
      </c>
      <c r="AJ11" s="52" t="s">
        <v>81</v>
      </c>
      <c r="AL11" s="47">
        <v>183.2</v>
      </c>
    </row>
    <row r="12" spans="1:38">
      <c r="A12" s="48">
        <v>11</v>
      </c>
      <c r="B12" s="49" t="s">
        <v>10</v>
      </c>
      <c r="C12" s="57">
        <v>148.69999999999999</v>
      </c>
      <c r="D12" s="134">
        <v>0</v>
      </c>
      <c r="E12" s="134">
        <v>0</v>
      </c>
      <c r="F12" s="134">
        <v>0</v>
      </c>
      <c r="G12" s="134">
        <v>0</v>
      </c>
      <c r="H12" s="134">
        <v>0</v>
      </c>
      <c r="I12" s="134">
        <v>4.8</v>
      </c>
      <c r="J12" s="134">
        <v>8.1999999999999993</v>
      </c>
      <c r="K12" s="134">
        <v>0</v>
      </c>
      <c r="L12" s="134">
        <v>0</v>
      </c>
      <c r="M12" s="134">
        <v>0</v>
      </c>
      <c r="N12" s="134">
        <v>4.7</v>
      </c>
      <c r="O12" s="50">
        <v>0.9</v>
      </c>
      <c r="P12" s="134">
        <v>0</v>
      </c>
      <c r="Q12" s="134">
        <v>0</v>
      </c>
      <c r="R12" s="134">
        <v>4</v>
      </c>
      <c r="S12" s="134">
        <v>0</v>
      </c>
      <c r="T12" s="134">
        <v>0</v>
      </c>
      <c r="U12" s="134">
        <v>0</v>
      </c>
      <c r="V12" s="134">
        <v>0</v>
      </c>
      <c r="W12" s="134">
        <v>0</v>
      </c>
      <c r="X12" s="134">
        <v>0.2</v>
      </c>
      <c r="Y12" s="134">
        <v>0</v>
      </c>
      <c r="Z12" s="134">
        <v>0</v>
      </c>
      <c r="AA12" s="134">
        <v>0.1</v>
      </c>
      <c r="AB12" s="134">
        <v>13.1</v>
      </c>
      <c r="AC12" s="134">
        <v>21.8</v>
      </c>
      <c r="AD12" s="134">
        <v>0</v>
      </c>
      <c r="AE12" s="134">
        <v>0.6</v>
      </c>
      <c r="AF12" s="27">
        <v>16.600000000000001</v>
      </c>
      <c r="AG12" s="27">
        <v>0</v>
      </c>
      <c r="AH12" s="57">
        <f t="shared" si="0"/>
        <v>75</v>
      </c>
      <c r="AI12" s="51">
        <f t="shared" si="1"/>
        <v>-49.562878278412903</v>
      </c>
      <c r="AJ12" s="52" t="s">
        <v>81</v>
      </c>
      <c r="AL12" s="47">
        <v>93.3</v>
      </c>
    </row>
    <row r="13" spans="1:38">
      <c r="A13" s="48">
        <v>12</v>
      </c>
      <c r="B13" s="49" t="s">
        <v>11</v>
      </c>
      <c r="C13" s="57">
        <v>135.6</v>
      </c>
      <c r="D13" s="134">
        <v>0</v>
      </c>
      <c r="E13" s="134">
        <v>15.4</v>
      </c>
      <c r="F13" s="134">
        <v>3.3</v>
      </c>
      <c r="G13" s="134">
        <v>3.7</v>
      </c>
      <c r="H13" s="134">
        <v>1.3</v>
      </c>
      <c r="I13" s="134">
        <v>2.4</v>
      </c>
      <c r="J13" s="134">
        <v>2.1</v>
      </c>
      <c r="K13" s="134">
        <v>0.9</v>
      </c>
      <c r="L13" s="134">
        <v>21.3</v>
      </c>
      <c r="M13" s="134">
        <v>0</v>
      </c>
      <c r="N13" s="134">
        <v>9.9</v>
      </c>
      <c r="O13" s="50">
        <v>0</v>
      </c>
      <c r="P13" s="134">
        <v>3.4</v>
      </c>
      <c r="Q13" s="134">
        <v>0.1</v>
      </c>
      <c r="R13" s="134">
        <v>0</v>
      </c>
      <c r="S13" s="134">
        <v>0</v>
      </c>
      <c r="T13" s="134">
        <v>1</v>
      </c>
      <c r="U13" s="134">
        <v>0.4</v>
      </c>
      <c r="V13" s="134">
        <v>0</v>
      </c>
      <c r="W13" s="134">
        <v>0</v>
      </c>
      <c r="X13" s="134">
        <v>0.1</v>
      </c>
      <c r="Y13" s="134">
        <v>0</v>
      </c>
      <c r="Z13" s="134">
        <v>0.1</v>
      </c>
      <c r="AA13" s="134">
        <v>10.1</v>
      </c>
      <c r="AB13" s="134">
        <v>2.2000000000000002</v>
      </c>
      <c r="AC13" s="134">
        <v>2.5</v>
      </c>
      <c r="AD13" s="134">
        <v>0</v>
      </c>
      <c r="AE13" s="134">
        <v>8.4</v>
      </c>
      <c r="AF13" s="27">
        <v>12.6</v>
      </c>
      <c r="AG13" s="27">
        <v>0.3</v>
      </c>
      <c r="AH13" s="57">
        <f t="shared" si="0"/>
        <v>101.49999999999999</v>
      </c>
      <c r="AI13" s="51">
        <f t="shared" si="1"/>
        <v>-25.147492625368741</v>
      </c>
      <c r="AJ13" s="52" t="s">
        <v>81</v>
      </c>
      <c r="AL13" s="47">
        <v>112.1</v>
      </c>
    </row>
    <row r="14" spans="1:38">
      <c r="A14" s="48">
        <v>13</v>
      </c>
      <c r="B14" s="49" t="s">
        <v>12</v>
      </c>
      <c r="C14" s="57">
        <v>174.8</v>
      </c>
      <c r="D14" s="134">
        <v>0</v>
      </c>
      <c r="E14" s="134">
        <v>0.1</v>
      </c>
      <c r="F14" s="134">
        <v>0.2</v>
      </c>
      <c r="G14" s="134">
        <v>0.1</v>
      </c>
      <c r="H14" s="134">
        <v>0</v>
      </c>
      <c r="I14" s="134">
        <v>40.5</v>
      </c>
      <c r="J14" s="134">
        <v>0.2</v>
      </c>
      <c r="K14" s="134">
        <v>0</v>
      </c>
      <c r="L14" s="134">
        <v>1.3</v>
      </c>
      <c r="M14" s="134">
        <v>0</v>
      </c>
      <c r="N14" s="134">
        <v>17</v>
      </c>
      <c r="O14" s="50">
        <v>0.8</v>
      </c>
      <c r="P14" s="134">
        <v>0.7</v>
      </c>
      <c r="Q14" s="134">
        <v>0</v>
      </c>
      <c r="R14" s="134">
        <v>8.5</v>
      </c>
      <c r="S14" s="134">
        <v>0.1</v>
      </c>
      <c r="T14" s="134">
        <v>0.1</v>
      </c>
      <c r="U14" s="134">
        <v>0.2</v>
      </c>
      <c r="V14" s="134">
        <v>0</v>
      </c>
      <c r="W14" s="134">
        <v>0</v>
      </c>
      <c r="X14" s="134">
        <v>0</v>
      </c>
      <c r="Y14" s="134">
        <v>1.5</v>
      </c>
      <c r="Z14" s="134">
        <v>0</v>
      </c>
      <c r="AA14" s="134">
        <v>0</v>
      </c>
      <c r="AB14" s="134">
        <v>0</v>
      </c>
      <c r="AC14" s="134">
        <v>0</v>
      </c>
      <c r="AD14" s="134">
        <v>0</v>
      </c>
      <c r="AE14" s="134">
        <v>1.9</v>
      </c>
      <c r="AF14" s="27">
        <v>5.5</v>
      </c>
      <c r="AG14" s="27">
        <v>0.1</v>
      </c>
      <c r="AH14" s="57">
        <f t="shared" si="0"/>
        <v>78.8</v>
      </c>
      <c r="AI14" s="51">
        <f t="shared" si="1"/>
        <v>-54.91990846681923</v>
      </c>
      <c r="AJ14" s="52" t="s">
        <v>81</v>
      </c>
      <c r="AL14" s="47">
        <v>183.7</v>
      </c>
    </row>
    <row r="15" spans="1:38">
      <c r="A15" s="48">
        <v>14</v>
      </c>
      <c r="B15" s="49" t="s">
        <v>13</v>
      </c>
      <c r="C15" s="57">
        <v>174.3</v>
      </c>
      <c r="D15" s="134">
        <v>0</v>
      </c>
      <c r="E15" s="134">
        <v>0</v>
      </c>
      <c r="F15" s="134">
        <v>0</v>
      </c>
      <c r="G15" s="134">
        <v>0</v>
      </c>
      <c r="H15" s="134">
        <v>0</v>
      </c>
      <c r="I15" s="134">
        <v>13.7</v>
      </c>
      <c r="J15" s="134">
        <v>0</v>
      </c>
      <c r="K15" s="134">
        <v>0</v>
      </c>
      <c r="L15" s="134">
        <v>16.2</v>
      </c>
      <c r="M15" s="134">
        <v>0</v>
      </c>
      <c r="N15" s="134">
        <v>10.6</v>
      </c>
      <c r="O15" s="50">
        <v>0.6</v>
      </c>
      <c r="P15" s="134">
        <v>1.4</v>
      </c>
      <c r="Q15" s="134">
        <v>7.2</v>
      </c>
      <c r="R15" s="134">
        <v>0.1</v>
      </c>
      <c r="S15" s="134">
        <v>0.1</v>
      </c>
      <c r="T15" s="134">
        <v>0</v>
      </c>
      <c r="U15" s="134">
        <v>0.1</v>
      </c>
      <c r="V15" s="134">
        <v>0.1</v>
      </c>
      <c r="W15" s="134">
        <v>1.8</v>
      </c>
      <c r="X15" s="134">
        <v>0</v>
      </c>
      <c r="Y15" s="134">
        <v>0</v>
      </c>
      <c r="Z15" s="134">
        <v>0</v>
      </c>
      <c r="AA15" s="134">
        <v>0</v>
      </c>
      <c r="AB15" s="134">
        <v>0</v>
      </c>
      <c r="AC15" s="134">
        <v>0</v>
      </c>
      <c r="AD15" s="134">
        <v>0</v>
      </c>
      <c r="AE15" s="134">
        <v>0</v>
      </c>
      <c r="AF15" s="27">
        <v>3.9</v>
      </c>
      <c r="AG15" s="27">
        <v>0</v>
      </c>
      <c r="AH15" s="57">
        <f t="shared" si="0"/>
        <v>55.800000000000004</v>
      </c>
      <c r="AI15" s="51">
        <f t="shared" si="1"/>
        <v>-67.986230636833042</v>
      </c>
      <c r="AJ15" s="52" t="s">
        <v>73</v>
      </c>
      <c r="AL15" s="47">
        <v>146.30000000000001</v>
      </c>
    </row>
    <row r="16" spans="1:38">
      <c r="A16" s="48">
        <v>15</v>
      </c>
      <c r="B16" s="49" t="s">
        <v>14</v>
      </c>
      <c r="C16" s="57">
        <v>160.6</v>
      </c>
      <c r="D16" s="134">
        <v>0</v>
      </c>
      <c r="E16" s="134">
        <v>0.3</v>
      </c>
      <c r="F16" s="134">
        <v>4.0999999999999996</v>
      </c>
      <c r="G16" s="134">
        <v>0.3</v>
      </c>
      <c r="H16" s="134">
        <v>0.1</v>
      </c>
      <c r="I16" s="134">
        <v>4.0999999999999996</v>
      </c>
      <c r="J16" s="134">
        <v>0</v>
      </c>
      <c r="K16" s="134">
        <v>0.5</v>
      </c>
      <c r="L16" s="134">
        <v>0.4</v>
      </c>
      <c r="M16" s="134">
        <v>3.8</v>
      </c>
      <c r="N16" s="134">
        <v>2.6</v>
      </c>
      <c r="O16" s="50">
        <v>0</v>
      </c>
      <c r="P16" s="134">
        <v>0</v>
      </c>
      <c r="Q16" s="134">
        <v>0</v>
      </c>
      <c r="R16" s="134">
        <v>0</v>
      </c>
      <c r="S16" s="134">
        <v>0</v>
      </c>
      <c r="T16" s="134">
        <v>0.3</v>
      </c>
      <c r="U16" s="134">
        <v>0.2</v>
      </c>
      <c r="V16" s="134">
        <v>0.2</v>
      </c>
      <c r="W16" s="134">
        <v>1.8</v>
      </c>
      <c r="X16" s="134">
        <v>0</v>
      </c>
      <c r="Y16" s="134">
        <v>0</v>
      </c>
      <c r="Z16" s="134">
        <v>0</v>
      </c>
      <c r="AA16" s="134">
        <v>0</v>
      </c>
      <c r="AB16" s="134">
        <v>0.1</v>
      </c>
      <c r="AC16" s="134">
        <v>0</v>
      </c>
      <c r="AD16" s="134">
        <v>0</v>
      </c>
      <c r="AE16" s="134">
        <v>0.7</v>
      </c>
      <c r="AF16" s="27">
        <v>10.7</v>
      </c>
      <c r="AG16" s="27">
        <v>1</v>
      </c>
      <c r="AH16" s="57">
        <f t="shared" si="0"/>
        <v>31.2</v>
      </c>
      <c r="AI16" s="51">
        <f t="shared" si="1"/>
        <v>-80.572851805728519</v>
      </c>
      <c r="AJ16" s="52" t="s">
        <v>73</v>
      </c>
      <c r="AL16" s="47">
        <v>199.1</v>
      </c>
    </row>
    <row r="17" spans="1:38" ht="15" customHeight="1">
      <c r="A17" s="48">
        <v>16</v>
      </c>
      <c r="B17" s="49" t="s">
        <v>15</v>
      </c>
      <c r="C17" s="57">
        <v>176.1</v>
      </c>
      <c r="D17" s="134">
        <v>0</v>
      </c>
      <c r="E17" s="134">
        <v>0</v>
      </c>
      <c r="F17" s="134">
        <v>34</v>
      </c>
      <c r="G17" s="134">
        <v>5.0999999999999996</v>
      </c>
      <c r="H17" s="134">
        <v>0</v>
      </c>
      <c r="I17" s="134">
        <v>1.4</v>
      </c>
      <c r="J17" s="134">
        <v>7.8</v>
      </c>
      <c r="K17" s="134">
        <v>0</v>
      </c>
      <c r="L17" s="134">
        <v>3.5</v>
      </c>
      <c r="M17" s="134">
        <v>1.7</v>
      </c>
      <c r="N17" s="134">
        <v>3.2</v>
      </c>
      <c r="O17" s="50">
        <v>0</v>
      </c>
      <c r="P17" s="134">
        <v>6.6</v>
      </c>
      <c r="Q17" s="134">
        <v>6.9</v>
      </c>
      <c r="R17" s="134">
        <v>8.9</v>
      </c>
      <c r="S17" s="134">
        <v>0</v>
      </c>
      <c r="T17" s="134">
        <v>0</v>
      </c>
      <c r="U17" s="134">
        <v>0.1</v>
      </c>
      <c r="V17" s="134">
        <v>0</v>
      </c>
      <c r="W17" s="134">
        <v>0.2</v>
      </c>
      <c r="X17" s="134">
        <v>0</v>
      </c>
      <c r="Y17" s="134">
        <v>0</v>
      </c>
      <c r="Z17" s="134">
        <v>0</v>
      </c>
      <c r="AA17" s="134">
        <v>0</v>
      </c>
      <c r="AB17" s="134">
        <v>3.1</v>
      </c>
      <c r="AC17" s="134">
        <v>8.8000000000000007</v>
      </c>
      <c r="AD17" s="134">
        <v>0.6</v>
      </c>
      <c r="AE17" s="134">
        <v>26.7</v>
      </c>
      <c r="AF17" s="27">
        <v>0</v>
      </c>
      <c r="AG17" s="27">
        <v>0</v>
      </c>
      <c r="AH17" s="57">
        <f t="shared" si="0"/>
        <v>118.6</v>
      </c>
      <c r="AI17" s="51">
        <f t="shared" si="1"/>
        <v>-32.651902328222604</v>
      </c>
      <c r="AJ17" s="52" t="s">
        <v>81</v>
      </c>
      <c r="AL17" s="47">
        <v>84.3</v>
      </c>
    </row>
    <row r="18" spans="1:38" ht="15" customHeight="1">
      <c r="A18" s="48">
        <v>17</v>
      </c>
      <c r="B18" s="49" t="s">
        <v>16</v>
      </c>
      <c r="C18" s="57">
        <v>133.30000000000001</v>
      </c>
      <c r="D18" s="134">
        <v>0</v>
      </c>
      <c r="E18" s="134">
        <v>0</v>
      </c>
      <c r="F18" s="134">
        <v>0</v>
      </c>
      <c r="G18" s="134">
        <v>7.3</v>
      </c>
      <c r="H18" s="134">
        <v>0</v>
      </c>
      <c r="I18" s="134">
        <v>16.3</v>
      </c>
      <c r="J18" s="134">
        <v>1.9</v>
      </c>
      <c r="K18" s="134">
        <v>0.6</v>
      </c>
      <c r="L18" s="134">
        <v>0</v>
      </c>
      <c r="M18" s="134">
        <v>0</v>
      </c>
      <c r="N18" s="134">
        <v>1.5</v>
      </c>
      <c r="O18" s="50">
        <v>1.1000000000000001</v>
      </c>
      <c r="P18" s="134">
        <v>0</v>
      </c>
      <c r="Q18" s="134">
        <v>0</v>
      </c>
      <c r="R18" s="134">
        <v>27.4</v>
      </c>
      <c r="S18" s="134">
        <v>0</v>
      </c>
      <c r="T18" s="134">
        <v>0</v>
      </c>
      <c r="U18" s="134">
        <v>16.100000000000001</v>
      </c>
      <c r="V18" s="134">
        <v>0</v>
      </c>
      <c r="W18" s="134">
        <v>2.4</v>
      </c>
      <c r="X18" s="134">
        <v>0.1</v>
      </c>
      <c r="Y18" s="134">
        <v>0</v>
      </c>
      <c r="Z18" s="134">
        <v>0</v>
      </c>
      <c r="AA18" s="134">
        <v>0</v>
      </c>
      <c r="AB18" s="134">
        <v>0.2</v>
      </c>
      <c r="AC18" s="134">
        <v>12</v>
      </c>
      <c r="AD18" s="134">
        <v>1</v>
      </c>
      <c r="AE18" s="134">
        <v>5.7</v>
      </c>
      <c r="AF18" s="27">
        <v>0.3</v>
      </c>
      <c r="AG18" s="27">
        <v>12.1</v>
      </c>
      <c r="AH18" s="57">
        <f t="shared" si="0"/>
        <v>106</v>
      </c>
      <c r="AI18" s="51">
        <f t="shared" si="1"/>
        <v>-20.480120030007512</v>
      </c>
      <c r="AJ18" s="52" t="s">
        <v>81</v>
      </c>
      <c r="AL18" s="47">
        <v>310.60000000000002</v>
      </c>
    </row>
    <row r="19" spans="1:38">
      <c r="A19" s="48">
        <v>18</v>
      </c>
      <c r="B19" s="49" t="s">
        <v>17</v>
      </c>
      <c r="C19" s="57">
        <v>167.2</v>
      </c>
      <c r="D19" s="134">
        <v>0</v>
      </c>
      <c r="E19" s="134">
        <v>0.6</v>
      </c>
      <c r="F19" s="134">
        <v>0</v>
      </c>
      <c r="G19" s="134">
        <v>1.2</v>
      </c>
      <c r="H19" s="134">
        <v>1.1000000000000001</v>
      </c>
      <c r="I19" s="134">
        <v>32.700000000000003</v>
      </c>
      <c r="J19" s="134">
        <v>0.3</v>
      </c>
      <c r="K19" s="134">
        <v>6.1</v>
      </c>
      <c r="L19" s="134">
        <v>14.2</v>
      </c>
      <c r="M19" s="134">
        <v>3.4</v>
      </c>
      <c r="N19" s="134">
        <v>21.6</v>
      </c>
      <c r="O19" s="50">
        <v>1.2</v>
      </c>
      <c r="P19" s="134">
        <v>0.3</v>
      </c>
      <c r="Q19" s="134">
        <v>4.4000000000000004</v>
      </c>
      <c r="R19" s="134">
        <v>7.8</v>
      </c>
      <c r="S19" s="134">
        <v>0</v>
      </c>
      <c r="T19" s="134">
        <v>0.1</v>
      </c>
      <c r="U19" s="134">
        <v>2.4</v>
      </c>
      <c r="V19" s="134">
        <v>0</v>
      </c>
      <c r="W19" s="134">
        <v>0.2</v>
      </c>
      <c r="X19" s="134">
        <v>1.1000000000000001</v>
      </c>
      <c r="Y19" s="134">
        <v>15</v>
      </c>
      <c r="Z19" s="134">
        <v>0.1</v>
      </c>
      <c r="AA19" s="134">
        <v>0.1</v>
      </c>
      <c r="AB19" s="134">
        <v>1.4</v>
      </c>
      <c r="AC19" s="134">
        <v>10.1</v>
      </c>
      <c r="AD19" s="134">
        <v>0.1</v>
      </c>
      <c r="AE19" s="134">
        <v>0.9</v>
      </c>
      <c r="AF19" s="27">
        <v>0</v>
      </c>
      <c r="AG19" s="27">
        <v>13.4</v>
      </c>
      <c r="AH19" s="57">
        <f t="shared" si="0"/>
        <v>139.79999999999998</v>
      </c>
      <c r="AI19" s="51">
        <f t="shared" si="1"/>
        <v>-16.387559808612437</v>
      </c>
      <c r="AJ19" s="52" t="s">
        <v>57</v>
      </c>
      <c r="AL19" s="47">
        <v>200.4</v>
      </c>
    </row>
    <row r="20" spans="1:38">
      <c r="A20" s="48">
        <v>19</v>
      </c>
      <c r="B20" s="49" t="s">
        <v>18</v>
      </c>
      <c r="C20" s="57">
        <v>171.8</v>
      </c>
      <c r="D20" s="134">
        <v>0</v>
      </c>
      <c r="E20" s="134">
        <v>0</v>
      </c>
      <c r="F20" s="134">
        <v>0</v>
      </c>
      <c r="G20" s="134">
        <v>0</v>
      </c>
      <c r="H20" s="134">
        <v>0</v>
      </c>
      <c r="I20" s="134">
        <v>0</v>
      </c>
      <c r="J20" s="134">
        <v>0</v>
      </c>
      <c r="K20" s="134">
        <v>3.4</v>
      </c>
      <c r="L20" s="134">
        <v>4</v>
      </c>
      <c r="M20" s="134">
        <v>0</v>
      </c>
      <c r="N20" s="134">
        <v>9.1999999999999993</v>
      </c>
      <c r="O20" s="50">
        <v>0</v>
      </c>
      <c r="P20" s="134">
        <v>0</v>
      </c>
      <c r="Q20" s="134">
        <v>0</v>
      </c>
      <c r="R20" s="134">
        <v>0.1</v>
      </c>
      <c r="S20" s="134">
        <v>0</v>
      </c>
      <c r="T20" s="134">
        <v>0</v>
      </c>
      <c r="U20" s="134">
        <v>1.6</v>
      </c>
      <c r="V20" s="134">
        <v>0</v>
      </c>
      <c r="W20" s="134">
        <v>0</v>
      </c>
      <c r="X20" s="134">
        <v>0</v>
      </c>
      <c r="Y20" s="134">
        <v>0</v>
      </c>
      <c r="Z20" s="134">
        <v>0</v>
      </c>
      <c r="AA20" s="134">
        <v>15.8</v>
      </c>
      <c r="AB20" s="134">
        <v>0.1</v>
      </c>
      <c r="AC20" s="134">
        <v>0.3</v>
      </c>
      <c r="AD20" s="134">
        <v>0.1</v>
      </c>
      <c r="AE20" s="134">
        <v>0.5</v>
      </c>
      <c r="AF20" s="27">
        <v>7.6</v>
      </c>
      <c r="AG20" s="27">
        <v>12.2</v>
      </c>
      <c r="AH20" s="57">
        <f t="shared" si="0"/>
        <v>54.900000000000006</v>
      </c>
      <c r="AI20" s="51">
        <f t="shared" si="1"/>
        <v>-68.044237485448193</v>
      </c>
      <c r="AJ20" s="52" t="s">
        <v>73</v>
      </c>
      <c r="AL20" s="47">
        <v>295</v>
      </c>
    </row>
    <row r="21" spans="1:38">
      <c r="A21" s="48">
        <v>20</v>
      </c>
      <c r="B21" s="49" t="s">
        <v>19</v>
      </c>
      <c r="C21" s="57">
        <v>172</v>
      </c>
      <c r="D21" s="134">
        <v>0</v>
      </c>
      <c r="E21" s="134">
        <v>0</v>
      </c>
      <c r="F21" s="134">
        <v>0.1</v>
      </c>
      <c r="G21" s="134">
        <v>13.2</v>
      </c>
      <c r="H21" s="134">
        <v>0</v>
      </c>
      <c r="I21" s="134">
        <v>0</v>
      </c>
      <c r="J21" s="134">
        <v>11.1</v>
      </c>
      <c r="K21" s="134">
        <v>0</v>
      </c>
      <c r="L21" s="134">
        <v>0.3</v>
      </c>
      <c r="M21" s="134">
        <v>0</v>
      </c>
      <c r="N21" s="134">
        <v>8.1</v>
      </c>
      <c r="O21" s="50">
        <v>0</v>
      </c>
      <c r="P21" s="134">
        <v>14.8</v>
      </c>
      <c r="Q21" s="134">
        <v>27.6</v>
      </c>
      <c r="R21" s="134">
        <v>8.4</v>
      </c>
      <c r="S21" s="134">
        <v>0</v>
      </c>
      <c r="T21" s="134">
        <v>0</v>
      </c>
      <c r="U21" s="134">
        <v>1.6</v>
      </c>
      <c r="V21" s="134">
        <v>0</v>
      </c>
      <c r="W21" s="134">
        <v>0</v>
      </c>
      <c r="X21" s="134">
        <v>0</v>
      </c>
      <c r="Y21" s="134">
        <v>0</v>
      </c>
      <c r="Z21" s="134">
        <v>0</v>
      </c>
      <c r="AA21" s="134">
        <v>0</v>
      </c>
      <c r="AB21" s="134">
        <v>12.4</v>
      </c>
      <c r="AC21" s="134">
        <v>25.5</v>
      </c>
      <c r="AD21" s="134">
        <v>0.6</v>
      </c>
      <c r="AE21" s="134">
        <v>5.3</v>
      </c>
      <c r="AF21" s="27">
        <v>0</v>
      </c>
      <c r="AG21" s="27">
        <v>0</v>
      </c>
      <c r="AH21" s="57">
        <f t="shared" si="0"/>
        <v>129</v>
      </c>
      <c r="AI21" s="51">
        <f t="shared" si="1"/>
        <v>-25</v>
      </c>
      <c r="AJ21" s="52" t="s">
        <v>81</v>
      </c>
      <c r="AL21" s="47">
        <v>234.5</v>
      </c>
    </row>
    <row r="22" spans="1:38">
      <c r="A22" s="48">
        <v>21</v>
      </c>
      <c r="B22" s="49" t="s">
        <v>20</v>
      </c>
      <c r="C22" s="57">
        <v>167.8</v>
      </c>
      <c r="D22" s="134">
        <v>0</v>
      </c>
      <c r="E22" s="134">
        <v>0</v>
      </c>
      <c r="F22" s="134">
        <v>0.8</v>
      </c>
      <c r="G22" s="134">
        <v>0</v>
      </c>
      <c r="H22" s="134">
        <v>0</v>
      </c>
      <c r="I22" s="134">
        <v>4.2</v>
      </c>
      <c r="J22" s="134">
        <v>0.1</v>
      </c>
      <c r="K22" s="134">
        <v>0.1</v>
      </c>
      <c r="L22" s="134">
        <v>0.1</v>
      </c>
      <c r="M22" s="134">
        <v>2.5</v>
      </c>
      <c r="N22" s="134">
        <v>2</v>
      </c>
      <c r="O22" s="50">
        <v>0.7</v>
      </c>
      <c r="P22" s="134">
        <v>0.1</v>
      </c>
      <c r="Q22" s="134">
        <v>0.1</v>
      </c>
      <c r="R22" s="134">
        <v>0.1</v>
      </c>
      <c r="S22" s="134">
        <v>0.1</v>
      </c>
      <c r="T22" s="134">
        <v>0</v>
      </c>
      <c r="U22" s="134">
        <v>0.1</v>
      </c>
      <c r="V22" s="134">
        <v>0.1</v>
      </c>
      <c r="W22" s="134">
        <v>0.1</v>
      </c>
      <c r="X22" s="134">
        <v>0</v>
      </c>
      <c r="Y22" s="134">
        <v>0.3</v>
      </c>
      <c r="Z22" s="134">
        <v>0</v>
      </c>
      <c r="AA22" s="134">
        <v>0.1</v>
      </c>
      <c r="AB22" s="134">
        <v>0</v>
      </c>
      <c r="AC22" s="134">
        <v>0.8</v>
      </c>
      <c r="AD22" s="134">
        <v>0</v>
      </c>
      <c r="AE22" s="134">
        <v>0.1</v>
      </c>
      <c r="AF22" s="27">
        <v>0</v>
      </c>
      <c r="AG22" s="27">
        <v>11.8</v>
      </c>
      <c r="AH22" s="57">
        <f t="shared" si="0"/>
        <v>24.299999999999997</v>
      </c>
      <c r="AI22" s="51">
        <f t="shared" si="1"/>
        <v>-85.518474374255064</v>
      </c>
      <c r="AJ22" s="52" t="s">
        <v>73</v>
      </c>
      <c r="AL22" s="47">
        <v>94.5</v>
      </c>
    </row>
    <row r="23" spans="1:38">
      <c r="A23" s="48">
        <v>22</v>
      </c>
      <c r="B23" s="49" t="s">
        <v>21</v>
      </c>
      <c r="C23" s="57">
        <v>137.1</v>
      </c>
      <c r="D23" s="134">
        <v>0.1</v>
      </c>
      <c r="E23" s="134">
        <v>1.1000000000000001</v>
      </c>
      <c r="F23" s="134">
        <v>5.6</v>
      </c>
      <c r="G23" s="134">
        <v>2</v>
      </c>
      <c r="H23" s="134">
        <v>0</v>
      </c>
      <c r="I23" s="134">
        <v>25.6</v>
      </c>
      <c r="J23" s="134">
        <v>0.1</v>
      </c>
      <c r="K23" s="134">
        <v>0</v>
      </c>
      <c r="L23" s="134">
        <v>0</v>
      </c>
      <c r="M23" s="134">
        <v>1.2</v>
      </c>
      <c r="N23" s="134">
        <v>2.2000000000000002</v>
      </c>
      <c r="O23" s="50">
        <v>3</v>
      </c>
      <c r="P23" s="134">
        <v>0</v>
      </c>
      <c r="Q23" s="134">
        <v>0</v>
      </c>
      <c r="R23" s="134">
        <v>0</v>
      </c>
      <c r="S23" s="134">
        <v>0</v>
      </c>
      <c r="T23" s="134">
        <v>0.1</v>
      </c>
      <c r="U23" s="134">
        <v>0.1</v>
      </c>
      <c r="V23" s="134">
        <v>0.1</v>
      </c>
      <c r="W23" s="134">
        <v>0</v>
      </c>
      <c r="X23" s="134">
        <v>0</v>
      </c>
      <c r="Y23" s="134">
        <v>0</v>
      </c>
      <c r="Z23" s="134">
        <v>0</v>
      </c>
      <c r="AA23" s="134">
        <v>0</v>
      </c>
      <c r="AB23" s="134">
        <v>0.1</v>
      </c>
      <c r="AC23" s="134">
        <v>9.6999999999999993</v>
      </c>
      <c r="AD23" s="134">
        <v>0.1</v>
      </c>
      <c r="AE23" s="134">
        <v>5.9</v>
      </c>
      <c r="AF23" s="27">
        <v>0.1</v>
      </c>
      <c r="AG23" s="27">
        <v>0</v>
      </c>
      <c r="AH23" s="57">
        <f t="shared" si="0"/>
        <v>57.100000000000016</v>
      </c>
      <c r="AI23" s="51">
        <f t="shared" si="1"/>
        <v>-58.35156819839532</v>
      </c>
      <c r="AJ23" s="52" t="s">
        <v>81</v>
      </c>
      <c r="AL23" s="47">
        <v>79.3</v>
      </c>
    </row>
    <row r="24" spans="1:38">
      <c r="A24" s="48">
        <v>23</v>
      </c>
      <c r="B24" s="49" t="s">
        <v>22</v>
      </c>
      <c r="C24" s="57">
        <v>174.6</v>
      </c>
      <c r="D24" s="134">
        <v>0</v>
      </c>
      <c r="E24" s="134">
        <v>0.7</v>
      </c>
      <c r="F24" s="134">
        <v>3.1</v>
      </c>
      <c r="G24" s="155">
        <v>0</v>
      </c>
      <c r="H24" s="155">
        <v>0</v>
      </c>
      <c r="I24" s="155">
        <v>0</v>
      </c>
      <c r="J24" s="155">
        <v>0</v>
      </c>
      <c r="K24" s="155">
        <v>0</v>
      </c>
      <c r="L24" s="155">
        <v>0</v>
      </c>
      <c r="M24" s="155">
        <v>0</v>
      </c>
      <c r="N24" s="155">
        <v>2.2999999999999998</v>
      </c>
      <c r="O24" s="156">
        <v>0</v>
      </c>
      <c r="P24" s="155">
        <v>0</v>
      </c>
      <c r="Q24" s="155">
        <v>0</v>
      </c>
      <c r="R24" s="155">
        <v>0</v>
      </c>
      <c r="S24" s="155">
        <v>0</v>
      </c>
      <c r="T24" s="155">
        <v>0.2</v>
      </c>
      <c r="U24" s="155">
        <v>0</v>
      </c>
      <c r="V24" s="155">
        <v>0</v>
      </c>
      <c r="W24" s="155">
        <v>0</v>
      </c>
      <c r="X24" s="155">
        <v>0</v>
      </c>
      <c r="Y24" s="155">
        <v>0</v>
      </c>
      <c r="Z24" s="155">
        <v>0</v>
      </c>
      <c r="AA24" s="155">
        <v>0</v>
      </c>
      <c r="AB24" s="155">
        <v>0</v>
      </c>
      <c r="AC24" s="155">
        <v>0</v>
      </c>
      <c r="AD24" s="155">
        <v>0</v>
      </c>
      <c r="AE24" s="155">
        <v>0</v>
      </c>
      <c r="AF24" s="27">
        <v>3.5</v>
      </c>
      <c r="AG24" s="27">
        <v>0</v>
      </c>
      <c r="AH24" s="57">
        <f t="shared" si="0"/>
        <v>9.8000000000000007</v>
      </c>
      <c r="AI24" s="51">
        <f t="shared" si="1"/>
        <v>-94.387170675830475</v>
      </c>
      <c r="AJ24" s="52" t="s">
        <v>73</v>
      </c>
      <c r="AL24" s="47">
        <v>128.30000000000001</v>
      </c>
    </row>
    <row r="25" spans="1:38" ht="15" customHeight="1">
      <c r="A25" s="48">
        <v>24</v>
      </c>
      <c r="B25" s="49" t="s">
        <v>23</v>
      </c>
      <c r="C25" s="57">
        <v>175.2</v>
      </c>
      <c r="D25" s="134">
        <v>0</v>
      </c>
      <c r="E25" s="134">
        <v>4.5999999999999996</v>
      </c>
      <c r="F25" s="134">
        <v>4.4000000000000004</v>
      </c>
      <c r="G25" s="134">
        <v>0.5</v>
      </c>
      <c r="H25" s="134">
        <v>0</v>
      </c>
      <c r="I25" s="134">
        <v>10</v>
      </c>
      <c r="J25" s="134">
        <v>0</v>
      </c>
      <c r="K25" s="134">
        <v>0.1</v>
      </c>
      <c r="L25" s="134">
        <v>2.1</v>
      </c>
      <c r="M25" s="134">
        <v>3.5</v>
      </c>
      <c r="N25" s="134">
        <v>1.9</v>
      </c>
      <c r="O25" s="50">
        <v>0</v>
      </c>
      <c r="P25" s="134">
        <v>0</v>
      </c>
      <c r="Q25" s="134">
        <v>1.2</v>
      </c>
      <c r="R25" s="134">
        <v>0</v>
      </c>
      <c r="S25" s="134">
        <v>0</v>
      </c>
      <c r="T25" s="134">
        <v>4.2</v>
      </c>
      <c r="U25" s="134">
        <v>0.7</v>
      </c>
      <c r="V25" s="134">
        <v>0</v>
      </c>
      <c r="W25" s="134">
        <v>12.3</v>
      </c>
      <c r="X25" s="134">
        <v>0</v>
      </c>
      <c r="Y25" s="134">
        <v>0</v>
      </c>
      <c r="Z25" s="134">
        <v>0</v>
      </c>
      <c r="AA25" s="134">
        <v>0</v>
      </c>
      <c r="AB25" s="134">
        <v>0.3</v>
      </c>
      <c r="AC25" s="134">
        <v>8.4</v>
      </c>
      <c r="AD25" s="134">
        <v>0</v>
      </c>
      <c r="AE25" s="134">
        <v>2.2999999999999998</v>
      </c>
      <c r="AF25" s="27">
        <v>5.6</v>
      </c>
      <c r="AG25" s="27">
        <v>0.3</v>
      </c>
      <c r="AH25" s="57">
        <f t="shared" si="0"/>
        <v>62.399999999999991</v>
      </c>
      <c r="AI25" s="51">
        <f t="shared" si="1"/>
        <v>-64.38356164383562</v>
      </c>
      <c r="AJ25" s="52" t="s">
        <v>73</v>
      </c>
      <c r="AL25" s="47">
        <v>132</v>
      </c>
    </row>
    <row r="26" spans="1:38">
      <c r="A26" s="48">
        <v>25</v>
      </c>
      <c r="B26" s="49" t="s">
        <v>24</v>
      </c>
      <c r="C26" s="57">
        <v>207</v>
      </c>
      <c r="D26" s="134">
        <v>0</v>
      </c>
      <c r="E26" s="134">
        <v>0</v>
      </c>
      <c r="F26" s="134">
        <v>5.9</v>
      </c>
      <c r="G26" s="134">
        <v>0</v>
      </c>
      <c r="H26" s="134">
        <v>16.100000000000001</v>
      </c>
      <c r="I26" s="134">
        <v>4.5999999999999996</v>
      </c>
      <c r="J26" s="134">
        <v>0.1</v>
      </c>
      <c r="K26" s="134">
        <v>0</v>
      </c>
      <c r="L26" s="134">
        <v>7.2</v>
      </c>
      <c r="M26" s="134">
        <v>0</v>
      </c>
      <c r="N26" s="134">
        <v>25.5</v>
      </c>
      <c r="O26" s="50">
        <v>0.5</v>
      </c>
      <c r="P26" s="134">
        <v>2</v>
      </c>
      <c r="Q26" s="134">
        <v>0</v>
      </c>
      <c r="R26" s="134">
        <v>0</v>
      </c>
      <c r="S26" s="134">
        <v>0</v>
      </c>
      <c r="T26" s="134">
        <v>0</v>
      </c>
      <c r="U26" s="134">
        <v>1.7</v>
      </c>
      <c r="V26" s="134">
        <v>0</v>
      </c>
      <c r="W26" s="134">
        <v>0</v>
      </c>
      <c r="X26" s="134">
        <v>0</v>
      </c>
      <c r="Y26" s="134">
        <v>2.4</v>
      </c>
      <c r="Z26" s="134">
        <v>0</v>
      </c>
      <c r="AA26" s="134">
        <v>0</v>
      </c>
      <c r="AB26" s="134">
        <v>3.8</v>
      </c>
      <c r="AC26" s="134">
        <v>0</v>
      </c>
      <c r="AD26" s="134">
        <v>0</v>
      </c>
      <c r="AE26" s="134">
        <v>0</v>
      </c>
      <c r="AF26" s="27">
        <v>10.3</v>
      </c>
      <c r="AG26" s="27">
        <v>1.4</v>
      </c>
      <c r="AH26" s="57">
        <f t="shared" si="0"/>
        <v>81.500000000000014</v>
      </c>
      <c r="AI26" s="51">
        <f t="shared" si="1"/>
        <v>-60.628019323671488</v>
      </c>
      <c r="AJ26" s="52" t="s">
        <v>73</v>
      </c>
      <c r="AL26" s="47">
        <v>142.1</v>
      </c>
    </row>
    <row r="27" spans="1:38">
      <c r="A27" s="48">
        <v>26</v>
      </c>
      <c r="B27" s="49" t="s">
        <v>25</v>
      </c>
      <c r="C27" s="57">
        <v>169.1</v>
      </c>
      <c r="D27" s="134">
        <v>0</v>
      </c>
      <c r="E27" s="134">
        <v>0.9</v>
      </c>
      <c r="F27" s="134">
        <v>19.7</v>
      </c>
      <c r="G27" s="134">
        <v>0.6</v>
      </c>
      <c r="H27" s="134">
        <v>7.1</v>
      </c>
      <c r="I27" s="134">
        <v>1.8</v>
      </c>
      <c r="J27" s="134">
        <v>0.5</v>
      </c>
      <c r="K27" s="134">
        <v>0</v>
      </c>
      <c r="L27" s="134">
        <v>2.2000000000000002</v>
      </c>
      <c r="M27" s="134">
        <v>6.2</v>
      </c>
      <c r="N27" s="134">
        <v>3.1</v>
      </c>
      <c r="O27" s="50">
        <v>0.8</v>
      </c>
      <c r="P27" s="134">
        <v>5.4</v>
      </c>
      <c r="Q27" s="134">
        <v>0</v>
      </c>
      <c r="R27" s="134">
        <v>0</v>
      </c>
      <c r="S27" s="134">
        <v>0</v>
      </c>
      <c r="T27" s="134">
        <v>0.6</v>
      </c>
      <c r="U27" s="134">
        <v>0.4</v>
      </c>
      <c r="V27" s="134">
        <v>0</v>
      </c>
      <c r="W27" s="134">
        <v>0.4</v>
      </c>
      <c r="X27" s="134">
        <v>0</v>
      </c>
      <c r="Y27" s="134">
        <v>0</v>
      </c>
      <c r="Z27" s="134">
        <v>0</v>
      </c>
      <c r="AA27" s="134">
        <v>4</v>
      </c>
      <c r="AB27" s="134">
        <v>5.0999999999999996</v>
      </c>
      <c r="AC27" s="134">
        <v>17.899999999999999</v>
      </c>
      <c r="AD27" s="134">
        <v>0</v>
      </c>
      <c r="AE27" s="134">
        <v>3.1</v>
      </c>
      <c r="AF27" s="27">
        <v>19.8</v>
      </c>
      <c r="AG27" s="27">
        <v>0</v>
      </c>
      <c r="AH27" s="57">
        <f t="shared" si="0"/>
        <v>99.59999999999998</v>
      </c>
      <c r="AI27" s="51">
        <f t="shared" si="1"/>
        <v>-41.099940863394444</v>
      </c>
      <c r="AJ27" s="52" t="s">
        <v>81</v>
      </c>
      <c r="AL27" s="47">
        <v>110.2</v>
      </c>
    </row>
    <row r="28" spans="1:38">
      <c r="A28" s="48">
        <v>27</v>
      </c>
      <c r="B28" s="49" t="s">
        <v>26</v>
      </c>
      <c r="C28" s="57">
        <v>138.1</v>
      </c>
      <c r="D28" s="134">
        <v>0</v>
      </c>
      <c r="E28" s="134">
        <v>18.3</v>
      </c>
      <c r="F28" s="134">
        <v>8.3000000000000007</v>
      </c>
      <c r="G28" s="134">
        <v>2</v>
      </c>
      <c r="H28" s="134">
        <v>2</v>
      </c>
      <c r="I28" s="134">
        <v>1.7</v>
      </c>
      <c r="J28" s="134">
        <v>6.9</v>
      </c>
      <c r="K28" s="134">
        <v>3</v>
      </c>
      <c r="L28" s="134">
        <v>8.5</v>
      </c>
      <c r="M28" s="134">
        <v>1.6</v>
      </c>
      <c r="N28" s="134">
        <v>3.9</v>
      </c>
      <c r="O28" s="50">
        <v>0.1</v>
      </c>
      <c r="P28" s="134">
        <v>0.3</v>
      </c>
      <c r="Q28" s="134">
        <v>0</v>
      </c>
      <c r="R28" s="134">
        <v>0.5</v>
      </c>
      <c r="S28" s="134">
        <v>0</v>
      </c>
      <c r="T28" s="134">
        <v>0</v>
      </c>
      <c r="U28" s="134">
        <v>0.1</v>
      </c>
      <c r="V28" s="134">
        <v>0</v>
      </c>
      <c r="W28" s="134">
        <v>8.4</v>
      </c>
      <c r="X28" s="134">
        <v>0</v>
      </c>
      <c r="Y28" s="134">
        <v>0</v>
      </c>
      <c r="Z28" s="134">
        <v>0</v>
      </c>
      <c r="AA28" s="134">
        <v>0</v>
      </c>
      <c r="AB28" s="134">
        <v>0</v>
      </c>
      <c r="AC28" s="134">
        <v>8.5</v>
      </c>
      <c r="AD28" s="134">
        <v>0</v>
      </c>
      <c r="AE28" s="134">
        <v>4.9000000000000004</v>
      </c>
      <c r="AF28" s="27">
        <v>14.8</v>
      </c>
      <c r="AG28" s="27">
        <v>3.5</v>
      </c>
      <c r="AH28" s="57">
        <f t="shared" si="0"/>
        <v>97.300000000000011</v>
      </c>
      <c r="AI28" s="51">
        <f t="shared" si="1"/>
        <v>-29.543808834178122</v>
      </c>
      <c r="AJ28" s="52" t="s">
        <v>81</v>
      </c>
      <c r="AL28" s="47">
        <v>144.30000000000001</v>
      </c>
    </row>
    <row r="29" spans="1:38">
      <c r="A29" s="48">
        <v>28</v>
      </c>
      <c r="B29" s="49" t="s">
        <v>27</v>
      </c>
      <c r="C29" s="57">
        <v>157.19999999999999</v>
      </c>
      <c r="D29" s="134">
        <v>0.2</v>
      </c>
      <c r="E29" s="134">
        <v>0</v>
      </c>
      <c r="F29" s="134">
        <v>1.1000000000000001</v>
      </c>
      <c r="G29" s="134">
        <v>3.5</v>
      </c>
      <c r="H29" s="134">
        <v>0.1</v>
      </c>
      <c r="I29" s="134">
        <v>22</v>
      </c>
      <c r="J29" s="134">
        <v>0</v>
      </c>
      <c r="K29" s="134">
        <v>0</v>
      </c>
      <c r="L29" s="134">
        <v>27.6</v>
      </c>
      <c r="M29" s="134">
        <v>0</v>
      </c>
      <c r="N29" s="134">
        <v>27</v>
      </c>
      <c r="O29" s="50">
        <v>0</v>
      </c>
      <c r="P29" s="134">
        <v>2.9</v>
      </c>
      <c r="Q29" s="134">
        <v>0.1</v>
      </c>
      <c r="R29" s="134">
        <v>1</v>
      </c>
      <c r="S29" s="134">
        <v>0</v>
      </c>
      <c r="T29" s="134">
        <v>0</v>
      </c>
      <c r="U29" s="134">
        <v>1.2</v>
      </c>
      <c r="V29" s="134">
        <v>0.1</v>
      </c>
      <c r="W29" s="134">
        <v>0.1</v>
      </c>
      <c r="X29" s="134">
        <v>0</v>
      </c>
      <c r="Y29" s="134">
        <v>2.1</v>
      </c>
      <c r="Z29" s="134">
        <v>0</v>
      </c>
      <c r="AA29" s="134">
        <v>0</v>
      </c>
      <c r="AB29" s="134">
        <v>0.4</v>
      </c>
      <c r="AC29" s="134">
        <v>0</v>
      </c>
      <c r="AD29" s="134">
        <v>0</v>
      </c>
      <c r="AE29" s="134">
        <v>0</v>
      </c>
      <c r="AF29" s="27">
        <v>17.3</v>
      </c>
      <c r="AG29" s="27">
        <v>0.5</v>
      </c>
      <c r="AH29" s="57">
        <f t="shared" si="0"/>
        <v>107.19999999999999</v>
      </c>
      <c r="AI29" s="51">
        <f t="shared" si="1"/>
        <v>-31.806615776081429</v>
      </c>
      <c r="AJ29" s="52" t="s">
        <v>81</v>
      </c>
      <c r="AL29" s="47">
        <v>115.6</v>
      </c>
    </row>
    <row r="30" spans="1:38">
      <c r="A30" s="48">
        <v>29</v>
      </c>
      <c r="B30" s="49" t="s">
        <v>28</v>
      </c>
      <c r="C30" s="57">
        <v>170.5</v>
      </c>
      <c r="D30" s="134">
        <v>0</v>
      </c>
      <c r="E30" s="134">
        <v>0</v>
      </c>
      <c r="F30" s="134">
        <v>0.1</v>
      </c>
      <c r="G30" s="134">
        <v>2.4</v>
      </c>
      <c r="H30" s="134">
        <v>0</v>
      </c>
      <c r="I30" s="134">
        <v>37.6</v>
      </c>
      <c r="J30" s="134">
        <v>35.200000000000003</v>
      </c>
      <c r="K30" s="134">
        <v>0.1</v>
      </c>
      <c r="L30" s="134">
        <v>10.199999999999999</v>
      </c>
      <c r="M30" s="134">
        <v>0.1</v>
      </c>
      <c r="N30" s="134">
        <v>2.8</v>
      </c>
      <c r="O30" s="50">
        <v>0.3</v>
      </c>
      <c r="P30" s="134">
        <v>0.3</v>
      </c>
      <c r="Q30" s="134">
        <v>0</v>
      </c>
      <c r="R30" s="134">
        <v>11</v>
      </c>
      <c r="S30" s="134">
        <v>0</v>
      </c>
      <c r="T30" s="134">
        <v>0</v>
      </c>
      <c r="U30" s="134">
        <v>2.5</v>
      </c>
      <c r="V30" s="134">
        <v>0</v>
      </c>
      <c r="W30" s="134">
        <v>0</v>
      </c>
      <c r="X30" s="134">
        <v>0</v>
      </c>
      <c r="Y30" s="134">
        <v>0</v>
      </c>
      <c r="Z30" s="134">
        <v>0</v>
      </c>
      <c r="AA30" s="134">
        <v>0.1</v>
      </c>
      <c r="AB30" s="134">
        <v>2.2999999999999998</v>
      </c>
      <c r="AC30" s="134">
        <v>7.6</v>
      </c>
      <c r="AD30" s="134">
        <v>1</v>
      </c>
      <c r="AE30" s="134">
        <v>24.5</v>
      </c>
      <c r="AF30" s="27">
        <v>3.4</v>
      </c>
      <c r="AG30" s="27">
        <v>3.1</v>
      </c>
      <c r="AH30" s="57">
        <f t="shared" si="0"/>
        <v>144.59999999999997</v>
      </c>
      <c r="AI30" s="51">
        <f t="shared" si="1"/>
        <v>-15.190615835777137</v>
      </c>
      <c r="AJ30" s="52" t="s">
        <v>57</v>
      </c>
      <c r="AL30" s="47">
        <v>173.5</v>
      </c>
    </row>
    <row r="31" spans="1:38">
      <c r="A31" s="48">
        <v>30</v>
      </c>
      <c r="B31" s="49" t="s">
        <v>29</v>
      </c>
      <c r="C31" s="57">
        <v>176.3</v>
      </c>
      <c r="D31" s="134">
        <v>0</v>
      </c>
      <c r="E31" s="134">
        <v>0</v>
      </c>
      <c r="F31" s="134">
        <v>0</v>
      </c>
      <c r="G31" s="134">
        <v>0</v>
      </c>
      <c r="H31" s="134">
        <v>0</v>
      </c>
      <c r="I31" s="134">
        <v>5.2</v>
      </c>
      <c r="J31" s="134">
        <v>67.400000000000006</v>
      </c>
      <c r="K31" s="134">
        <v>0</v>
      </c>
      <c r="L31" s="134">
        <v>0</v>
      </c>
      <c r="M31" s="134">
        <v>0</v>
      </c>
      <c r="N31" s="134">
        <v>0.8</v>
      </c>
      <c r="O31" s="50">
        <v>0</v>
      </c>
      <c r="P31" s="134">
        <v>2.5</v>
      </c>
      <c r="Q31" s="134">
        <v>0</v>
      </c>
      <c r="R31" s="134">
        <v>7.7</v>
      </c>
      <c r="S31" s="134">
        <v>0</v>
      </c>
      <c r="T31" s="134">
        <v>0</v>
      </c>
      <c r="U31" s="134">
        <v>0.3</v>
      </c>
      <c r="V31" s="134">
        <v>0</v>
      </c>
      <c r="W31" s="134">
        <v>0</v>
      </c>
      <c r="X31" s="134">
        <v>0.1</v>
      </c>
      <c r="Y31" s="134">
        <v>0</v>
      </c>
      <c r="Z31" s="134">
        <v>0</v>
      </c>
      <c r="AA31" s="134">
        <v>0</v>
      </c>
      <c r="AB31" s="134">
        <v>0.9</v>
      </c>
      <c r="AC31" s="134">
        <v>21.3</v>
      </c>
      <c r="AD31" s="134">
        <v>0</v>
      </c>
      <c r="AE31" s="134">
        <v>35.6</v>
      </c>
      <c r="AF31" s="27">
        <v>19.100000000000001</v>
      </c>
      <c r="AG31" s="27">
        <v>0</v>
      </c>
      <c r="AH31" s="57">
        <f t="shared" si="0"/>
        <v>160.9</v>
      </c>
      <c r="AI31" s="51">
        <f t="shared" si="1"/>
        <v>-8.7351106069200313</v>
      </c>
      <c r="AJ31" s="52" t="s">
        <v>57</v>
      </c>
      <c r="AL31" s="47">
        <v>217.4</v>
      </c>
    </row>
    <row r="32" spans="1:38">
      <c r="A32" s="48">
        <v>31</v>
      </c>
      <c r="B32" s="49" t="s">
        <v>30</v>
      </c>
      <c r="C32" s="57">
        <v>184</v>
      </c>
      <c r="D32" s="134">
        <v>0</v>
      </c>
      <c r="E32" s="134">
        <v>0</v>
      </c>
      <c r="F32" s="134">
        <v>0</v>
      </c>
      <c r="G32" s="134">
        <v>0</v>
      </c>
      <c r="H32" s="134">
        <v>0.1</v>
      </c>
      <c r="I32" s="134">
        <v>33</v>
      </c>
      <c r="J32" s="134">
        <v>11.2</v>
      </c>
      <c r="K32" s="134">
        <v>0</v>
      </c>
      <c r="L32" s="134">
        <v>0</v>
      </c>
      <c r="M32" s="134">
        <v>2.5</v>
      </c>
      <c r="N32" s="134">
        <v>7.9</v>
      </c>
      <c r="O32" s="50">
        <v>0.3</v>
      </c>
      <c r="P32" s="134">
        <v>1</v>
      </c>
      <c r="Q32" s="134">
        <v>0</v>
      </c>
      <c r="R32" s="134">
        <v>0</v>
      </c>
      <c r="S32" s="134">
        <v>0</v>
      </c>
      <c r="T32" s="134">
        <v>1</v>
      </c>
      <c r="U32" s="134">
        <v>0</v>
      </c>
      <c r="V32" s="134">
        <v>0</v>
      </c>
      <c r="W32" s="134">
        <v>0.5</v>
      </c>
      <c r="X32" s="134">
        <v>0</v>
      </c>
      <c r="Y32" s="134">
        <v>0</v>
      </c>
      <c r="Z32" s="134">
        <v>0</v>
      </c>
      <c r="AA32" s="134">
        <v>2.1</v>
      </c>
      <c r="AB32" s="134">
        <v>8.6999999999999993</v>
      </c>
      <c r="AC32" s="134">
        <v>0.2</v>
      </c>
      <c r="AD32" s="134">
        <v>0.4</v>
      </c>
      <c r="AE32" s="134">
        <v>28.1</v>
      </c>
      <c r="AF32" s="27">
        <v>0.3</v>
      </c>
      <c r="AG32" s="27">
        <v>0.1</v>
      </c>
      <c r="AH32" s="57">
        <f t="shared" si="0"/>
        <v>97.399999999999991</v>
      </c>
      <c r="AI32" s="51">
        <f t="shared" si="1"/>
        <v>-47.065217391304351</v>
      </c>
      <c r="AJ32" s="52" t="s">
        <v>81</v>
      </c>
      <c r="AL32" s="47">
        <v>173.5</v>
      </c>
    </row>
    <row r="33" spans="1:38" ht="15" customHeight="1">
      <c r="A33" s="48">
        <v>32</v>
      </c>
      <c r="B33" s="49" t="s">
        <v>31</v>
      </c>
      <c r="C33" s="57">
        <v>166.2</v>
      </c>
      <c r="D33" s="134">
        <v>0</v>
      </c>
      <c r="E33" s="134">
        <v>2.2999999999999998</v>
      </c>
      <c r="F33" s="134">
        <v>0</v>
      </c>
      <c r="G33" s="134">
        <v>1.5</v>
      </c>
      <c r="H33" s="134">
        <v>11.4</v>
      </c>
      <c r="I33" s="134">
        <v>13.9</v>
      </c>
      <c r="J33" s="134">
        <v>15.5</v>
      </c>
      <c r="K33" s="134">
        <v>0.5</v>
      </c>
      <c r="L33" s="134">
        <v>0</v>
      </c>
      <c r="M33" s="134">
        <v>0</v>
      </c>
      <c r="N33" s="134">
        <v>1.6</v>
      </c>
      <c r="O33" s="50">
        <v>0</v>
      </c>
      <c r="P33" s="134">
        <v>1.1000000000000001</v>
      </c>
      <c r="Q33" s="134">
        <v>0.3</v>
      </c>
      <c r="R33" s="134">
        <v>19.5</v>
      </c>
      <c r="S33" s="134">
        <v>0</v>
      </c>
      <c r="T33" s="134">
        <v>0.1</v>
      </c>
      <c r="U33" s="134">
        <v>0.1</v>
      </c>
      <c r="V33" s="134">
        <v>0</v>
      </c>
      <c r="W33" s="134">
        <v>0</v>
      </c>
      <c r="X33" s="134">
        <v>0.1</v>
      </c>
      <c r="Y33" s="134">
        <v>0</v>
      </c>
      <c r="Z33" s="134">
        <v>0.1</v>
      </c>
      <c r="AA33" s="134">
        <v>0</v>
      </c>
      <c r="AB33" s="134">
        <v>0.2</v>
      </c>
      <c r="AC33" s="134">
        <v>5.9</v>
      </c>
      <c r="AD33" s="134">
        <v>4.9000000000000004</v>
      </c>
      <c r="AE33" s="134">
        <v>4.5</v>
      </c>
      <c r="AF33" s="27">
        <v>3.2</v>
      </c>
      <c r="AG33" s="27">
        <v>0</v>
      </c>
      <c r="AH33" s="57">
        <f t="shared" si="0"/>
        <v>86.699999999999989</v>
      </c>
      <c r="AI33" s="51">
        <f t="shared" si="1"/>
        <v>-47.833935018050546</v>
      </c>
      <c r="AJ33" s="52" t="s">
        <v>81</v>
      </c>
      <c r="AL33" s="47">
        <v>231.1</v>
      </c>
    </row>
    <row r="34" spans="1:38">
      <c r="A34" s="48">
        <v>33</v>
      </c>
      <c r="B34" s="49" t="s">
        <v>32</v>
      </c>
      <c r="C34" s="57">
        <v>216.2</v>
      </c>
      <c r="D34" s="134">
        <v>0</v>
      </c>
      <c r="E34" s="134">
        <v>0</v>
      </c>
      <c r="F34" s="134">
        <v>3.1</v>
      </c>
      <c r="G34" s="134">
        <v>0</v>
      </c>
      <c r="H34" s="134">
        <v>0.1</v>
      </c>
      <c r="I34" s="134">
        <v>28.2</v>
      </c>
      <c r="J34" s="134">
        <v>0</v>
      </c>
      <c r="K34" s="134">
        <v>0</v>
      </c>
      <c r="L34" s="134">
        <v>2.6</v>
      </c>
      <c r="M34" s="134">
        <v>0</v>
      </c>
      <c r="N34" s="134">
        <v>17.8</v>
      </c>
      <c r="O34" s="50">
        <v>0</v>
      </c>
      <c r="P34" s="134">
        <v>3.9</v>
      </c>
      <c r="Q34" s="134">
        <v>0</v>
      </c>
      <c r="R34" s="134">
        <v>0</v>
      </c>
      <c r="S34" s="134">
        <v>0</v>
      </c>
      <c r="T34" s="134">
        <v>0</v>
      </c>
      <c r="U34" s="134">
        <v>0</v>
      </c>
      <c r="V34" s="134">
        <v>0</v>
      </c>
      <c r="W34" s="134">
        <v>0</v>
      </c>
      <c r="X34" s="134">
        <v>0</v>
      </c>
      <c r="Y34" s="134">
        <v>0</v>
      </c>
      <c r="Z34" s="134">
        <v>0</v>
      </c>
      <c r="AA34" s="134">
        <v>0</v>
      </c>
      <c r="AB34" s="134">
        <v>0</v>
      </c>
      <c r="AC34" s="134">
        <v>0.3</v>
      </c>
      <c r="AD34" s="134">
        <v>0</v>
      </c>
      <c r="AE34" s="134">
        <v>0</v>
      </c>
      <c r="AF34" s="27">
        <v>1.9</v>
      </c>
      <c r="AG34" s="27">
        <v>0</v>
      </c>
      <c r="AH34" s="57">
        <f t="shared" ref="AH34:AH51" si="2">SUM(D34:AG34)</f>
        <v>57.899999999999991</v>
      </c>
      <c r="AI34" s="51">
        <f t="shared" ref="AI34:AI53" si="3">AH34/C34*100-100</f>
        <v>-73.219241443108231</v>
      </c>
      <c r="AJ34" s="52" t="s">
        <v>73</v>
      </c>
      <c r="AL34" s="47">
        <v>129.30000000000001</v>
      </c>
    </row>
    <row r="35" spans="1:38" ht="15" customHeight="1">
      <c r="A35" s="48">
        <v>34</v>
      </c>
      <c r="B35" s="49" t="s">
        <v>33</v>
      </c>
      <c r="C35" s="57">
        <v>158.6</v>
      </c>
      <c r="D35" s="134">
        <v>0.3</v>
      </c>
      <c r="E35" s="134">
        <v>0</v>
      </c>
      <c r="F35" s="134">
        <v>0</v>
      </c>
      <c r="G35" s="134">
        <v>0</v>
      </c>
      <c r="H35" s="134">
        <v>0</v>
      </c>
      <c r="I35" s="134">
        <v>11.6</v>
      </c>
      <c r="J35" s="134">
        <v>62.8</v>
      </c>
      <c r="K35" s="134">
        <v>0</v>
      </c>
      <c r="L35" s="134">
        <v>7.8</v>
      </c>
      <c r="M35" s="134">
        <v>0</v>
      </c>
      <c r="N35" s="134">
        <v>4.5999999999999996</v>
      </c>
      <c r="O35" s="50">
        <v>0.1</v>
      </c>
      <c r="P35" s="134">
        <v>0.2</v>
      </c>
      <c r="Q35" s="134">
        <v>0.8</v>
      </c>
      <c r="R35" s="134">
        <v>2</v>
      </c>
      <c r="S35" s="134">
        <v>0</v>
      </c>
      <c r="T35" s="134">
        <v>0</v>
      </c>
      <c r="U35" s="134">
        <v>0.6</v>
      </c>
      <c r="V35" s="134">
        <v>0</v>
      </c>
      <c r="W35" s="134">
        <v>0</v>
      </c>
      <c r="X35" s="134">
        <v>0</v>
      </c>
      <c r="Y35" s="134">
        <v>0</v>
      </c>
      <c r="Z35" s="134">
        <v>0</v>
      </c>
      <c r="AA35" s="134">
        <v>0.2</v>
      </c>
      <c r="AB35" s="134">
        <v>11</v>
      </c>
      <c r="AC35" s="134">
        <v>14.3</v>
      </c>
      <c r="AD35" s="134">
        <v>0</v>
      </c>
      <c r="AE35" s="134">
        <v>23</v>
      </c>
      <c r="AF35" s="27">
        <v>10.7</v>
      </c>
      <c r="AG35" s="27">
        <v>2.4</v>
      </c>
      <c r="AH35" s="57">
        <f t="shared" si="2"/>
        <v>152.39999999999998</v>
      </c>
      <c r="AI35" s="51">
        <f t="shared" si="3"/>
        <v>-3.9092055485498207</v>
      </c>
      <c r="AJ35" s="52" t="s">
        <v>57</v>
      </c>
      <c r="AL35" s="47">
        <v>108.1</v>
      </c>
    </row>
    <row r="36" spans="1:38" ht="15" customHeight="1">
      <c r="A36" s="48">
        <v>35</v>
      </c>
      <c r="B36" s="49" t="s">
        <v>34</v>
      </c>
      <c r="C36" s="57">
        <v>143.30000000000001</v>
      </c>
      <c r="D36" s="134">
        <v>0</v>
      </c>
      <c r="E36" s="134">
        <v>0</v>
      </c>
      <c r="F36" s="134">
        <v>1.2</v>
      </c>
      <c r="G36" s="134">
        <v>0</v>
      </c>
      <c r="H36" s="134">
        <v>1.1000000000000001</v>
      </c>
      <c r="I36" s="134">
        <v>12.2</v>
      </c>
      <c r="J36" s="134">
        <v>0</v>
      </c>
      <c r="K36" s="134">
        <v>0</v>
      </c>
      <c r="L36" s="134">
        <v>3.8</v>
      </c>
      <c r="M36" s="134">
        <v>14.9</v>
      </c>
      <c r="N36" s="134">
        <v>3.9</v>
      </c>
      <c r="O36" s="50">
        <v>0</v>
      </c>
      <c r="P36" s="134">
        <v>0</v>
      </c>
      <c r="Q36" s="134">
        <v>0</v>
      </c>
      <c r="R36" s="134">
        <v>0</v>
      </c>
      <c r="S36" s="134">
        <v>0</v>
      </c>
      <c r="T36" s="134">
        <v>0</v>
      </c>
      <c r="U36" s="134">
        <v>0.2</v>
      </c>
      <c r="V36" s="134">
        <v>0</v>
      </c>
      <c r="W36" s="134">
        <v>1.6</v>
      </c>
      <c r="X36" s="134">
        <v>0</v>
      </c>
      <c r="Y36" s="134">
        <v>0.9</v>
      </c>
      <c r="Z36" s="134">
        <v>0.1</v>
      </c>
      <c r="AA36" s="134">
        <v>0</v>
      </c>
      <c r="AB36" s="134">
        <v>3.3</v>
      </c>
      <c r="AC36" s="134">
        <v>0</v>
      </c>
      <c r="AD36" s="134">
        <v>0</v>
      </c>
      <c r="AE36" s="134">
        <v>0.3</v>
      </c>
      <c r="AF36" s="27">
        <v>23.1</v>
      </c>
      <c r="AG36" s="27">
        <v>0</v>
      </c>
      <c r="AH36" s="57">
        <f t="shared" si="2"/>
        <v>66.599999999999994</v>
      </c>
      <c r="AI36" s="51">
        <f t="shared" si="3"/>
        <v>-53.524075366364279</v>
      </c>
      <c r="AJ36" s="52" t="s">
        <v>81</v>
      </c>
      <c r="AL36" s="47">
        <v>153</v>
      </c>
    </row>
    <row r="37" spans="1:38" ht="15" customHeight="1">
      <c r="A37" s="48">
        <v>36</v>
      </c>
      <c r="B37" s="49" t="s">
        <v>35</v>
      </c>
      <c r="C37" s="57">
        <v>161</v>
      </c>
      <c r="D37" s="134">
        <v>0</v>
      </c>
      <c r="E37" s="134">
        <v>0</v>
      </c>
      <c r="F37" s="134">
        <v>25.2</v>
      </c>
      <c r="G37" s="134">
        <v>0</v>
      </c>
      <c r="H37" s="134">
        <v>0</v>
      </c>
      <c r="I37" s="134">
        <v>17.100000000000001</v>
      </c>
      <c r="J37" s="134">
        <v>0</v>
      </c>
      <c r="K37" s="134">
        <v>0</v>
      </c>
      <c r="L37" s="134">
        <v>0</v>
      </c>
      <c r="M37" s="134">
        <v>4.8</v>
      </c>
      <c r="N37" s="134">
        <v>2.7</v>
      </c>
      <c r="O37" s="50">
        <v>0.3</v>
      </c>
      <c r="P37" s="134">
        <v>0</v>
      </c>
      <c r="Q37" s="134">
        <v>0</v>
      </c>
      <c r="R37" s="134">
        <v>0</v>
      </c>
      <c r="S37" s="134">
        <v>0</v>
      </c>
      <c r="T37" s="134">
        <v>0</v>
      </c>
      <c r="U37" s="134">
        <v>0</v>
      </c>
      <c r="V37" s="134">
        <v>0</v>
      </c>
      <c r="W37" s="134">
        <v>0.1</v>
      </c>
      <c r="X37" s="134">
        <v>0</v>
      </c>
      <c r="Y37" s="134">
        <v>0</v>
      </c>
      <c r="Z37" s="134">
        <v>0</v>
      </c>
      <c r="AA37" s="134">
        <v>0</v>
      </c>
      <c r="AB37" s="134">
        <v>0</v>
      </c>
      <c r="AC37" s="134">
        <v>0</v>
      </c>
      <c r="AD37" s="134">
        <v>0</v>
      </c>
      <c r="AE37" s="134">
        <v>0.3</v>
      </c>
      <c r="AF37" s="27">
        <v>15.2</v>
      </c>
      <c r="AG37" s="27">
        <v>0.4</v>
      </c>
      <c r="AH37" s="57">
        <f t="shared" si="2"/>
        <v>66.099999999999994</v>
      </c>
      <c r="AI37" s="51">
        <f t="shared" si="3"/>
        <v>-58.944099378881994</v>
      </c>
      <c r="AJ37" s="52" t="s">
        <v>81</v>
      </c>
      <c r="AL37" s="47">
        <v>95.6</v>
      </c>
    </row>
    <row r="38" spans="1:38" ht="15" customHeight="1">
      <c r="A38" s="48">
        <v>37</v>
      </c>
      <c r="B38" s="49" t="s">
        <v>36</v>
      </c>
      <c r="C38" s="57">
        <v>158.80000000000001</v>
      </c>
      <c r="D38" s="134">
        <v>0</v>
      </c>
      <c r="E38" s="134">
        <v>0.3</v>
      </c>
      <c r="F38" s="134">
        <v>18.8</v>
      </c>
      <c r="G38" s="134">
        <v>0</v>
      </c>
      <c r="H38" s="134">
        <v>0.2</v>
      </c>
      <c r="I38" s="134">
        <v>3.4</v>
      </c>
      <c r="J38" s="134">
        <v>0</v>
      </c>
      <c r="K38" s="134">
        <v>0</v>
      </c>
      <c r="L38" s="134">
        <v>3.2</v>
      </c>
      <c r="M38" s="134">
        <v>0</v>
      </c>
      <c r="N38" s="134">
        <v>7.5</v>
      </c>
      <c r="O38" s="50">
        <v>0.3</v>
      </c>
      <c r="P38" s="134">
        <v>0</v>
      </c>
      <c r="Q38" s="134">
        <v>7.8</v>
      </c>
      <c r="R38" s="134">
        <v>0</v>
      </c>
      <c r="S38" s="134">
        <v>0</v>
      </c>
      <c r="T38" s="134">
        <v>0</v>
      </c>
      <c r="U38" s="134">
        <v>0.7</v>
      </c>
      <c r="V38" s="134">
        <v>0.1</v>
      </c>
      <c r="W38" s="134">
        <v>0.6</v>
      </c>
      <c r="X38" s="134">
        <v>0</v>
      </c>
      <c r="Y38" s="134">
        <v>0</v>
      </c>
      <c r="Z38" s="134">
        <v>0</v>
      </c>
      <c r="AA38" s="134">
        <v>0.1</v>
      </c>
      <c r="AB38" s="134">
        <v>0.2</v>
      </c>
      <c r="AC38" s="134">
        <v>0</v>
      </c>
      <c r="AD38" s="134">
        <v>0.4</v>
      </c>
      <c r="AE38" s="134">
        <v>4.7</v>
      </c>
      <c r="AF38" s="27">
        <v>33.1</v>
      </c>
      <c r="AG38" s="27">
        <v>0</v>
      </c>
      <c r="AH38" s="57">
        <f t="shared" si="2"/>
        <v>81.400000000000006</v>
      </c>
      <c r="AI38" s="51">
        <f t="shared" si="3"/>
        <v>-48.740554156171292</v>
      </c>
      <c r="AJ38" s="52" t="s">
        <v>81</v>
      </c>
      <c r="AL38" s="47">
        <v>125.7</v>
      </c>
    </row>
    <row r="39" spans="1:38">
      <c r="A39" s="48">
        <v>38</v>
      </c>
      <c r="B39" s="49" t="s">
        <v>37</v>
      </c>
      <c r="C39" s="57">
        <v>143.19999999999999</v>
      </c>
      <c r="D39" s="134">
        <v>0</v>
      </c>
      <c r="E39" s="134">
        <v>0</v>
      </c>
      <c r="F39" s="134">
        <v>0</v>
      </c>
      <c r="G39" s="134">
        <v>0</v>
      </c>
      <c r="H39" s="134">
        <v>0</v>
      </c>
      <c r="I39" s="134">
        <v>12.4</v>
      </c>
      <c r="J39" s="134">
        <v>0</v>
      </c>
      <c r="K39" s="134">
        <v>0</v>
      </c>
      <c r="L39" s="134">
        <v>0.6</v>
      </c>
      <c r="M39" s="134">
        <v>0</v>
      </c>
      <c r="N39" s="134">
        <v>22.2</v>
      </c>
      <c r="O39" s="50">
        <v>0</v>
      </c>
      <c r="P39" s="134">
        <v>0.3</v>
      </c>
      <c r="Q39" s="134">
        <v>0</v>
      </c>
      <c r="R39" s="134">
        <v>4.4000000000000004</v>
      </c>
      <c r="S39" s="134">
        <v>0</v>
      </c>
      <c r="T39" s="134">
        <v>0</v>
      </c>
      <c r="U39" s="134">
        <v>0</v>
      </c>
      <c r="V39" s="134">
        <v>0.1</v>
      </c>
      <c r="W39" s="134">
        <v>0</v>
      </c>
      <c r="X39" s="134">
        <v>0</v>
      </c>
      <c r="Y39" s="134">
        <v>0.1</v>
      </c>
      <c r="Z39" s="134">
        <v>0</v>
      </c>
      <c r="AA39" s="134">
        <v>0</v>
      </c>
      <c r="AB39" s="134">
        <v>0</v>
      </c>
      <c r="AC39" s="134">
        <v>0</v>
      </c>
      <c r="AD39" s="134">
        <v>0</v>
      </c>
      <c r="AE39" s="134">
        <v>3.4</v>
      </c>
      <c r="AF39" s="27">
        <v>10.6</v>
      </c>
      <c r="AG39" s="27">
        <v>0.1</v>
      </c>
      <c r="AH39" s="57">
        <f t="shared" si="2"/>
        <v>54.2</v>
      </c>
      <c r="AI39" s="51">
        <f t="shared" si="3"/>
        <v>-62.150837988826815</v>
      </c>
      <c r="AJ39" s="52" t="s">
        <v>73</v>
      </c>
      <c r="AL39" s="47">
        <v>130.69999999999999</v>
      </c>
    </row>
    <row r="40" spans="1:38">
      <c r="A40" s="48">
        <v>39</v>
      </c>
      <c r="B40" s="49" t="s">
        <v>38</v>
      </c>
      <c r="C40" s="57">
        <v>166.2</v>
      </c>
      <c r="D40" s="134">
        <v>0</v>
      </c>
      <c r="E40" s="134">
        <v>0</v>
      </c>
      <c r="F40" s="134">
        <v>3.5</v>
      </c>
      <c r="G40" s="134">
        <v>0</v>
      </c>
      <c r="H40" s="134">
        <v>0</v>
      </c>
      <c r="I40" s="134">
        <v>4.7</v>
      </c>
      <c r="J40" s="134">
        <v>22.3</v>
      </c>
      <c r="K40" s="134">
        <v>0</v>
      </c>
      <c r="L40" s="134">
        <v>0.3</v>
      </c>
      <c r="M40" s="134">
        <v>4.3</v>
      </c>
      <c r="N40" s="134">
        <v>2.2999999999999998</v>
      </c>
      <c r="O40" s="50">
        <v>1.4</v>
      </c>
      <c r="P40" s="134">
        <v>0.8</v>
      </c>
      <c r="Q40" s="134">
        <v>0</v>
      </c>
      <c r="R40" s="134">
        <v>0.1</v>
      </c>
      <c r="S40" s="134">
        <v>0.1</v>
      </c>
      <c r="T40" s="134">
        <v>0</v>
      </c>
      <c r="U40" s="134">
        <v>0</v>
      </c>
      <c r="V40" s="134">
        <v>0</v>
      </c>
      <c r="W40" s="134">
        <v>0</v>
      </c>
      <c r="X40" s="134">
        <v>0.1</v>
      </c>
      <c r="Y40" s="134">
        <v>0</v>
      </c>
      <c r="Z40" s="134">
        <v>0</v>
      </c>
      <c r="AA40" s="134">
        <v>0</v>
      </c>
      <c r="AB40" s="134">
        <v>1.1000000000000001</v>
      </c>
      <c r="AC40" s="134">
        <v>19.3</v>
      </c>
      <c r="AD40" s="134">
        <v>0</v>
      </c>
      <c r="AE40" s="134">
        <v>0</v>
      </c>
      <c r="AF40" s="27">
        <v>0</v>
      </c>
      <c r="AG40" s="27">
        <v>2.1</v>
      </c>
      <c r="AH40" s="57">
        <f t="shared" si="2"/>
        <v>62.4</v>
      </c>
      <c r="AI40" s="51">
        <f t="shared" si="3"/>
        <v>-62.454873646209386</v>
      </c>
      <c r="AJ40" s="52" t="s">
        <v>73</v>
      </c>
      <c r="AL40" s="47">
        <v>98.5</v>
      </c>
    </row>
    <row r="41" spans="1:38">
      <c r="A41" s="48">
        <v>40</v>
      </c>
      <c r="B41" s="49" t="s">
        <v>39</v>
      </c>
      <c r="C41" s="57">
        <v>159.69999999999999</v>
      </c>
      <c r="D41" s="134">
        <v>0</v>
      </c>
      <c r="E41" s="134">
        <v>0</v>
      </c>
      <c r="F41" s="134">
        <v>0</v>
      </c>
      <c r="G41" s="134">
        <v>2.4</v>
      </c>
      <c r="H41" s="134">
        <v>0</v>
      </c>
      <c r="I41" s="134">
        <v>45.5</v>
      </c>
      <c r="J41" s="134">
        <v>3</v>
      </c>
      <c r="K41" s="134">
        <v>0.3</v>
      </c>
      <c r="L41" s="134">
        <v>0</v>
      </c>
      <c r="M41" s="134">
        <v>0</v>
      </c>
      <c r="N41" s="134">
        <v>2.4</v>
      </c>
      <c r="O41" s="50">
        <v>0</v>
      </c>
      <c r="P41" s="134">
        <v>0</v>
      </c>
      <c r="Q41" s="134">
        <v>0</v>
      </c>
      <c r="R41" s="134">
        <v>43.4</v>
      </c>
      <c r="S41" s="134">
        <v>0</v>
      </c>
      <c r="T41" s="134">
        <v>0</v>
      </c>
      <c r="U41" s="134">
        <v>82.6</v>
      </c>
      <c r="V41" s="134">
        <v>0</v>
      </c>
      <c r="W41" s="134">
        <v>0</v>
      </c>
      <c r="X41" s="134">
        <v>0</v>
      </c>
      <c r="Y41" s="134">
        <v>0</v>
      </c>
      <c r="Z41" s="134">
        <v>0</v>
      </c>
      <c r="AA41" s="134">
        <v>0</v>
      </c>
      <c r="AB41" s="134">
        <v>0</v>
      </c>
      <c r="AC41" s="134">
        <v>45.2</v>
      </c>
      <c r="AD41" s="134">
        <v>0</v>
      </c>
      <c r="AE41" s="134">
        <v>4.5999999999999996</v>
      </c>
      <c r="AF41" s="27">
        <v>0</v>
      </c>
      <c r="AG41" s="27">
        <v>0.8</v>
      </c>
      <c r="AH41" s="57">
        <f t="shared" si="2"/>
        <v>230.20000000000002</v>
      </c>
      <c r="AI41" s="51">
        <f t="shared" si="3"/>
        <v>44.145272385723246</v>
      </c>
      <c r="AJ41" s="52" t="s">
        <v>81</v>
      </c>
      <c r="AL41" s="47">
        <v>240.1</v>
      </c>
    </row>
    <row r="42" spans="1:38">
      <c r="A42" s="48">
        <v>41</v>
      </c>
      <c r="B42" s="49" t="s">
        <v>40</v>
      </c>
      <c r="C42" s="57">
        <v>141.6</v>
      </c>
      <c r="D42" s="134">
        <v>0.1</v>
      </c>
      <c r="E42" s="134">
        <v>0.1</v>
      </c>
      <c r="F42" s="134">
        <v>0.1</v>
      </c>
      <c r="G42" s="134">
        <v>3.5</v>
      </c>
      <c r="H42" s="134">
        <v>0.1</v>
      </c>
      <c r="I42" s="134">
        <v>8.5</v>
      </c>
      <c r="J42" s="134">
        <v>12.4</v>
      </c>
      <c r="K42" s="134">
        <v>0.2</v>
      </c>
      <c r="L42" s="134">
        <v>4.4000000000000004</v>
      </c>
      <c r="M42" s="134">
        <v>0</v>
      </c>
      <c r="N42" s="134">
        <v>10</v>
      </c>
      <c r="O42" s="50">
        <v>0.2</v>
      </c>
      <c r="P42" s="134">
        <v>11.8</v>
      </c>
      <c r="Q42" s="134">
        <v>0.1</v>
      </c>
      <c r="R42" s="134">
        <v>5.9</v>
      </c>
      <c r="S42" s="134">
        <v>0</v>
      </c>
      <c r="T42" s="134">
        <v>0</v>
      </c>
      <c r="U42" s="134">
        <v>0.8</v>
      </c>
      <c r="V42" s="134">
        <v>0</v>
      </c>
      <c r="W42" s="134">
        <v>0.1</v>
      </c>
      <c r="X42" s="134">
        <v>0.3</v>
      </c>
      <c r="Y42" s="134">
        <v>0</v>
      </c>
      <c r="Z42" s="134">
        <v>0</v>
      </c>
      <c r="AA42" s="134">
        <v>0</v>
      </c>
      <c r="AB42" s="134">
        <v>6.4</v>
      </c>
      <c r="AC42" s="134">
        <v>16.2</v>
      </c>
      <c r="AD42" s="134">
        <v>2.7</v>
      </c>
      <c r="AE42" s="134">
        <v>13.9</v>
      </c>
      <c r="AF42" s="27">
        <v>0.6</v>
      </c>
      <c r="AG42" s="27">
        <v>2.8</v>
      </c>
      <c r="AH42" s="57">
        <f t="shared" si="2"/>
        <v>101.2</v>
      </c>
      <c r="AI42" s="51">
        <f t="shared" si="3"/>
        <v>-28.531073446327682</v>
      </c>
      <c r="AJ42" s="52" t="s">
        <v>81</v>
      </c>
      <c r="AL42" s="47">
        <v>230.1</v>
      </c>
    </row>
    <row r="43" spans="1:38">
      <c r="A43" s="48">
        <v>42</v>
      </c>
      <c r="B43" s="49" t="s">
        <v>41</v>
      </c>
      <c r="C43" s="57">
        <v>152.30000000000001</v>
      </c>
      <c r="D43" s="134">
        <v>0</v>
      </c>
      <c r="E43" s="134">
        <v>0</v>
      </c>
      <c r="F43" s="134">
        <v>27.6</v>
      </c>
      <c r="G43" s="134">
        <v>0</v>
      </c>
      <c r="H43" s="134">
        <v>10.6</v>
      </c>
      <c r="I43" s="134">
        <v>1.5</v>
      </c>
      <c r="J43" s="134">
        <v>0.2</v>
      </c>
      <c r="K43" s="134">
        <v>0</v>
      </c>
      <c r="L43" s="134">
        <v>10.199999999999999</v>
      </c>
      <c r="M43" s="134">
        <v>4.5999999999999996</v>
      </c>
      <c r="N43" s="134">
        <v>12.5</v>
      </c>
      <c r="O43" s="50">
        <v>0</v>
      </c>
      <c r="P43" s="134">
        <v>0.3</v>
      </c>
      <c r="Q43" s="134">
        <v>0</v>
      </c>
      <c r="R43" s="134">
        <v>0.4</v>
      </c>
      <c r="S43" s="134">
        <v>0</v>
      </c>
      <c r="T43" s="134">
        <v>0</v>
      </c>
      <c r="U43" s="134">
        <v>0.8</v>
      </c>
      <c r="V43" s="134">
        <v>0</v>
      </c>
      <c r="W43" s="134">
        <v>2.4</v>
      </c>
      <c r="X43" s="134">
        <v>0.1</v>
      </c>
      <c r="Y43" s="134">
        <v>0</v>
      </c>
      <c r="Z43" s="134">
        <v>0</v>
      </c>
      <c r="AA43" s="134">
        <v>0</v>
      </c>
      <c r="AB43" s="134">
        <v>1.3</v>
      </c>
      <c r="AC43" s="134">
        <v>0</v>
      </c>
      <c r="AD43" s="134">
        <v>0</v>
      </c>
      <c r="AE43" s="134">
        <v>0</v>
      </c>
      <c r="AF43" s="27">
        <v>3.8</v>
      </c>
      <c r="AG43" s="27">
        <v>5.6</v>
      </c>
      <c r="AH43" s="57">
        <f t="shared" si="2"/>
        <v>81.900000000000006</v>
      </c>
      <c r="AI43" s="51">
        <f t="shared" si="3"/>
        <v>-46.224556795797767</v>
      </c>
      <c r="AJ43" s="52" t="s">
        <v>81</v>
      </c>
      <c r="AL43" s="47">
        <v>130.9</v>
      </c>
    </row>
    <row r="44" spans="1:38">
      <c r="A44" s="48">
        <v>43</v>
      </c>
      <c r="B44" s="49" t="s">
        <v>42</v>
      </c>
      <c r="C44" s="57">
        <v>186.7</v>
      </c>
      <c r="D44" s="134">
        <v>0</v>
      </c>
      <c r="E44" s="134">
        <v>0</v>
      </c>
      <c r="F44" s="134">
        <v>0</v>
      </c>
      <c r="G44" s="134">
        <v>13.8</v>
      </c>
      <c r="H44" s="134">
        <v>0</v>
      </c>
      <c r="I44" s="134">
        <v>9</v>
      </c>
      <c r="J44" s="134">
        <v>12.9</v>
      </c>
      <c r="K44" s="134">
        <v>0</v>
      </c>
      <c r="L44" s="134">
        <v>6.5</v>
      </c>
      <c r="M44" s="134">
        <v>0</v>
      </c>
      <c r="N44" s="134">
        <v>2</v>
      </c>
      <c r="O44" s="50">
        <v>0</v>
      </c>
      <c r="P44" s="134">
        <v>5</v>
      </c>
      <c r="Q44" s="134">
        <v>0.3</v>
      </c>
      <c r="R44" s="134">
        <v>0.5</v>
      </c>
      <c r="S44" s="134">
        <v>0</v>
      </c>
      <c r="T44" s="134">
        <v>0</v>
      </c>
      <c r="U44" s="134">
        <v>11.3</v>
      </c>
      <c r="V44" s="134">
        <v>0</v>
      </c>
      <c r="W44" s="134">
        <v>3.4</v>
      </c>
      <c r="X44" s="134">
        <v>1.1000000000000001</v>
      </c>
      <c r="Y44" s="134">
        <v>0.1</v>
      </c>
      <c r="Z44" s="134">
        <v>0</v>
      </c>
      <c r="AA44" s="134">
        <v>0</v>
      </c>
      <c r="AB44" s="134">
        <v>11.8</v>
      </c>
      <c r="AC44" s="134">
        <v>33.9</v>
      </c>
      <c r="AD44" s="134">
        <v>0</v>
      </c>
      <c r="AE44" s="134">
        <v>11.7</v>
      </c>
      <c r="AF44" s="27">
        <v>3</v>
      </c>
      <c r="AG44" s="27">
        <v>1.2</v>
      </c>
      <c r="AH44" s="57">
        <f t="shared" si="2"/>
        <v>127.5</v>
      </c>
      <c r="AI44" s="51">
        <f t="shared" si="3"/>
        <v>-31.708623460096405</v>
      </c>
      <c r="AJ44" s="52" t="s">
        <v>81</v>
      </c>
      <c r="AL44" s="47">
        <v>221.4</v>
      </c>
    </row>
    <row r="45" spans="1:38">
      <c r="A45" s="48">
        <v>44</v>
      </c>
      <c r="B45" s="49" t="s">
        <v>43</v>
      </c>
      <c r="C45" s="57">
        <v>137.30000000000001</v>
      </c>
      <c r="D45" s="134">
        <v>0</v>
      </c>
      <c r="E45" s="134">
        <v>0</v>
      </c>
      <c r="F45" s="134">
        <v>4.9000000000000004</v>
      </c>
      <c r="G45" s="134">
        <v>0</v>
      </c>
      <c r="H45" s="134">
        <v>0.4</v>
      </c>
      <c r="I45" s="134">
        <v>16.2</v>
      </c>
      <c r="J45" s="134">
        <v>0</v>
      </c>
      <c r="K45" s="134">
        <v>0</v>
      </c>
      <c r="L45" s="134">
        <v>1.1000000000000001</v>
      </c>
      <c r="M45" s="134">
        <v>0.1</v>
      </c>
      <c r="N45" s="134">
        <v>9.6999999999999993</v>
      </c>
      <c r="O45" s="50">
        <v>0.5</v>
      </c>
      <c r="P45" s="134">
        <v>6.7</v>
      </c>
      <c r="Q45" s="134">
        <v>0.1</v>
      </c>
      <c r="R45" s="134">
        <v>0.3</v>
      </c>
      <c r="S45" s="134">
        <v>0</v>
      </c>
      <c r="T45" s="134">
        <v>0.1</v>
      </c>
      <c r="U45" s="134">
        <v>0.2</v>
      </c>
      <c r="V45" s="134">
        <v>0</v>
      </c>
      <c r="W45" s="134">
        <v>0</v>
      </c>
      <c r="X45" s="134">
        <v>0</v>
      </c>
      <c r="Y45" s="134">
        <v>0.4</v>
      </c>
      <c r="Z45" s="134">
        <v>0</v>
      </c>
      <c r="AA45" s="134">
        <v>0.8</v>
      </c>
      <c r="AB45" s="134">
        <v>0.1</v>
      </c>
      <c r="AC45" s="134">
        <v>4.0999999999999996</v>
      </c>
      <c r="AD45" s="134">
        <v>0</v>
      </c>
      <c r="AE45" s="134">
        <v>1.3</v>
      </c>
      <c r="AF45" s="27">
        <v>2.5</v>
      </c>
      <c r="AG45" s="27">
        <v>0.2</v>
      </c>
      <c r="AH45" s="57">
        <f t="shared" si="2"/>
        <v>49.70000000000001</v>
      </c>
      <c r="AI45" s="51">
        <f t="shared" si="3"/>
        <v>-63.801893663510555</v>
      </c>
      <c r="AJ45" s="52" t="s">
        <v>73</v>
      </c>
      <c r="AL45" s="47">
        <v>105.8</v>
      </c>
    </row>
    <row r="46" spans="1:38">
      <c r="A46" s="48">
        <v>45</v>
      </c>
      <c r="B46" s="49" t="s">
        <v>44</v>
      </c>
      <c r="C46" s="57">
        <v>148.69999999999999</v>
      </c>
      <c r="D46" s="134">
        <v>0</v>
      </c>
      <c r="E46" s="134">
        <v>0</v>
      </c>
      <c r="F46" s="134">
        <v>0</v>
      </c>
      <c r="G46" s="134">
        <v>7.9</v>
      </c>
      <c r="H46" s="134">
        <v>0</v>
      </c>
      <c r="I46" s="134">
        <v>27.5</v>
      </c>
      <c r="J46" s="134">
        <v>1.7</v>
      </c>
      <c r="K46" s="134">
        <v>3.4</v>
      </c>
      <c r="L46" s="134">
        <v>0</v>
      </c>
      <c r="M46" s="134">
        <v>0</v>
      </c>
      <c r="N46" s="134">
        <v>0</v>
      </c>
      <c r="O46" s="50">
        <v>1.1000000000000001</v>
      </c>
      <c r="P46" s="134">
        <v>0.1</v>
      </c>
      <c r="Q46" s="134">
        <v>0</v>
      </c>
      <c r="R46" s="134">
        <v>14.6</v>
      </c>
      <c r="S46" s="134">
        <v>0.1</v>
      </c>
      <c r="T46" s="134">
        <v>0</v>
      </c>
      <c r="U46" s="134">
        <v>17.8</v>
      </c>
      <c r="V46" s="134">
        <v>0</v>
      </c>
      <c r="W46" s="134">
        <v>2.2000000000000002</v>
      </c>
      <c r="X46" s="134">
        <v>0</v>
      </c>
      <c r="Y46" s="134">
        <v>0</v>
      </c>
      <c r="Z46" s="134">
        <v>0</v>
      </c>
      <c r="AA46" s="134">
        <v>0</v>
      </c>
      <c r="AB46" s="134">
        <v>0.1</v>
      </c>
      <c r="AC46" s="134">
        <v>33.5</v>
      </c>
      <c r="AD46" s="134">
        <v>0</v>
      </c>
      <c r="AE46" s="134">
        <v>6.4</v>
      </c>
      <c r="AF46" s="27">
        <v>3.9</v>
      </c>
      <c r="AG46" s="27">
        <v>9.6999999999999993</v>
      </c>
      <c r="AH46" s="57">
        <f t="shared" si="2"/>
        <v>130</v>
      </c>
      <c r="AI46" s="51">
        <f t="shared" si="3"/>
        <v>-12.575655682582379</v>
      </c>
      <c r="AJ46" s="52" t="s">
        <v>57</v>
      </c>
      <c r="AL46" s="47">
        <v>204.9</v>
      </c>
    </row>
    <row r="47" spans="1:38">
      <c r="A47" s="48">
        <v>46</v>
      </c>
      <c r="B47" s="49" t="s">
        <v>45</v>
      </c>
      <c r="C47" s="57">
        <v>170.7</v>
      </c>
      <c r="D47" s="134">
        <v>0</v>
      </c>
      <c r="E47" s="134">
        <v>0</v>
      </c>
      <c r="F47" s="134">
        <v>0</v>
      </c>
      <c r="G47" s="134">
        <v>23.5</v>
      </c>
      <c r="H47" s="134">
        <v>13</v>
      </c>
      <c r="I47" s="134">
        <v>2</v>
      </c>
      <c r="J47" s="134">
        <v>38.200000000000003</v>
      </c>
      <c r="K47" s="134">
        <v>0</v>
      </c>
      <c r="L47" s="134">
        <v>0</v>
      </c>
      <c r="M47" s="134">
        <v>0</v>
      </c>
      <c r="N47" s="134">
        <v>0</v>
      </c>
      <c r="O47" s="50">
        <v>0</v>
      </c>
      <c r="P47" s="134">
        <v>0.3</v>
      </c>
      <c r="Q47" s="134">
        <v>7.1</v>
      </c>
      <c r="R47" s="134">
        <v>6.1</v>
      </c>
      <c r="S47" s="134">
        <v>0</v>
      </c>
      <c r="T47" s="134">
        <v>0</v>
      </c>
      <c r="U47" s="134">
        <v>0.9</v>
      </c>
      <c r="V47" s="134">
        <v>1.2</v>
      </c>
      <c r="W47" s="134">
        <v>0</v>
      </c>
      <c r="X47" s="134">
        <v>0</v>
      </c>
      <c r="Y47" s="134">
        <v>0</v>
      </c>
      <c r="Z47" s="134">
        <v>0</v>
      </c>
      <c r="AA47" s="134">
        <v>0</v>
      </c>
      <c r="AB47" s="134">
        <v>5</v>
      </c>
      <c r="AC47" s="134">
        <v>5.2</v>
      </c>
      <c r="AD47" s="134">
        <v>0.1</v>
      </c>
      <c r="AE47" s="134">
        <v>5.0999999999999996</v>
      </c>
      <c r="AF47" s="27">
        <v>1.3</v>
      </c>
      <c r="AG47" s="27">
        <v>0.1</v>
      </c>
      <c r="AH47" s="57">
        <f t="shared" si="2"/>
        <v>109.09999999999998</v>
      </c>
      <c r="AI47" s="51">
        <f t="shared" si="3"/>
        <v>-36.086701816051558</v>
      </c>
      <c r="AJ47" s="52" t="s">
        <v>81</v>
      </c>
      <c r="AL47" s="47">
        <v>144</v>
      </c>
    </row>
    <row r="48" spans="1:38">
      <c r="A48" s="48">
        <v>47</v>
      </c>
      <c r="B48" s="49" t="s">
        <v>72</v>
      </c>
      <c r="C48" s="57">
        <v>133.9</v>
      </c>
      <c r="D48" s="134">
        <v>0</v>
      </c>
      <c r="E48" s="134">
        <v>0</v>
      </c>
      <c r="F48" s="134">
        <v>16</v>
      </c>
      <c r="G48" s="134">
        <v>3.3</v>
      </c>
      <c r="H48" s="134">
        <v>1.1000000000000001</v>
      </c>
      <c r="I48" s="134">
        <v>40.6</v>
      </c>
      <c r="J48" s="134">
        <v>8.3000000000000007</v>
      </c>
      <c r="K48" s="134">
        <v>0</v>
      </c>
      <c r="L48" s="134">
        <v>2</v>
      </c>
      <c r="M48" s="134">
        <v>0.8</v>
      </c>
      <c r="N48" s="134">
        <v>1.9</v>
      </c>
      <c r="O48" s="50">
        <v>0.2</v>
      </c>
      <c r="P48" s="134">
        <v>1.4</v>
      </c>
      <c r="Q48" s="134">
        <v>16.100000000000001</v>
      </c>
      <c r="R48" s="134">
        <v>8.9</v>
      </c>
      <c r="S48" s="134">
        <v>0</v>
      </c>
      <c r="T48" s="134">
        <v>0</v>
      </c>
      <c r="U48" s="134">
        <v>0</v>
      </c>
      <c r="V48" s="134">
        <v>0</v>
      </c>
      <c r="W48" s="134">
        <v>0.1</v>
      </c>
      <c r="X48" s="134">
        <v>0.1</v>
      </c>
      <c r="Y48" s="134">
        <v>0</v>
      </c>
      <c r="Z48" s="134">
        <v>0</v>
      </c>
      <c r="AA48" s="134">
        <v>2.7</v>
      </c>
      <c r="AB48" s="134">
        <v>4.2</v>
      </c>
      <c r="AC48" s="134">
        <v>11.7</v>
      </c>
      <c r="AD48" s="134">
        <v>0.3</v>
      </c>
      <c r="AE48" s="134">
        <v>12.1</v>
      </c>
      <c r="AF48" s="27">
        <v>0.1</v>
      </c>
      <c r="AG48" s="27">
        <v>30.4</v>
      </c>
      <c r="AH48" s="57">
        <f t="shared" si="2"/>
        <v>162.30000000000001</v>
      </c>
      <c r="AI48" s="51">
        <f t="shared" si="3"/>
        <v>21.20985810306199</v>
      </c>
      <c r="AJ48" s="52" t="s">
        <v>81</v>
      </c>
      <c r="AL48" s="47">
        <v>140.6</v>
      </c>
    </row>
    <row r="49" spans="1:38">
      <c r="A49" s="48">
        <v>48</v>
      </c>
      <c r="B49" s="49" t="s">
        <v>71</v>
      </c>
      <c r="C49" s="57">
        <v>135.80000000000001</v>
      </c>
      <c r="D49" s="134">
        <v>0</v>
      </c>
      <c r="E49" s="134">
        <v>0</v>
      </c>
      <c r="F49" s="134">
        <v>3</v>
      </c>
      <c r="G49" s="134">
        <v>0.3</v>
      </c>
      <c r="H49" s="134">
        <v>1.4</v>
      </c>
      <c r="I49" s="134">
        <v>21</v>
      </c>
      <c r="J49" s="134">
        <v>6.1</v>
      </c>
      <c r="K49" s="134">
        <v>0.1</v>
      </c>
      <c r="L49" s="134">
        <v>0.5</v>
      </c>
      <c r="M49" s="134">
        <v>1.6</v>
      </c>
      <c r="N49" s="134">
        <v>4.7</v>
      </c>
      <c r="O49" s="50">
        <v>0.4</v>
      </c>
      <c r="P49" s="134">
        <v>0.1</v>
      </c>
      <c r="Q49" s="134">
        <v>22.8</v>
      </c>
      <c r="R49" s="134">
        <v>10.6</v>
      </c>
      <c r="S49" s="134">
        <v>0.1</v>
      </c>
      <c r="T49" s="134">
        <v>0</v>
      </c>
      <c r="U49" s="134">
        <v>0.4</v>
      </c>
      <c r="V49" s="134">
        <v>0</v>
      </c>
      <c r="W49" s="134">
        <v>0</v>
      </c>
      <c r="X49" s="134">
        <v>0.1</v>
      </c>
      <c r="Y49" s="134">
        <v>0</v>
      </c>
      <c r="Z49" s="134">
        <v>0</v>
      </c>
      <c r="AA49" s="134">
        <v>3.5</v>
      </c>
      <c r="AB49" s="134">
        <v>2.1</v>
      </c>
      <c r="AC49" s="134">
        <v>12.2</v>
      </c>
      <c r="AD49" s="134">
        <v>0</v>
      </c>
      <c r="AE49" s="134">
        <v>4.7</v>
      </c>
      <c r="AF49" s="27">
        <v>1.2</v>
      </c>
      <c r="AG49" s="27">
        <v>17.3</v>
      </c>
      <c r="AH49" s="57">
        <f t="shared" si="2"/>
        <v>114.19999999999999</v>
      </c>
      <c r="AI49" s="51">
        <f t="shared" si="3"/>
        <v>-15.905743740795302</v>
      </c>
      <c r="AJ49" s="52" t="s">
        <v>57</v>
      </c>
      <c r="AL49" s="47">
        <v>106.6</v>
      </c>
    </row>
    <row r="50" spans="1:38">
      <c r="A50" s="48">
        <v>49</v>
      </c>
      <c r="B50" s="49" t="s">
        <v>48</v>
      </c>
      <c r="C50" s="57">
        <v>153.1</v>
      </c>
      <c r="D50" s="134">
        <v>0</v>
      </c>
      <c r="E50" s="134">
        <v>0</v>
      </c>
      <c r="F50" s="134">
        <v>0</v>
      </c>
      <c r="G50" s="134">
        <v>8.4</v>
      </c>
      <c r="H50" s="134">
        <v>1.1000000000000001</v>
      </c>
      <c r="I50" s="134">
        <v>5.7</v>
      </c>
      <c r="J50" s="134">
        <v>17.399999999999999</v>
      </c>
      <c r="K50" s="134">
        <v>0</v>
      </c>
      <c r="L50" s="134">
        <v>2.5</v>
      </c>
      <c r="M50" s="134">
        <v>0.1</v>
      </c>
      <c r="N50" s="134">
        <v>17.2</v>
      </c>
      <c r="O50" s="50">
        <v>0.2</v>
      </c>
      <c r="P50" s="134">
        <v>6.8</v>
      </c>
      <c r="Q50" s="134">
        <v>12.1</v>
      </c>
      <c r="R50" s="134">
        <v>2.6</v>
      </c>
      <c r="S50" s="134">
        <v>0</v>
      </c>
      <c r="T50" s="134">
        <v>0.1</v>
      </c>
      <c r="U50" s="134">
        <v>4</v>
      </c>
      <c r="V50" s="134">
        <v>0</v>
      </c>
      <c r="W50" s="134">
        <v>0.1</v>
      </c>
      <c r="X50" s="134">
        <v>1.7</v>
      </c>
      <c r="Y50" s="134">
        <v>0.1</v>
      </c>
      <c r="Z50" s="134">
        <v>0</v>
      </c>
      <c r="AA50" s="134">
        <v>0</v>
      </c>
      <c r="AB50" s="134">
        <v>6.3</v>
      </c>
      <c r="AC50" s="134">
        <v>3.2</v>
      </c>
      <c r="AD50" s="134">
        <v>0.6</v>
      </c>
      <c r="AE50" s="134">
        <v>11</v>
      </c>
      <c r="AF50" s="27">
        <v>4.2</v>
      </c>
      <c r="AG50" s="27">
        <v>5.0999999999999996</v>
      </c>
      <c r="AH50" s="57">
        <f t="shared" si="2"/>
        <v>110.49999999999996</v>
      </c>
      <c r="AI50" s="51">
        <f t="shared" si="3"/>
        <v>-27.82495101241021</v>
      </c>
      <c r="AJ50" s="52" t="s">
        <v>81</v>
      </c>
      <c r="AL50" s="47">
        <v>272.3</v>
      </c>
    </row>
    <row r="51" spans="1:38">
      <c r="A51" s="48">
        <v>50</v>
      </c>
      <c r="B51" s="49" t="s">
        <v>49</v>
      </c>
      <c r="C51" s="57">
        <v>145.5</v>
      </c>
      <c r="D51" s="134">
        <v>0</v>
      </c>
      <c r="E51" s="134">
        <v>0</v>
      </c>
      <c r="F51" s="134">
        <v>31.9</v>
      </c>
      <c r="G51" s="134">
        <v>0</v>
      </c>
      <c r="H51" s="134">
        <v>0.4</v>
      </c>
      <c r="I51" s="134">
        <v>9.3000000000000007</v>
      </c>
      <c r="J51" s="134">
        <v>0</v>
      </c>
      <c r="K51" s="134">
        <v>0</v>
      </c>
      <c r="L51" s="134">
        <v>9</v>
      </c>
      <c r="M51" s="134">
        <v>12.2</v>
      </c>
      <c r="N51" s="134">
        <v>13.3</v>
      </c>
      <c r="O51" s="50">
        <v>0.3</v>
      </c>
      <c r="P51" s="134">
        <v>0</v>
      </c>
      <c r="Q51" s="134">
        <v>0</v>
      </c>
      <c r="R51" s="134">
        <v>4</v>
      </c>
      <c r="S51" s="134">
        <v>0</v>
      </c>
      <c r="T51" s="134">
        <v>0</v>
      </c>
      <c r="U51" s="134">
        <v>0</v>
      </c>
      <c r="V51" s="134">
        <v>0</v>
      </c>
      <c r="W51" s="134">
        <v>1.2</v>
      </c>
      <c r="X51" s="134">
        <v>0</v>
      </c>
      <c r="Y51" s="134">
        <v>0</v>
      </c>
      <c r="Z51" s="134">
        <v>0</v>
      </c>
      <c r="AA51" s="134">
        <v>0</v>
      </c>
      <c r="AB51" s="134">
        <v>0.2</v>
      </c>
      <c r="AC51" s="134">
        <v>0</v>
      </c>
      <c r="AD51" s="134">
        <v>0</v>
      </c>
      <c r="AE51" s="134">
        <v>2.2000000000000002</v>
      </c>
      <c r="AF51" s="27">
        <v>1.7</v>
      </c>
      <c r="AG51" s="27">
        <v>1.8</v>
      </c>
      <c r="AH51" s="57">
        <f t="shared" si="2"/>
        <v>87.5</v>
      </c>
      <c r="AI51" s="51">
        <f t="shared" si="3"/>
        <v>-39.862542955326461</v>
      </c>
      <c r="AJ51" s="52" t="s">
        <v>81</v>
      </c>
      <c r="AL51" s="47">
        <v>85.8</v>
      </c>
    </row>
    <row r="52" spans="1:38">
      <c r="A52" s="48">
        <v>51</v>
      </c>
      <c r="B52" s="48" t="s">
        <v>53</v>
      </c>
      <c r="C52" s="48">
        <f>SUM(C2:C51)</f>
        <v>8193.9000000000015</v>
      </c>
      <c r="D52" s="48">
        <f t="shared" ref="D52:E52" si="4">SUM(D2:D51)</f>
        <v>0.70000000000000007</v>
      </c>
      <c r="E52" s="48">
        <f t="shared" si="4"/>
        <v>65.599999999999994</v>
      </c>
      <c r="F52" s="48">
        <f t="shared" ref="F52:H52" si="5">SUM(F2:F51)</f>
        <v>251.7</v>
      </c>
      <c r="G52" s="48">
        <f t="shared" si="5"/>
        <v>136</v>
      </c>
      <c r="H52" s="145">
        <f t="shared" si="5"/>
        <v>107.79999999999998</v>
      </c>
      <c r="I52" s="145">
        <f t="shared" ref="I52:L52" si="6">SUM(I2:I51)</f>
        <v>618.79999999999995</v>
      </c>
      <c r="J52" s="145">
        <f t="shared" si="6"/>
        <v>450.69999999999993</v>
      </c>
      <c r="K52" s="145">
        <f t="shared" si="6"/>
        <v>20</v>
      </c>
      <c r="L52" s="145">
        <f t="shared" si="6"/>
        <v>227.29999999999998</v>
      </c>
      <c r="M52" s="145">
        <f t="shared" ref="M52:O52" si="7">SUM(M2:M51)</f>
        <v>77.099999999999994</v>
      </c>
      <c r="N52" s="145">
        <f t="shared" si="7"/>
        <v>405.69999999999993</v>
      </c>
      <c r="O52" s="145">
        <f t="shared" si="7"/>
        <v>26.700000000000003</v>
      </c>
      <c r="P52" s="145">
        <f t="shared" ref="P52:S52" si="8">SUM(P2:P51)</f>
        <v>123.79999999999998</v>
      </c>
      <c r="Q52" s="145">
        <f t="shared" si="8"/>
        <v>178.7</v>
      </c>
      <c r="R52" s="145">
        <f t="shared" si="8"/>
        <v>288.80000000000007</v>
      </c>
      <c r="S52" s="145">
        <f t="shared" si="8"/>
        <v>0.89999999999999991</v>
      </c>
      <c r="T52" s="146">
        <f t="shared" ref="T52:Z52" si="9">SUM(T2:T51)</f>
        <v>9.5</v>
      </c>
      <c r="U52" s="146">
        <f t="shared" si="9"/>
        <v>183.20000000000005</v>
      </c>
      <c r="V52" s="146">
        <f t="shared" si="9"/>
        <v>3.3000000000000007</v>
      </c>
      <c r="W52" s="146">
        <f t="shared" si="9"/>
        <v>41.400000000000013</v>
      </c>
      <c r="X52" s="146">
        <f t="shared" si="9"/>
        <v>6.2</v>
      </c>
      <c r="Y52" s="146">
        <f t="shared" si="9"/>
        <v>23.700000000000003</v>
      </c>
      <c r="Z52" s="146">
        <f t="shared" si="9"/>
        <v>0.6</v>
      </c>
      <c r="AA52" s="151">
        <f t="shared" ref="AA52:AD52" si="10">SUM(AA2:AA51)</f>
        <v>55.000000000000014</v>
      </c>
      <c r="AB52" s="151">
        <f t="shared" si="10"/>
        <v>151</v>
      </c>
      <c r="AC52" s="151">
        <f t="shared" si="10"/>
        <v>565.50000000000023</v>
      </c>
      <c r="AD52" s="151">
        <f t="shared" si="10"/>
        <v>20.700000000000003</v>
      </c>
      <c r="AE52" s="152">
        <f t="shared" ref="AE52:AG52" si="11">SUM(AE2:AE51)</f>
        <v>368.3</v>
      </c>
      <c r="AF52" s="152">
        <f t="shared" si="11"/>
        <v>322.20000000000005</v>
      </c>
      <c r="AG52" s="152">
        <f t="shared" si="11"/>
        <v>160.19999999999999</v>
      </c>
      <c r="AH52" s="48">
        <f t="shared" ref="AH52" si="12">SUM(AH2:AH51)</f>
        <v>4891.0999999999995</v>
      </c>
      <c r="AI52" s="51">
        <f t="shared" si="3"/>
        <v>-40.308034025311535</v>
      </c>
      <c r="AJ52" s="48" t="s">
        <v>81</v>
      </c>
      <c r="AK52" s="147"/>
    </row>
    <row r="53" spans="1:38">
      <c r="A53" s="48">
        <v>52</v>
      </c>
      <c r="B53" s="48" t="s">
        <v>54</v>
      </c>
      <c r="C53" s="63">
        <f>C52/50</f>
        <v>163.87800000000004</v>
      </c>
      <c r="D53" s="63">
        <f t="shared" ref="D53:E53" si="13">D52/50</f>
        <v>1.4000000000000002E-2</v>
      </c>
      <c r="E53" s="63">
        <f t="shared" si="13"/>
        <v>1.3119999999999998</v>
      </c>
      <c r="F53" s="63">
        <f t="shared" ref="F53:H53" si="14">F52/50</f>
        <v>5.0339999999999998</v>
      </c>
      <c r="G53" s="63">
        <f t="shared" si="14"/>
        <v>2.72</v>
      </c>
      <c r="H53" s="138">
        <f t="shared" si="14"/>
        <v>2.1559999999999997</v>
      </c>
      <c r="I53" s="138">
        <f t="shared" ref="I53:L53" si="15">I52/50</f>
        <v>12.375999999999999</v>
      </c>
      <c r="J53" s="138">
        <f t="shared" si="15"/>
        <v>9.0139999999999993</v>
      </c>
      <c r="K53" s="138">
        <f t="shared" si="15"/>
        <v>0.4</v>
      </c>
      <c r="L53" s="138">
        <f t="shared" si="15"/>
        <v>4.5459999999999994</v>
      </c>
      <c r="M53" s="138">
        <f t="shared" ref="M53:O53" si="16">M52/50</f>
        <v>1.5419999999999998</v>
      </c>
      <c r="N53" s="138">
        <f t="shared" si="16"/>
        <v>8.113999999999999</v>
      </c>
      <c r="O53" s="138">
        <f t="shared" si="16"/>
        <v>0.53400000000000003</v>
      </c>
      <c r="P53" s="138">
        <f t="shared" ref="P53:S53" si="17">P52/50</f>
        <v>2.4759999999999995</v>
      </c>
      <c r="Q53" s="138">
        <f t="shared" si="17"/>
        <v>3.5739999999999998</v>
      </c>
      <c r="R53" s="138">
        <f t="shared" si="17"/>
        <v>5.7760000000000016</v>
      </c>
      <c r="S53" s="138">
        <f t="shared" si="17"/>
        <v>1.7999999999999999E-2</v>
      </c>
      <c r="T53" s="138">
        <f t="shared" ref="T53:Z53" si="18">T52/50</f>
        <v>0.19</v>
      </c>
      <c r="U53" s="138">
        <f t="shared" si="18"/>
        <v>3.664000000000001</v>
      </c>
      <c r="V53" s="138">
        <f t="shared" si="18"/>
        <v>6.6000000000000017E-2</v>
      </c>
      <c r="W53" s="138">
        <f t="shared" si="18"/>
        <v>0.82800000000000029</v>
      </c>
      <c r="X53" s="138">
        <f t="shared" si="18"/>
        <v>0.124</v>
      </c>
      <c r="Y53" s="138">
        <f t="shared" si="18"/>
        <v>0.47400000000000003</v>
      </c>
      <c r="Z53" s="138">
        <f t="shared" si="18"/>
        <v>1.2E-2</v>
      </c>
      <c r="AA53" s="138">
        <f t="shared" ref="AA53:AD53" si="19">AA52/50</f>
        <v>1.1000000000000003</v>
      </c>
      <c r="AB53" s="138">
        <f t="shared" si="19"/>
        <v>3.02</v>
      </c>
      <c r="AC53" s="138">
        <f t="shared" si="19"/>
        <v>11.310000000000004</v>
      </c>
      <c r="AD53" s="138">
        <f t="shared" si="19"/>
        <v>0.41400000000000003</v>
      </c>
      <c r="AE53" s="138">
        <f t="shared" ref="AE53:AG53" si="20">AE52/50</f>
        <v>7.3660000000000005</v>
      </c>
      <c r="AF53" s="138">
        <f t="shared" si="20"/>
        <v>6.4440000000000008</v>
      </c>
      <c r="AG53" s="138">
        <f t="shared" si="20"/>
        <v>3.2039999999999997</v>
      </c>
      <c r="AH53" s="63">
        <f t="shared" ref="AH53" si="21">AH52/50</f>
        <v>97.821999999999989</v>
      </c>
      <c r="AI53" s="51">
        <f t="shared" si="3"/>
        <v>-40.308034025311535</v>
      </c>
      <c r="AJ53" s="63" t="s">
        <v>81</v>
      </c>
      <c r="AK53" s="147"/>
    </row>
    <row r="54" spans="1:38">
      <c r="S54" s="148"/>
      <c r="AK54" s="150"/>
    </row>
    <row r="57" spans="1:38" ht="30">
      <c r="X57" s="27">
        <v>611</v>
      </c>
      <c r="Y57" s="28" t="s">
        <v>130</v>
      </c>
      <c r="Z57" s="28" t="s">
        <v>0</v>
      </c>
      <c r="AC57" s="53">
        <f>278/50</f>
        <v>5.56</v>
      </c>
    </row>
    <row r="58" spans="1:38" ht="30">
      <c r="X58" s="27">
        <v>622</v>
      </c>
      <c r="Y58" s="28" t="s">
        <v>130</v>
      </c>
      <c r="Z58" s="28" t="s">
        <v>1</v>
      </c>
    </row>
    <row r="59" spans="1:38" ht="45">
      <c r="L59" s="27">
        <v>611</v>
      </c>
      <c r="M59" s="28" t="s">
        <v>130</v>
      </c>
      <c r="N59" s="28" t="s">
        <v>0</v>
      </c>
      <c r="X59" s="27">
        <v>634</v>
      </c>
      <c r="Y59" s="28" t="s">
        <v>130</v>
      </c>
      <c r="Z59" s="28" t="s">
        <v>2</v>
      </c>
    </row>
    <row r="60" spans="1:38" ht="30">
      <c r="L60" s="27">
        <v>622</v>
      </c>
      <c r="M60" s="28" t="s">
        <v>130</v>
      </c>
      <c r="N60" s="28" t="s">
        <v>1</v>
      </c>
      <c r="X60" s="27">
        <v>645</v>
      </c>
      <c r="Y60" s="28" t="s">
        <v>130</v>
      </c>
      <c r="Z60" s="28" t="s">
        <v>3</v>
      </c>
    </row>
    <row r="61" spans="1:38" ht="30">
      <c r="L61" s="27">
        <v>634</v>
      </c>
      <c r="M61" s="28" t="s">
        <v>130</v>
      </c>
      <c r="N61" s="28" t="s">
        <v>2</v>
      </c>
      <c r="X61" s="27">
        <v>626</v>
      </c>
      <c r="Y61" s="28" t="s">
        <v>130</v>
      </c>
      <c r="Z61" s="28" t="s">
        <v>4</v>
      </c>
    </row>
    <row r="62" spans="1:38" ht="30">
      <c r="L62" s="27">
        <v>645</v>
      </c>
      <c r="M62" s="28" t="s">
        <v>130</v>
      </c>
      <c r="N62" s="28" t="s">
        <v>3</v>
      </c>
      <c r="X62" s="27">
        <v>632</v>
      </c>
      <c r="Y62" s="28" t="s">
        <v>130</v>
      </c>
      <c r="Z62" s="28" t="s">
        <v>5</v>
      </c>
    </row>
    <row r="63" spans="1:38" ht="30">
      <c r="L63" s="27">
        <v>626</v>
      </c>
      <c r="M63" s="28" t="s">
        <v>130</v>
      </c>
      <c r="N63" s="28" t="s">
        <v>4</v>
      </c>
      <c r="X63" s="27">
        <v>605</v>
      </c>
      <c r="Y63" s="28" t="s">
        <v>130</v>
      </c>
      <c r="Z63" s="28" t="s">
        <v>6</v>
      </c>
    </row>
    <row r="64" spans="1:38" ht="30">
      <c r="L64" s="27">
        <v>632</v>
      </c>
      <c r="M64" s="28" t="s">
        <v>130</v>
      </c>
      <c r="N64" s="28" t="s">
        <v>5</v>
      </c>
      <c r="X64" s="27">
        <v>624</v>
      </c>
      <c r="Y64" s="28" t="s">
        <v>130</v>
      </c>
      <c r="Z64" s="28" t="s">
        <v>7</v>
      </c>
    </row>
    <row r="65" spans="12:26" ht="45">
      <c r="L65" s="27">
        <v>605</v>
      </c>
      <c r="M65" s="28" t="s">
        <v>130</v>
      </c>
      <c r="N65" s="28" t="s">
        <v>6</v>
      </c>
      <c r="X65" s="27">
        <v>609</v>
      </c>
      <c r="Y65" s="28" t="s">
        <v>130</v>
      </c>
      <c r="Z65" s="28" t="s">
        <v>8</v>
      </c>
    </row>
    <row r="66" spans="12:26" ht="30">
      <c r="L66" s="27">
        <v>624</v>
      </c>
      <c r="M66" s="28" t="s">
        <v>130</v>
      </c>
      <c r="N66" s="28" t="s">
        <v>7</v>
      </c>
      <c r="X66" s="27">
        <v>612</v>
      </c>
      <c r="Y66" s="28" t="s">
        <v>130</v>
      </c>
      <c r="Z66" s="28" t="s">
        <v>9</v>
      </c>
    </row>
    <row r="67" spans="12:26" ht="45">
      <c r="L67" s="27">
        <v>609</v>
      </c>
      <c r="M67" s="28" t="s">
        <v>130</v>
      </c>
      <c r="N67" s="28" t="s">
        <v>8</v>
      </c>
      <c r="X67" s="27">
        <v>621</v>
      </c>
      <c r="Y67" s="28" t="s">
        <v>130</v>
      </c>
      <c r="Z67" s="28" t="s">
        <v>10</v>
      </c>
    </row>
    <row r="68" spans="12:26" ht="45">
      <c r="L68" s="27">
        <v>612</v>
      </c>
      <c r="M68" s="28" t="s">
        <v>130</v>
      </c>
      <c r="N68" s="28" t="s">
        <v>9</v>
      </c>
      <c r="X68" s="27">
        <v>631</v>
      </c>
      <c r="Y68" s="28" t="s">
        <v>130</v>
      </c>
      <c r="Z68" s="28" t="s">
        <v>11</v>
      </c>
    </row>
    <row r="69" spans="12:26" ht="30">
      <c r="L69" s="27">
        <v>621</v>
      </c>
      <c r="M69" s="28" t="s">
        <v>130</v>
      </c>
      <c r="N69" s="28" t="s">
        <v>10</v>
      </c>
      <c r="X69" s="27">
        <v>642</v>
      </c>
      <c r="Y69" s="28" t="s">
        <v>130</v>
      </c>
      <c r="Z69" s="28" t="s">
        <v>12</v>
      </c>
    </row>
    <row r="70" spans="12:26" ht="30">
      <c r="L70" s="27">
        <v>631</v>
      </c>
      <c r="M70" s="28" t="s">
        <v>130</v>
      </c>
      <c r="N70" s="28" t="s">
        <v>11</v>
      </c>
      <c r="X70" s="27">
        <v>643</v>
      </c>
      <c r="Y70" s="28" t="s">
        <v>130</v>
      </c>
      <c r="Z70" s="28" t="s">
        <v>13</v>
      </c>
    </row>
    <row r="71" spans="12:26" ht="30">
      <c r="L71" s="27">
        <v>642</v>
      </c>
      <c r="M71" s="28" t="s">
        <v>130</v>
      </c>
      <c r="N71" s="28" t="s">
        <v>12</v>
      </c>
      <c r="X71" s="27">
        <v>638</v>
      </c>
      <c r="Y71" s="28" t="s">
        <v>130</v>
      </c>
      <c r="Z71" s="28" t="s">
        <v>14</v>
      </c>
    </row>
    <row r="72" spans="12:26" ht="30">
      <c r="L72" s="27">
        <v>643</v>
      </c>
      <c r="M72" s="28" t="s">
        <v>130</v>
      </c>
      <c r="N72" s="28" t="s">
        <v>13</v>
      </c>
      <c r="X72" s="27">
        <v>608</v>
      </c>
      <c r="Y72" s="28" t="s">
        <v>130</v>
      </c>
      <c r="Z72" s="28" t="s">
        <v>15</v>
      </c>
    </row>
    <row r="73" spans="12:26" ht="30">
      <c r="L73" s="27">
        <v>638</v>
      </c>
      <c r="M73" s="28" t="s">
        <v>130</v>
      </c>
      <c r="N73" s="28" t="s">
        <v>14</v>
      </c>
      <c r="X73" s="27">
        <v>601</v>
      </c>
      <c r="Y73" s="28" t="s">
        <v>130</v>
      </c>
      <c r="Z73" s="28" t="s">
        <v>16</v>
      </c>
    </row>
    <row r="74" spans="12:26" ht="45">
      <c r="L74" s="27">
        <v>608</v>
      </c>
      <c r="M74" s="28" t="s">
        <v>130</v>
      </c>
      <c r="N74" s="28" t="s">
        <v>15</v>
      </c>
      <c r="X74" s="27">
        <v>648</v>
      </c>
      <c r="Y74" s="28" t="s">
        <v>130</v>
      </c>
      <c r="Z74" s="28" t="s">
        <v>17</v>
      </c>
    </row>
    <row r="75" spans="12:26" ht="30">
      <c r="L75" s="27">
        <v>601</v>
      </c>
      <c r="M75" s="28" t="s">
        <v>130</v>
      </c>
      <c r="N75" s="28" t="s">
        <v>16</v>
      </c>
      <c r="X75" s="27">
        <v>649</v>
      </c>
      <c r="Y75" s="28" t="s">
        <v>130</v>
      </c>
      <c r="Z75" s="28" t="s">
        <v>18</v>
      </c>
    </row>
    <row r="76" spans="12:26" ht="30">
      <c r="L76" s="27">
        <v>648</v>
      </c>
      <c r="M76" s="28" t="s">
        <v>130</v>
      </c>
      <c r="N76" s="28" t="s">
        <v>17</v>
      </c>
      <c r="X76" s="27">
        <v>606</v>
      </c>
      <c r="Y76" s="28" t="s">
        <v>130</v>
      </c>
      <c r="Z76" s="28" t="s">
        <v>76</v>
      </c>
    </row>
    <row r="77" spans="12:26" ht="30">
      <c r="L77" s="27">
        <v>649</v>
      </c>
      <c r="M77" s="28" t="s">
        <v>130</v>
      </c>
      <c r="N77" s="28" t="s">
        <v>18</v>
      </c>
      <c r="X77" s="27">
        <v>620</v>
      </c>
      <c r="Y77" s="28" t="s">
        <v>130</v>
      </c>
      <c r="Z77" s="28" t="s">
        <v>20</v>
      </c>
    </row>
    <row r="78" spans="12:26" ht="45">
      <c r="L78" s="27">
        <v>606</v>
      </c>
      <c r="M78" s="28" t="s">
        <v>130</v>
      </c>
      <c r="N78" s="28" t="s">
        <v>76</v>
      </c>
      <c r="X78" s="27">
        <v>636</v>
      </c>
      <c r="Y78" s="28" t="s">
        <v>130</v>
      </c>
      <c r="Z78" s="28" t="s">
        <v>21</v>
      </c>
    </row>
    <row r="79" spans="12:26" ht="30">
      <c r="L79" s="27">
        <v>620</v>
      </c>
      <c r="M79" s="28" t="s">
        <v>130</v>
      </c>
      <c r="N79" s="28" t="s">
        <v>20</v>
      </c>
      <c r="X79" s="27">
        <v>650</v>
      </c>
      <c r="Y79" s="28" t="s">
        <v>130</v>
      </c>
      <c r="Z79" s="28" t="s">
        <v>22</v>
      </c>
    </row>
    <row r="80" spans="12:26" ht="30">
      <c r="L80" s="27">
        <v>636</v>
      </c>
      <c r="M80" s="28" t="s">
        <v>130</v>
      </c>
      <c r="N80" s="28" t="s">
        <v>21</v>
      </c>
      <c r="X80" s="27">
        <v>637</v>
      </c>
      <c r="Y80" s="28" t="s">
        <v>130</v>
      </c>
      <c r="Z80" s="28" t="s">
        <v>23</v>
      </c>
    </row>
    <row r="81" spans="12:26" ht="30">
      <c r="L81" s="27">
        <v>650</v>
      </c>
      <c r="M81" s="28" t="s">
        <v>130</v>
      </c>
      <c r="N81" s="28" t="s">
        <v>22</v>
      </c>
      <c r="X81" s="27">
        <v>647</v>
      </c>
      <c r="Y81" s="28" t="s">
        <v>130</v>
      </c>
      <c r="Z81" s="28" t="s">
        <v>24</v>
      </c>
    </row>
    <row r="82" spans="12:26" ht="45">
      <c r="L82" s="27">
        <v>637</v>
      </c>
      <c r="M82" s="28" t="s">
        <v>130</v>
      </c>
      <c r="N82" s="28" t="s">
        <v>23</v>
      </c>
      <c r="X82" s="27">
        <v>633</v>
      </c>
      <c r="Y82" s="28" t="s">
        <v>130</v>
      </c>
      <c r="Z82" s="28" t="s">
        <v>25</v>
      </c>
    </row>
    <row r="83" spans="12:26" ht="30">
      <c r="L83" s="27">
        <v>647</v>
      </c>
      <c r="M83" s="28" t="s">
        <v>130</v>
      </c>
      <c r="N83" s="28" t="s">
        <v>24</v>
      </c>
      <c r="X83" s="27">
        <v>630</v>
      </c>
      <c r="Y83" s="28" t="s">
        <v>130</v>
      </c>
      <c r="Z83" s="28" t="s">
        <v>26</v>
      </c>
    </row>
    <row r="84" spans="12:26" ht="30">
      <c r="L84" s="27">
        <v>633</v>
      </c>
      <c r="M84" s="28" t="s">
        <v>130</v>
      </c>
      <c r="N84" s="28" t="s">
        <v>25</v>
      </c>
      <c r="X84" s="27">
        <v>646</v>
      </c>
      <c r="Y84" s="28" t="s">
        <v>130</v>
      </c>
      <c r="Z84" s="28" t="s">
        <v>27</v>
      </c>
    </row>
    <row r="85" spans="12:26" ht="30">
      <c r="L85" s="27">
        <v>630</v>
      </c>
      <c r="M85" s="28" t="s">
        <v>130</v>
      </c>
      <c r="N85" s="28" t="s">
        <v>26</v>
      </c>
      <c r="X85" s="27">
        <v>625</v>
      </c>
      <c r="Y85" s="28" t="s">
        <v>130</v>
      </c>
      <c r="Z85" s="28" t="s">
        <v>28</v>
      </c>
    </row>
    <row r="86" spans="12:26" ht="30">
      <c r="L86" s="27">
        <v>646</v>
      </c>
      <c r="M86" s="28" t="s">
        <v>130</v>
      </c>
      <c r="N86" s="28" t="s">
        <v>27</v>
      </c>
      <c r="X86" s="27">
        <v>610</v>
      </c>
      <c r="Y86" s="28" t="s">
        <v>130</v>
      </c>
      <c r="Z86" s="28" t="s">
        <v>29</v>
      </c>
    </row>
    <row r="87" spans="12:26" ht="30">
      <c r="L87" s="27">
        <v>625</v>
      </c>
      <c r="M87" s="28" t="s">
        <v>130</v>
      </c>
      <c r="N87" s="28" t="s">
        <v>28</v>
      </c>
      <c r="X87" s="27">
        <v>635</v>
      </c>
      <c r="Y87" s="28" t="s">
        <v>130</v>
      </c>
      <c r="Z87" s="28" t="s">
        <v>30</v>
      </c>
    </row>
    <row r="88" spans="12:26" ht="30">
      <c r="L88" s="27">
        <v>610</v>
      </c>
      <c r="M88" s="28" t="s">
        <v>130</v>
      </c>
      <c r="N88" s="28" t="s">
        <v>29</v>
      </c>
      <c r="X88" s="27">
        <v>604</v>
      </c>
      <c r="Y88" s="28" t="s">
        <v>130</v>
      </c>
      <c r="Z88" s="28" t="s">
        <v>31</v>
      </c>
    </row>
    <row r="89" spans="12:26" ht="30">
      <c r="L89" s="27">
        <v>635</v>
      </c>
      <c r="M89" s="28" t="s">
        <v>130</v>
      </c>
      <c r="N89" s="28" t="s">
        <v>30</v>
      </c>
      <c r="X89" s="27">
        <v>641</v>
      </c>
      <c r="Y89" s="28" t="s">
        <v>130</v>
      </c>
      <c r="Z89" s="28" t="s">
        <v>32</v>
      </c>
    </row>
    <row r="90" spans="12:26" ht="30">
      <c r="L90" s="27">
        <v>604</v>
      </c>
      <c r="M90" s="28" t="s">
        <v>130</v>
      </c>
      <c r="N90" s="28" t="s">
        <v>31</v>
      </c>
      <c r="X90" s="27">
        <v>623</v>
      </c>
      <c r="Y90" s="28" t="s">
        <v>130</v>
      </c>
      <c r="Z90" s="28" t="s">
        <v>33</v>
      </c>
    </row>
    <row r="91" spans="12:26" ht="30">
      <c r="L91" s="27">
        <v>641</v>
      </c>
      <c r="M91" s="28" t="s">
        <v>130</v>
      </c>
      <c r="N91" s="28" t="s">
        <v>32</v>
      </c>
      <c r="X91" s="27">
        <v>639</v>
      </c>
      <c r="Y91" s="28" t="s">
        <v>130</v>
      </c>
      <c r="Z91" s="28" t="s">
        <v>34</v>
      </c>
    </row>
    <row r="92" spans="12:26" ht="30">
      <c r="L92" s="27">
        <v>623</v>
      </c>
      <c r="M92" s="28" t="s">
        <v>130</v>
      </c>
      <c r="N92" s="28" t="s">
        <v>33</v>
      </c>
      <c r="X92" s="27">
        <v>629</v>
      </c>
      <c r="Y92" s="28" t="s">
        <v>130</v>
      </c>
      <c r="Z92" s="28" t="s">
        <v>35</v>
      </c>
    </row>
    <row r="93" spans="12:26" ht="30">
      <c r="L93" s="27">
        <v>639</v>
      </c>
      <c r="M93" s="28" t="s">
        <v>130</v>
      </c>
      <c r="N93" s="28" t="s">
        <v>34</v>
      </c>
      <c r="X93" s="27">
        <v>644</v>
      </c>
      <c r="Y93" s="28" t="s">
        <v>130</v>
      </c>
      <c r="Z93" s="28" t="s">
        <v>36</v>
      </c>
    </row>
    <row r="94" spans="12:26" ht="45">
      <c r="L94" s="27">
        <v>629</v>
      </c>
      <c r="M94" s="28" t="s">
        <v>130</v>
      </c>
      <c r="N94" s="28" t="s">
        <v>35</v>
      </c>
      <c r="X94" s="27">
        <v>640</v>
      </c>
      <c r="Y94" s="28" t="s">
        <v>130</v>
      </c>
      <c r="Z94" s="28" t="s">
        <v>37</v>
      </c>
    </row>
    <row r="95" spans="12:26" ht="30">
      <c r="L95" s="27">
        <v>644</v>
      </c>
      <c r="M95" s="28" t="s">
        <v>130</v>
      </c>
      <c r="N95" s="28" t="s">
        <v>36</v>
      </c>
      <c r="X95" s="27">
        <v>618</v>
      </c>
      <c r="Y95" s="28" t="s">
        <v>130</v>
      </c>
      <c r="Z95" s="28" t="s">
        <v>38</v>
      </c>
    </row>
    <row r="96" spans="12:26" ht="30">
      <c r="L96" s="27">
        <v>640</v>
      </c>
      <c r="M96" s="28" t="s">
        <v>130</v>
      </c>
      <c r="N96" s="28" t="s">
        <v>37</v>
      </c>
      <c r="X96" s="27">
        <v>603</v>
      </c>
      <c r="Y96" s="28" t="s">
        <v>130</v>
      </c>
      <c r="Z96" s="28" t="s">
        <v>39</v>
      </c>
    </row>
    <row r="97" spans="12:26" ht="30">
      <c r="L97" s="27">
        <v>618</v>
      </c>
      <c r="M97" s="28" t="s">
        <v>130</v>
      </c>
      <c r="N97" s="28" t="s">
        <v>38</v>
      </c>
      <c r="X97" s="27">
        <v>615</v>
      </c>
      <c r="Y97" s="28" t="s">
        <v>130</v>
      </c>
      <c r="Z97" s="28" t="s">
        <v>40</v>
      </c>
    </row>
    <row r="98" spans="12:26" ht="45">
      <c r="L98" s="27">
        <v>603</v>
      </c>
      <c r="M98" s="28" t="s">
        <v>130</v>
      </c>
      <c r="N98" s="28" t="s">
        <v>39</v>
      </c>
      <c r="X98" s="27">
        <v>619</v>
      </c>
      <c r="Y98" s="28" t="s">
        <v>130</v>
      </c>
      <c r="Z98" s="28" t="s">
        <v>41</v>
      </c>
    </row>
    <row r="99" spans="12:26" ht="30">
      <c r="L99" s="27">
        <v>615</v>
      </c>
      <c r="M99" s="28" t="s">
        <v>130</v>
      </c>
      <c r="N99" s="28" t="s">
        <v>40</v>
      </c>
      <c r="X99" s="27">
        <v>613</v>
      </c>
      <c r="Y99" s="28" t="s">
        <v>130</v>
      </c>
      <c r="Z99" s="28" t="s">
        <v>42</v>
      </c>
    </row>
    <row r="100" spans="12:26" ht="30">
      <c r="L100" s="27">
        <v>619</v>
      </c>
      <c r="M100" s="28" t="s">
        <v>130</v>
      </c>
      <c r="N100" s="28" t="s">
        <v>41</v>
      </c>
      <c r="X100" s="27">
        <v>627</v>
      </c>
      <c r="Y100" s="28" t="s">
        <v>130</v>
      </c>
      <c r="Z100" s="28" t="s">
        <v>43</v>
      </c>
    </row>
    <row r="101" spans="12:26" ht="30">
      <c r="L101" s="27">
        <v>613</v>
      </c>
      <c r="M101" s="28" t="s">
        <v>130</v>
      </c>
      <c r="N101" s="28" t="s">
        <v>42</v>
      </c>
      <c r="X101" s="27">
        <v>602</v>
      </c>
      <c r="Y101" s="28" t="s">
        <v>130</v>
      </c>
      <c r="Z101" s="28" t="s">
        <v>44</v>
      </c>
    </row>
    <row r="102" spans="12:26" ht="30">
      <c r="L102" s="27">
        <v>627</v>
      </c>
      <c r="M102" s="28" t="s">
        <v>130</v>
      </c>
      <c r="N102" s="28" t="s">
        <v>43</v>
      </c>
      <c r="X102" s="27">
        <v>607</v>
      </c>
      <c r="Y102" s="28" t="s">
        <v>130</v>
      </c>
      <c r="Z102" s="28" t="s">
        <v>45</v>
      </c>
    </row>
    <row r="103" spans="12:26" ht="45">
      <c r="L103" s="27">
        <v>602</v>
      </c>
      <c r="M103" s="28" t="s">
        <v>130</v>
      </c>
      <c r="N103" s="28" t="s">
        <v>44</v>
      </c>
      <c r="X103" s="27">
        <v>616</v>
      </c>
      <c r="Y103" s="28" t="s">
        <v>130</v>
      </c>
      <c r="Z103" s="28" t="s">
        <v>46</v>
      </c>
    </row>
    <row r="104" spans="12:26" ht="45">
      <c r="L104" s="27">
        <v>607</v>
      </c>
      <c r="M104" s="28" t="s">
        <v>130</v>
      </c>
      <c r="N104" s="28" t="s">
        <v>45</v>
      </c>
      <c r="X104" s="27">
        <v>617</v>
      </c>
      <c r="Y104" s="28" t="s">
        <v>130</v>
      </c>
      <c r="Z104" s="28" t="s">
        <v>47</v>
      </c>
    </row>
    <row r="105" spans="12:26" ht="45">
      <c r="L105" s="27">
        <v>616</v>
      </c>
      <c r="M105" s="28" t="s">
        <v>130</v>
      </c>
      <c r="N105" s="28" t="s">
        <v>46</v>
      </c>
      <c r="X105" s="27">
        <v>614</v>
      </c>
      <c r="Y105" s="28" t="s">
        <v>130</v>
      </c>
      <c r="Z105" s="28" t="s">
        <v>48</v>
      </c>
    </row>
    <row r="106" spans="12:26" ht="45">
      <c r="L106" s="27">
        <v>617</v>
      </c>
      <c r="M106" s="28" t="s">
        <v>130</v>
      </c>
      <c r="N106" s="28" t="s">
        <v>47</v>
      </c>
      <c r="X106" s="27">
        <v>628</v>
      </c>
      <c r="Y106" s="28" t="s">
        <v>130</v>
      </c>
      <c r="Z106" s="28" t="s">
        <v>49</v>
      </c>
    </row>
    <row r="107" spans="12:26" ht="30">
      <c r="L107" s="27">
        <v>614</v>
      </c>
      <c r="M107" s="28" t="s">
        <v>130</v>
      </c>
      <c r="N107" s="28" t="s">
        <v>48</v>
      </c>
    </row>
    <row r="108" spans="12:26" ht="30">
      <c r="L108" s="27">
        <v>628</v>
      </c>
      <c r="M108" s="28" t="s">
        <v>130</v>
      </c>
      <c r="N108" s="28" t="s">
        <v>49</v>
      </c>
    </row>
  </sheetData>
  <autoFilter ref="A1:AL53">
    <filterColumn colId="30"/>
  </autoFilter>
  <printOptions horizontalCentered="1"/>
  <pageMargins left="0.25" right="0.25" top="0.5" bottom="0.5" header="0.3" footer="0.2"/>
  <pageSetup paperSize="9" scale="95" orientation="portrait" verticalDpi="300" r:id="rId1"/>
  <headerFooter>
    <oddHeader>&amp;C&amp;12INTEGRATED RAINFALL FOR THE MONTH OF SEPTEMBER,2016 (in mm)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dimension ref="A1:AN106"/>
  <sheetViews>
    <sheetView view="pageBreakPreview" zoomScaleSheetLayoutView="100" workbookViewId="0">
      <pane xSplit="2" ySplit="1" topLeftCell="J38" activePane="bottomRight" state="frozen"/>
      <selection pane="topRight" activeCell="C1" sqref="C1"/>
      <selection pane="bottomLeft" activeCell="A3" sqref="A3"/>
      <selection pane="bottomRight" activeCell="D53" sqref="D53:AE53"/>
    </sheetView>
  </sheetViews>
  <sheetFormatPr defaultColWidth="9.28515625" defaultRowHeight="15"/>
  <cols>
    <col min="1" max="1" width="4.42578125" style="1" customWidth="1"/>
    <col min="2" max="2" width="15.28515625" style="1" customWidth="1"/>
    <col min="3" max="3" width="8" style="1" customWidth="1"/>
    <col min="4" max="4" width="7.7109375" style="95" customWidth="1"/>
    <col min="5" max="12" width="6.5703125" style="1" bestFit="1" customWidth="1"/>
    <col min="13" max="34" width="7.5703125" style="1" bestFit="1" customWidth="1"/>
    <col min="35" max="35" width="7.7109375" style="1" customWidth="1"/>
    <col min="36" max="36" width="7.28515625" style="1" customWidth="1"/>
    <col min="37" max="37" width="7.7109375" style="15" customWidth="1"/>
    <col min="38" max="38" width="9.28515625" style="1"/>
    <col min="39" max="39" width="6.5703125" style="1" customWidth="1"/>
    <col min="40" max="16384" width="9.28515625" style="1"/>
  </cols>
  <sheetData>
    <row r="1" spans="1:40" s="6" customFormat="1" ht="30">
      <c r="A1" s="135" t="s">
        <v>70</v>
      </c>
      <c r="B1" s="135" t="s">
        <v>51</v>
      </c>
      <c r="C1" s="135" t="s">
        <v>50</v>
      </c>
      <c r="D1" s="135" t="s">
        <v>131</v>
      </c>
      <c r="E1" s="135">
        <v>2</v>
      </c>
      <c r="F1" s="135">
        <v>3</v>
      </c>
      <c r="G1" s="135">
        <v>4</v>
      </c>
      <c r="H1" s="135">
        <v>5</v>
      </c>
      <c r="I1" s="135">
        <v>6</v>
      </c>
      <c r="J1" s="135">
        <v>7</v>
      </c>
      <c r="K1" s="135">
        <v>8</v>
      </c>
      <c r="L1" s="135">
        <v>9</v>
      </c>
      <c r="M1" s="135">
        <v>10</v>
      </c>
      <c r="N1" s="135">
        <v>11</v>
      </c>
      <c r="O1" s="135">
        <v>12</v>
      </c>
      <c r="P1" s="135">
        <v>13</v>
      </c>
      <c r="Q1" s="135">
        <v>14</v>
      </c>
      <c r="R1" s="135">
        <v>15</v>
      </c>
      <c r="S1" s="135">
        <v>16</v>
      </c>
      <c r="T1" s="135">
        <v>17</v>
      </c>
      <c r="U1" s="135">
        <v>18</v>
      </c>
      <c r="V1" s="135">
        <v>19</v>
      </c>
      <c r="W1" s="135">
        <v>20</v>
      </c>
      <c r="X1" s="135">
        <v>21</v>
      </c>
      <c r="Y1" s="135">
        <v>22</v>
      </c>
      <c r="Z1" s="135">
        <v>23</v>
      </c>
      <c r="AA1" s="135">
        <v>24</v>
      </c>
      <c r="AB1" s="135">
        <v>25</v>
      </c>
      <c r="AC1" s="135">
        <v>26</v>
      </c>
      <c r="AD1" s="135">
        <v>27</v>
      </c>
      <c r="AE1" s="135">
        <v>28</v>
      </c>
      <c r="AF1" s="135">
        <v>29</v>
      </c>
      <c r="AG1" s="135">
        <v>30</v>
      </c>
      <c r="AH1" s="135">
        <v>31</v>
      </c>
      <c r="AI1" s="135" t="s">
        <v>52</v>
      </c>
      <c r="AJ1" s="137" t="s">
        <v>132</v>
      </c>
      <c r="AK1" s="36" t="s">
        <v>55</v>
      </c>
    </row>
    <row r="2" spans="1:40" ht="15" customHeight="1">
      <c r="A2" s="3">
        <v>1</v>
      </c>
      <c r="B2" s="2" t="s">
        <v>0</v>
      </c>
      <c r="C2" s="4">
        <v>273.8</v>
      </c>
      <c r="D2" s="25">
        <v>0.4</v>
      </c>
      <c r="E2" s="139">
        <v>26.4</v>
      </c>
      <c r="F2" s="139">
        <v>0.8</v>
      </c>
      <c r="G2" s="25">
        <v>0</v>
      </c>
      <c r="H2" s="26">
        <v>0</v>
      </c>
      <c r="I2" s="26">
        <v>6</v>
      </c>
      <c r="J2" s="26">
        <v>0.1</v>
      </c>
      <c r="K2" s="26">
        <v>0.8</v>
      </c>
      <c r="L2" s="26">
        <v>0.2</v>
      </c>
      <c r="M2" s="26">
        <v>1</v>
      </c>
      <c r="N2" s="26">
        <v>3.4</v>
      </c>
      <c r="O2" s="26">
        <v>0.1</v>
      </c>
      <c r="P2" s="26">
        <v>0</v>
      </c>
      <c r="Q2" s="26">
        <v>7.7</v>
      </c>
      <c r="R2" s="26">
        <v>0.2</v>
      </c>
      <c r="S2" s="26">
        <v>0.2</v>
      </c>
      <c r="T2" s="27">
        <v>5.9</v>
      </c>
      <c r="U2" s="27">
        <v>3.5</v>
      </c>
      <c r="V2" s="27">
        <v>31.9</v>
      </c>
      <c r="W2" s="27">
        <v>2.2999999999999998</v>
      </c>
      <c r="X2" s="27">
        <v>1.4</v>
      </c>
      <c r="Y2" s="27">
        <v>0.1</v>
      </c>
      <c r="Z2" s="27">
        <v>0.5</v>
      </c>
      <c r="AA2" s="27">
        <v>0</v>
      </c>
      <c r="AB2" s="27">
        <v>10.7</v>
      </c>
      <c r="AC2" s="27">
        <v>16.5</v>
      </c>
      <c r="AD2" s="27">
        <v>0.3</v>
      </c>
      <c r="AE2" s="27">
        <v>37.5</v>
      </c>
      <c r="AF2" s="27">
        <v>28.7</v>
      </c>
      <c r="AG2" s="27">
        <v>15.8</v>
      </c>
      <c r="AH2" s="27">
        <v>0.3</v>
      </c>
      <c r="AI2" s="4">
        <f t="shared" ref="AI2:AI33" si="0">SUM(D2:AH2)</f>
        <v>202.7</v>
      </c>
      <c r="AJ2" s="23">
        <f>AI2/C2*100-100</f>
        <v>-25.967859751643545</v>
      </c>
      <c r="AK2" s="16" t="s">
        <v>81</v>
      </c>
      <c r="AL2" s="27">
        <v>202.7</v>
      </c>
      <c r="AM2" s="19">
        <f>AI2-AL2</f>
        <v>0</v>
      </c>
      <c r="AN2" s="26"/>
    </row>
    <row r="3" spans="1:40" ht="15" customHeight="1">
      <c r="A3" s="3">
        <v>2</v>
      </c>
      <c r="B3" s="2" t="s">
        <v>1</v>
      </c>
      <c r="C3" s="4">
        <v>227.5</v>
      </c>
      <c r="D3" s="25">
        <v>0</v>
      </c>
      <c r="E3" s="139">
        <v>4.4000000000000004</v>
      </c>
      <c r="F3" s="139">
        <v>0.4</v>
      </c>
      <c r="G3" s="25">
        <v>0</v>
      </c>
      <c r="H3" s="26">
        <v>5</v>
      </c>
      <c r="I3" s="26">
        <v>1.8</v>
      </c>
      <c r="J3" s="26">
        <v>2</v>
      </c>
      <c r="K3" s="26">
        <v>7.8</v>
      </c>
      <c r="L3" s="26">
        <v>1.8</v>
      </c>
      <c r="M3" s="26">
        <v>0.4</v>
      </c>
      <c r="N3" s="26">
        <v>10.4</v>
      </c>
      <c r="O3" s="26">
        <v>2.2999999999999998</v>
      </c>
      <c r="P3" s="26">
        <v>0</v>
      </c>
      <c r="Q3" s="26">
        <v>3</v>
      </c>
      <c r="R3" s="26">
        <v>0</v>
      </c>
      <c r="S3" s="26">
        <v>0</v>
      </c>
      <c r="T3" s="27">
        <v>1.2</v>
      </c>
      <c r="U3" s="27">
        <v>2.2999999999999998</v>
      </c>
      <c r="V3" s="27">
        <v>27.5</v>
      </c>
      <c r="W3" s="27">
        <v>7.3</v>
      </c>
      <c r="X3" s="27">
        <v>0.5</v>
      </c>
      <c r="Y3" s="27">
        <v>0</v>
      </c>
      <c r="Z3" s="27">
        <v>1.8</v>
      </c>
      <c r="AA3" s="27">
        <v>1.5</v>
      </c>
      <c r="AB3" s="27">
        <v>49.2</v>
      </c>
      <c r="AC3" s="27">
        <v>0.2</v>
      </c>
      <c r="AD3" s="27">
        <v>0</v>
      </c>
      <c r="AE3" s="27">
        <v>16.8</v>
      </c>
      <c r="AF3" s="27">
        <v>22.4</v>
      </c>
      <c r="AG3" s="27">
        <v>19.600000000000001</v>
      </c>
      <c r="AH3" s="27">
        <v>0</v>
      </c>
      <c r="AI3" s="4">
        <f t="shared" si="0"/>
        <v>189.6</v>
      </c>
      <c r="AJ3" s="23">
        <f t="shared" ref="AJ3:AJ53" si="1">AI3/C3*100-100</f>
        <v>-16.659340659340657</v>
      </c>
      <c r="AK3" s="16" t="s">
        <v>57</v>
      </c>
      <c r="AL3" s="27">
        <v>189.6</v>
      </c>
      <c r="AM3" s="19">
        <f t="shared" ref="AM3:AM51" si="2">AI3-AL3</f>
        <v>0</v>
      </c>
      <c r="AN3" s="26"/>
    </row>
    <row r="4" spans="1:40" ht="15" customHeight="1">
      <c r="A4" s="3">
        <v>3</v>
      </c>
      <c r="B4" s="2" t="s">
        <v>2</v>
      </c>
      <c r="C4" s="4">
        <v>206.8</v>
      </c>
      <c r="D4" s="25">
        <v>54.4</v>
      </c>
      <c r="E4" s="139">
        <v>3.5</v>
      </c>
      <c r="F4" s="139">
        <v>0</v>
      </c>
      <c r="G4" s="25">
        <v>0.1</v>
      </c>
      <c r="H4" s="26">
        <v>3.1</v>
      </c>
      <c r="I4" s="26">
        <v>0.3</v>
      </c>
      <c r="J4" s="26">
        <v>1.2</v>
      </c>
      <c r="K4" s="26">
        <v>0</v>
      </c>
      <c r="L4" s="26">
        <v>1.7</v>
      </c>
      <c r="M4" s="26">
        <v>58.4</v>
      </c>
      <c r="N4" s="26">
        <v>0</v>
      </c>
      <c r="O4" s="26">
        <v>4.8</v>
      </c>
      <c r="P4" s="26">
        <v>0</v>
      </c>
      <c r="Q4" s="26">
        <v>8.1</v>
      </c>
      <c r="R4" s="26">
        <v>0</v>
      </c>
      <c r="S4" s="26">
        <v>0</v>
      </c>
      <c r="T4" s="27">
        <v>0</v>
      </c>
      <c r="U4" s="27">
        <v>18.5</v>
      </c>
      <c r="V4" s="27">
        <v>3.6</v>
      </c>
      <c r="W4" s="27">
        <v>5.4</v>
      </c>
      <c r="X4" s="27">
        <v>0</v>
      </c>
      <c r="Y4" s="27">
        <v>1.4</v>
      </c>
      <c r="Z4" s="27">
        <v>0</v>
      </c>
      <c r="AA4" s="27">
        <v>0.5</v>
      </c>
      <c r="AB4" s="27">
        <v>72.3</v>
      </c>
      <c r="AC4" s="27">
        <v>10.4</v>
      </c>
      <c r="AD4" s="27">
        <v>0</v>
      </c>
      <c r="AE4" s="27">
        <v>9.6</v>
      </c>
      <c r="AF4" s="27">
        <v>15.1</v>
      </c>
      <c r="AG4" s="27">
        <v>0</v>
      </c>
      <c r="AH4" s="27">
        <v>1</v>
      </c>
      <c r="AI4" s="4">
        <f t="shared" si="0"/>
        <v>273.40000000000003</v>
      </c>
      <c r="AJ4" s="23">
        <f t="shared" si="1"/>
        <v>32.205029013539644</v>
      </c>
      <c r="AK4" s="16" t="s">
        <v>56</v>
      </c>
      <c r="AL4" s="27">
        <v>273.39999999999998</v>
      </c>
      <c r="AM4" s="19">
        <f t="shared" si="2"/>
        <v>0</v>
      </c>
      <c r="AN4" s="26"/>
    </row>
    <row r="5" spans="1:40">
      <c r="A5" s="3">
        <v>4</v>
      </c>
      <c r="B5" s="2" t="s">
        <v>3</v>
      </c>
      <c r="C5" s="4">
        <v>207.9</v>
      </c>
      <c r="D5" s="25">
        <v>0</v>
      </c>
      <c r="E5" s="139">
        <v>0</v>
      </c>
      <c r="F5" s="139">
        <v>0</v>
      </c>
      <c r="G5" s="25">
        <v>0</v>
      </c>
      <c r="H5" s="26">
        <v>0</v>
      </c>
      <c r="I5" s="26">
        <v>0</v>
      </c>
      <c r="J5" s="26">
        <v>0</v>
      </c>
      <c r="K5" s="26">
        <v>0.1</v>
      </c>
      <c r="L5" s="26">
        <v>0</v>
      </c>
      <c r="M5" s="26">
        <v>14.2</v>
      </c>
      <c r="N5" s="26">
        <v>0</v>
      </c>
      <c r="O5" s="26">
        <v>42.4</v>
      </c>
      <c r="P5" s="26">
        <v>0</v>
      </c>
      <c r="Q5" s="26">
        <v>24.2</v>
      </c>
      <c r="R5" s="26">
        <v>0.1</v>
      </c>
      <c r="S5" s="26">
        <v>0</v>
      </c>
      <c r="T5" s="27">
        <v>0</v>
      </c>
      <c r="U5" s="27">
        <v>25.8</v>
      </c>
      <c r="V5" s="27">
        <v>8</v>
      </c>
      <c r="W5" s="27">
        <v>3.7</v>
      </c>
      <c r="X5" s="27">
        <v>0</v>
      </c>
      <c r="Y5" s="27">
        <v>0</v>
      </c>
      <c r="Z5" s="27">
        <v>73.400000000000006</v>
      </c>
      <c r="AA5" s="27">
        <v>16.5</v>
      </c>
      <c r="AB5" s="27">
        <v>2.1</v>
      </c>
      <c r="AC5" s="27">
        <v>5.2</v>
      </c>
      <c r="AD5" s="27">
        <v>5.7</v>
      </c>
      <c r="AE5" s="27">
        <v>30.4</v>
      </c>
      <c r="AF5" s="27">
        <v>3.6</v>
      </c>
      <c r="AG5" s="27">
        <v>0.4</v>
      </c>
      <c r="AH5" s="27">
        <v>0</v>
      </c>
      <c r="AI5" s="4">
        <f t="shared" si="0"/>
        <v>255.79999999999995</v>
      </c>
      <c r="AJ5" s="23">
        <f t="shared" si="1"/>
        <v>23.039923039923011</v>
      </c>
      <c r="AK5" s="16" t="s">
        <v>56</v>
      </c>
      <c r="AL5" s="27">
        <v>255.8</v>
      </c>
      <c r="AM5" s="19">
        <f t="shared" si="2"/>
        <v>0</v>
      </c>
      <c r="AN5" s="26"/>
    </row>
    <row r="6" spans="1:40">
      <c r="A6" s="3">
        <v>5</v>
      </c>
      <c r="B6" s="2" t="s">
        <v>4</v>
      </c>
      <c r="C6" s="4">
        <v>238.2</v>
      </c>
      <c r="D6" s="25">
        <v>0</v>
      </c>
      <c r="E6" s="139">
        <v>4</v>
      </c>
      <c r="F6" s="139">
        <v>1.4</v>
      </c>
      <c r="G6" s="25">
        <v>0</v>
      </c>
      <c r="H6" s="26">
        <v>0</v>
      </c>
      <c r="I6" s="26">
        <v>0</v>
      </c>
      <c r="J6" s="26">
        <v>0</v>
      </c>
      <c r="K6" s="26">
        <v>9.4</v>
      </c>
      <c r="L6" s="26">
        <v>0.1</v>
      </c>
      <c r="M6" s="26">
        <v>1.5</v>
      </c>
      <c r="N6" s="26">
        <v>21.7</v>
      </c>
      <c r="O6" s="26">
        <v>0.8</v>
      </c>
      <c r="P6" s="26">
        <v>0</v>
      </c>
      <c r="Q6" s="26">
        <v>8.5</v>
      </c>
      <c r="R6" s="26">
        <v>0.1</v>
      </c>
      <c r="S6" s="26">
        <v>0</v>
      </c>
      <c r="T6" s="27">
        <v>0.1</v>
      </c>
      <c r="U6" s="27">
        <v>2.9</v>
      </c>
      <c r="V6" s="27">
        <v>21.5</v>
      </c>
      <c r="W6" s="27">
        <v>2.4</v>
      </c>
      <c r="X6" s="27">
        <v>0.1</v>
      </c>
      <c r="Y6" s="27">
        <v>0</v>
      </c>
      <c r="Z6" s="27">
        <v>15.6</v>
      </c>
      <c r="AA6" s="27">
        <v>0</v>
      </c>
      <c r="AB6" s="27">
        <v>17.2</v>
      </c>
      <c r="AC6" s="27">
        <v>0.2</v>
      </c>
      <c r="AD6" s="27">
        <v>0</v>
      </c>
      <c r="AE6" s="27">
        <v>30</v>
      </c>
      <c r="AF6" s="27">
        <v>25.7</v>
      </c>
      <c r="AG6" s="27">
        <v>10.8</v>
      </c>
      <c r="AH6" s="27">
        <v>0</v>
      </c>
      <c r="AI6" s="4">
        <f t="shared" si="0"/>
        <v>174</v>
      </c>
      <c r="AJ6" s="23">
        <f t="shared" si="1"/>
        <v>-26.952141057934512</v>
      </c>
      <c r="AK6" s="16" t="s">
        <v>81</v>
      </c>
      <c r="AL6" s="27">
        <v>174</v>
      </c>
      <c r="AM6" s="19">
        <f t="shared" si="2"/>
        <v>0</v>
      </c>
      <c r="AN6" s="26"/>
    </row>
    <row r="7" spans="1:40">
      <c r="A7" s="3">
        <v>6</v>
      </c>
      <c r="B7" s="2" t="s">
        <v>5</v>
      </c>
      <c r="C7" s="4">
        <v>192.9</v>
      </c>
      <c r="D7" s="25">
        <v>0.5</v>
      </c>
      <c r="E7" s="139">
        <v>0</v>
      </c>
      <c r="F7" s="139">
        <v>0</v>
      </c>
      <c r="G7" s="25">
        <v>0</v>
      </c>
      <c r="H7" s="26">
        <v>2.9</v>
      </c>
      <c r="I7" s="26">
        <v>1.2</v>
      </c>
      <c r="J7" s="26">
        <v>2</v>
      </c>
      <c r="K7" s="26">
        <v>20.6</v>
      </c>
      <c r="L7" s="26">
        <v>3.6</v>
      </c>
      <c r="M7" s="26">
        <v>20.6</v>
      </c>
      <c r="N7" s="26">
        <v>0.3</v>
      </c>
      <c r="O7" s="26">
        <v>10.7</v>
      </c>
      <c r="P7" s="26">
        <v>0</v>
      </c>
      <c r="Q7" s="26">
        <v>29.2</v>
      </c>
      <c r="R7" s="26">
        <v>0</v>
      </c>
      <c r="S7" s="26">
        <v>0</v>
      </c>
      <c r="T7" s="27">
        <v>2.4</v>
      </c>
      <c r="U7" s="27">
        <v>16.600000000000001</v>
      </c>
      <c r="V7" s="27">
        <v>3.8</v>
      </c>
      <c r="W7" s="27">
        <v>3.2</v>
      </c>
      <c r="X7" s="27">
        <v>0.1</v>
      </c>
      <c r="Y7" s="27">
        <v>1.1000000000000001</v>
      </c>
      <c r="Z7" s="27">
        <v>4.5</v>
      </c>
      <c r="AA7" s="27">
        <v>3.5</v>
      </c>
      <c r="AB7" s="27">
        <v>15.5</v>
      </c>
      <c r="AC7" s="27">
        <v>6.8</v>
      </c>
      <c r="AD7" s="27">
        <v>1.3</v>
      </c>
      <c r="AE7" s="27">
        <v>22.2</v>
      </c>
      <c r="AF7" s="27">
        <v>17</v>
      </c>
      <c r="AG7" s="27">
        <v>0</v>
      </c>
      <c r="AH7" s="27">
        <v>15.5</v>
      </c>
      <c r="AI7" s="4">
        <f t="shared" si="0"/>
        <v>205.10000000000002</v>
      </c>
      <c r="AJ7" s="23">
        <f t="shared" si="1"/>
        <v>6.3245204769310561</v>
      </c>
      <c r="AK7" s="16" t="s">
        <v>57</v>
      </c>
      <c r="AL7" s="27">
        <v>205.1</v>
      </c>
      <c r="AM7" s="19">
        <f t="shared" si="2"/>
        <v>0</v>
      </c>
      <c r="AN7" s="26"/>
    </row>
    <row r="8" spans="1:40">
      <c r="A8" s="3">
        <v>7</v>
      </c>
      <c r="B8" s="2" t="s">
        <v>6</v>
      </c>
      <c r="C8" s="4">
        <v>219</v>
      </c>
      <c r="D8" s="25">
        <v>0</v>
      </c>
      <c r="E8" s="139">
        <v>1.5</v>
      </c>
      <c r="F8" s="139">
        <v>0</v>
      </c>
      <c r="G8" s="25">
        <v>0</v>
      </c>
      <c r="H8" s="26">
        <v>24.2</v>
      </c>
      <c r="I8" s="26">
        <v>2.1</v>
      </c>
      <c r="J8" s="26">
        <v>0</v>
      </c>
      <c r="K8" s="26">
        <v>0</v>
      </c>
      <c r="L8" s="26">
        <v>0</v>
      </c>
      <c r="M8" s="26">
        <v>0</v>
      </c>
      <c r="N8" s="26">
        <v>10.1</v>
      </c>
      <c r="O8" s="26">
        <v>0.1</v>
      </c>
      <c r="P8" s="26">
        <v>8.1999999999999993</v>
      </c>
      <c r="Q8" s="26">
        <v>11.5</v>
      </c>
      <c r="R8" s="26">
        <v>0</v>
      </c>
      <c r="S8" s="26">
        <v>21.9</v>
      </c>
      <c r="T8" s="27">
        <v>0</v>
      </c>
      <c r="U8" s="27">
        <v>10.7</v>
      </c>
      <c r="V8" s="27">
        <v>19.7</v>
      </c>
      <c r="W8" s="27">
        <v>1.2</v>
      </c>
      <c r="X8" s="27">
        <v>0</v>
      </c>
      <c r="Y8" s="27">
        <v>0</v>
      </c>
      <c r="Z8" s="27">
        <v>2.8</v>
      </c>
      <c r="AA8" s="27">
        <v>0</v>
      </c>
      <c r="AB8" s="27">
        <v>19.399999999999999</v>
      </c>
      <c r="AC8" s="27">
        <v>0</v>
      </c>
      <c r="AD8" s="27">
        <v>0</v>
      </c>
      <c r="AE8" s="27">
        <v>3.7</v>
      </c>
      <c r="AF8" s="27">
        <v>5.8</v>
      </c>
      <c r="AG8" s="27">
        <v>21.3</v>
      </c>
      <c r="AH8" s="27">
        <v>0</v>
      </c>
      <c r="AI8" s="4">
        <f t="shared" si="0"/>
        <v>164.20000000000002</v>
      </c>
      <c r="AJ8" s="23">
        <f t="shared" si="1"/>
        <v>-25.022831050228305</v>
      </c>
      <c r="AK8" s="16" t="s">
        <v>81</v>
      </c>
      <c r="AL8" s="27">
        <v>164.2</v>
      </c>
      <c r="AM8" s="19">
        <f t="shared" si="2"/>
        <v>0</v>
      </c>
      <c r="AN8" s="26"/>
    </row>
    <row r="9" spans="1:40">
      <c r="A9" s="3">
        <v>8</v>
      </c>
      <c r="B9" s="2" t="s">
        <v>7</v>
      </c>
      <c r="C9" s="4">
        <v>244.1</v>
      </c>
      <c r="D9" s="25">
        <v>0</v>
      </c>
      <c r="E9" s="139">
        <v>0.6</v>
      </c>
      <c r="F9" s="139">
        <v>0</v>
      </c>
      <c r="G9" s="25">
        <v>0</v>
      </c>
      <c r="H9" s="26">
        <v>0</v>
      </c>
      <c r="I9" s="26">
        <v>0.8</v>
      </c>
      <c r="J9" s="26">
        <v>0.1</v>
      </c>
      <c r="K9" s="26">
        <v>0.1</v>
      </c>
      <c r="L9" s="26">
        <v>0</v>
      </c>
      <c r="M9" s="26">
        <v>1.1000000000000001</v>
      </c>
      <c r="N9" s="26">
        <v>4.4000000000000004</v>
      </c>
      <c r="O9" s="26">
        <v>0.1</v>
      </c>
      <c r="P9" s="26">
        <v>0</v>
      </c>
      <c r="Q9" s="26">
        <v>36.700000000000003</v>
      </c>
      <c r="R9" s="26">
        <v>0</v>
      </c>
      <c r="S9" s="26">
        <v>0</v>
      </c>
      <c r="T9" s="27">
        <v>6</v>
      </c>
      <c r="U9" s="27">
        <v>15.4</v>
      </c>
      <c r="V9" s="27">
        <v>27.5</v>
      </c>
      <c r="W9" s="27">
        <v>4.7</v>
      </c>
      <c r="X9" s="27">
        <v>0.2</v>
      </c>
      <c r="Y9" s="27">
        <v>0</v>
      </c>
      <c r="Z9" s="27">
        <v>68.3</v>
      </c>
      <c r="AA9" s="27">
        <v>1.4</v>
      </c>
      <c r="AB9" s="27">
        <v>32.700000000000003</v>
      </c>
      <c r="AC9" s="27">
        <v>4.0999999999999996</v>
      </c>
      <c r="AD9" s="27">
        <v>0</v>
      </c>
      <c r="AE9" s="27">
        <v>2.7</v>
      </c>
      <c r="AF9" s="27">
        <v>41.8</v>
      </c>
      <c r="AG9" s="27">
        <v>3.5</v>
      </c>
      <c r="AH9" s="27">
        <v>0</v>
      </c>
      <c r="AI9" s="4">
        <f t="shared" si="0"/>
        <v>252.2</v>
      </c>
      <c r="AJ9" s="23">
        <f t="shared" si="1"/>
        <v>3.3183121671446258</v>
      </c>
      <c r="AK9" s="16" t="s">
        <v>57</v>
      </c>
      <c r="AL9" s="27">
        <v>252.2</v>
      </c>
      <c r="AM9" s="19">
        <f t="shared" si="2"/>
        <v>0</v>
      </c>
      <c r="AN9" s="26"/>
    </row>
    <row r="10" spans="1:40">
      <c r="A10" s="3">
        <v>9</v>
      </c>
      <c r="B10" s="2" t="s">
        <v>8</v>
      </c>
      <c r="C10" s="4">
        <v>237.5</v>
      </c>
      <c r="D10" s="25">
        <v>0</v>
      </c>
      <c r="E10" s="139">
        <v>0</v>
      </c>
      <c r="F10" s="139">
        <v>2.1</v>
      </c>
      <c r="G10" s="25">
        <v>0</v>
      </c>
      <c r="H10" s="26">
        <v>0.3</v>
      </c>
      <c r="I10" s="26">
        <v>2.1</v>
      </c>
      <c r="J10" s="26">
        <v>1.3</v>
      </c>
      <c r="K10" s="26">
        <v>4.5</v>
      </c>
      <c r="L10" s="26">
        <v>0</v>
      </c>
      <c r="M10" s="26">
        <v>0.1</v>
      </c>
      <c r="N10" s="26">
        <v>39.299999999999997</v>
      </c>
      <c r="O10" s="26">
        <v>0</v>
      </c>
      <c r="P10" s="26">
        <v>0</v>
      </c>
      <c r="Q10" s="26">
        <v>2.4</v>
      </c>
      <c r="R10" s="26">
        <v>0</v>
      </c>
      <c r="S10" s="26">
        <v>11.6</v>
      </c>
      <c r="T10" s="27">
        <v>0</v>
      </c>
      <c r="U10" s="27">
        <v>0.3</v>
      </c>
      <c r="V10" s="27">
        <v>23.1</v>
      </c>
      <c r="W10" s="27">
        <v>3.8</v>
      </c>
      <c r="X10" s="27">
        <v>0</v>
      </c>
      <c r="Y10" s="27">
        <v>0</v>
      </c>
      <c r="Z10" s="27">
        <v>2</v>
      </c>
      <c r="AA10" s="27">
        <v>0.1</v>
      </c>
      <c r="AB10" s="27">
        <v>20.8</v>
      </c>
      <c r="AC10" s="27">
        <v>0</v>
      </c>
      <c r="AD10" s="27">
        <v>0</v>
      </c>
      <c r="AE10" s="27">
        <v>30.7</v>
      </c>
      <c r="AF10" s="27">
        <v>47.7</v>
      </c>
      <c r="AG10" s="27">
        <v>22.2</v>
      </c>
      <c r="AH10" s="27">
        <v>0</v>
      </c>
      <c r="AI10" s="4">
        <f t="shared" si="0"/>
        <v>214.39999999999998</v>
      </c>
      <c r="AJ10" s="23">
        <f t="shared" si="1"/>
        <v>-9.7263157894736878</v>
      </c>
      <c r="AK10" s="16" t="s">
        <v>57</v>
      </c>
      <c r="AL10" s="27">
        <v>214.4</v>
      </c>
      <c r="AM10" s="19">
        <f t="shared" si="2"/>
        <v>0</v>
      </c>
      <c r="AN10" s="26"/>
    </row>
    <row r="11" spans="1:40">
      <c r="A11" s="3">
        <v>10</v>
      </c>
      <c r="B11" s="2" t="s">
        <v>9</v>
      </c>
      <c r="C11" s="4">
        <v>296.3</v>
      </c>
      <c r="D11" s="25">
        <v>0.1</v>
      </c>
      <c r="E11" s="139">
        <v>15.7</v>
      </c>
      <c r="F11" s="139">
        <v>0</v>
      </c>
      <c r="G11" s="25">
        <v>0</v>
      </c>
      <c r="H11" s="26">
        <v>0.7</v>
      </c>
      <c r="I11" s="26">
        <v>6</v>
      </c>
      <c r="J11" s="26">
        <v>0</v>
      </c>
      <c r="K11" s="26">
        <v>2.5</v>
      </c>
      <c r="L11" s="26">
        <v>0.1</v>
      </c>
      <c r="M11" s="26">
        <v>4.2</v>
      </c>
      <c r="N11" s="26">
        <v>5.5</v>
      </c>
      <c r="O11" s="26">
        <v>0</v>
      </c>
      <c r="P11" s="26">
        <v>0.2</v>
      </c>
      <c r="Q11" s="26">
        <v>13.4</v>
      </c>
      <c r="R11" s="26">
        <v>0</v>
      </c>
      <c r="S11" s="26">
        <v>0</v>
      </c>
      <c r="T11" s="27">
        <v>4.0999999999999996</v>
      </c>
      <c r="U11" s="27">
        <v>6.6</v>
      </c>
      <c r="V11" s="27">
        <v>36.4</v>
      </c>
      <c r="W11" s="27">
        <v>1.5</v>
      </c>
      <c r="X11" s="27">
        <v>1.3</v>
      </c>
      <c r="Y11" s="27">
        <v>0.6</v>
      </c>
      <c r="Z11" s="27">
        <v>0.3</v>
      </c>
      <c r="AA11" s="27">
        <v>0.2</v>
      </c>
      <c r="AB11" s="27">
        <v>7.3</v>
      </c>
      <c r="AC11" s="27">
        <v>10.199999999999999</v>
      </c>
      <c r="AD11" s="27">
        <v>1.3</v>
      </c>
      <c r="AE11" s="27">
        <v>25.3</v>
      </c>
      <c r="AF11" s="27">
        <v>8.1</v>
      </c>
      <c r="AG11" s="27">
        <v>3.2</v>
      </c>
      <c r="AH11" s="27">
        <v>0</v>
      </c>
      <c r="AI11" s="4">
        <f t="shared" si="0"/>
        <v>154.79999999999998</v>
      </c>
      <c r="AJ11" s="23">
        <f t="shared" si="1"/>
        <v>-47.755653054336832</v>
      </c>
      <c r="AK11" s="16" t="s">
        <v>81</v>
      </c>
      <c r="AL11" s="27">
        <v>154.80000000000001</v>
      </c>
      <c r="AM11" s="19">
        <f t="shared" si="2"/>
        <v>0</v>
      </c>
      <c r="AN11" s="26"/>
    </row>
    <row r="12" spans="1:40">
      <c r="A12" s="3">
        <v>11</v>
      </c>
      <c r="B12" s="2" t="s">
        <v>10</v>
      </c>
      <c r="C12" s="4">
        <v>169</v>
      </c>
      <c r="D12" s="25">
        <v>0</v>
      </c>
      <c r="E12" s="139">
        <v>12.9</v>
      </c>
      <c r="F12" s="139">
        <v>0.5</v>
      </c>
      <c r="G12" s="25">
        <v>0</v>
      </c>
      <c r="H12" s="26">
        <v>0</v>
      </c>
      <c r="I12" s="26">
        <v>0.8</v>
      </c>
      <c r="J12" s="26">
        <v>0</v>
      </c>
      <c r="K12" s="26">
        <v>1</v>
      </c>
      <c r="L12" s="26">
        <v>0.7</v>
      </c>
      <c r="M12" s="26">
        <v>0.1</v>
      </c>
      <c r="N12" s="26">
        <v>16.8</v>
      </c>
      <c r="O12" s="26">
        <v>0</v>
      </c>
      <c r="P12" s="26">
        <v>0</v>
      </c>
      <c r="Q12" s="26">
        <v>1.1000000000000001</v>
      </c>
      <c r="R12" s="26">
        <v>0</v>
      </c>
      <c r="S12" s="26">
        <v>0.3</v>
      </c>
      <c r="T12" s="27">
        <v>2.2000000000000002</v>
      </c>
      <c r="U12" s="27">
        <v>2</v>
      </c>
      <c r="V12" s="27">
        <v>20.3</v>
      </c>
      <c r="W12" s="27">
        <v>9.9</v>
      </c>
      <c r="X12" s="27">
        <v>0</v>
      </c>
      <c r="Y12" s="27">
        <v>0</v>
      </c>
      <c r="Z12" s="27">
        <v>3.4</v>
      </c>
      <c r="AA12" s="27">
        <v>2.5</v>
      </c>
      <c r="AB12" s="27">
        <v>8.4</v>
      </c>
      <c r="AC12" s="27">
        <v>2.1</v>
      </c>
      <c r="AD12" s="27">
        <v>0.2</v>
      </c>
      <c r="AE12" s="27">
        <v>13.9</v>
      </c>
      <c r="AF12" s="27">
        <v>17.899999999999999</v>
      </c>
      <c r="AG12" s="27">
        <v>15.4</v>
      </c>
      <c r="AH12" s="27">
        <v>1.8</v>
      </c>
      <c r="AI12" s="4">
        <f t="shared" si="0"/>
        <v>134.20000000000005</v>
      </c>
      <c r="AJ12" s="23">
        <f t="shared" si="1"/>
        <v>-20.591715976331344</v>
      </c>
      <c r="AK12" s="16" t="s">
        <v>81</v>
      </c>
      <c r="AL12" s="27">
        <v>134.19999999999999</v>
      </c>
      <c r="AM12" s="19">
        <f t="shared" si="2"/>
        <v>0</v>
      </c>
      <c r="AN12" s="26"/>
    </row>
    <row r="13" spans="1:40">
      <c r="A13" s="3">
        <v>12</v>
      </c>
      <c r="B13" s="2" t="s">
        <v>11</v>
      </c>
      <c r="C13" s="4">
        <v>165.6</v>
      </c>
      <c r="D13" s="25">
        <v>0</v>
      </c>
      <c r="E13" s="139">
        <v>0</v>
      </c>
      <c r="F13" s="139">
        <v>0</v>
      </c>
      <c r="G13" s="25">
        <v>0</v>
      </c>
      <c r="H13" s="26">
        <v>2.5</v>
      </c>
      <c r="I13" s="26">
        <v>0.8</v>
      </c>
      <c r="J13" s="26">
        <v>0</v>
      </c>
      <c r="K13" s="26">
        <v>2.4</v>
      </c>
      <c r="L13" s="26">
        <v>13</v>
      </c>
      <c r="M13" s="26">
        <v>41.2</v>
      </c>
      <c r="N13" s="26">
        <v>0</v>
      </c>
      <c r="O13" s="26">
        <v>24.2</v>
      </c>
      <c r="P13" s="26">
        <v>0</v>
      </c>
      <c r="Q13" s="26">
        <v>23.8</v>
      </c>
      <c r="R13" s="26">
        <v>0.1</v>
      </c>
      <c r="S13" s="26">
        <v>0</v>
      </c>
      <c r="T13" s="27">
        <v>7.6</v>
      </c>
      <c r="U13" s="27">
        <v>12.9</v>
      </c>
      <c r="V13" s="27">
        <v>1.4</v>
      </c>
      <c r="W13" s="27">
        <v>2.1</v>
      </c>
      <c r="X13" s="27">
        <v>0.6</v>
      </c>
      <c r="Y13" s="27">
        <v>2.1</v>
      </c>
      <c r="Z13" s="27">
        <v>4.0999999999999996</v>
      </c>
      <c r="AA13" s="27">
        <v>16.600000000000001</v>
      </c>
      <c r="AB13" s="27">
        <v>16.7</v>
      </c>
      <c r="AC13" s="27">
        <v>3.6</v>
      </c>
      <c r="AD13" s="27">
        <v>10.7</v>
      </c>
      <c r="AE13" s="27">
        <v>12.9</v>
      </c>
      <c r="AF13" s="27">
        <v>31.4</v>
      </c>
      <c r="AG13" s="27">
        <v>0.1</v>
      </c>
      <c r="AH13" s="27">
        <v>0</v>
      </c>
      <c r="AI13" s="4">
        <f t="shared" si="0"/>
        <v>230.79999999999995</v>
      </c>
      <c r="AJ13" s="23">
        <f t="shared" si="1"/>
        <v>39.371980676328491</v>
      </c>
      <c r="AK13" s="16" t="s">
        <v>56</v>
      </c>
      <c r="AL13" s="27">
        <v>230.8</v>
      </c>
      <c r="AM13" s="19">
        <f t="shared" si="2"/>
        <v>0</v>
      </c>
      <c r="AN13" s="26"/>
    </row>
    <row r="14" spans="1:40">
      <c r="A14" s="3">
        <v>13</v>
      </c>
      <c r="B14" s="2" t="s">
        <v>12</v>
      </c>
      <c r="C14" s="4">
        <v>199.3</v>
      </c>
      <c r="D14" s="25">
        <v>0</v>
      </c>
      <c r="E14" s="139">
        <v>18.600000000000001</v>
      </c>
      <c r="F14" s="139">
        <v>2.4</v>
      </c>
      <c r="G14" s="25">
        <v>0.1</v>
      </c>
      <c r="H14" s="26">
        <v>0</v>
      </c>
      <c r="I14" s="26">
        <v>0.2</v>
      </c>
      <c r="J14" s="26">
        <v>1.2</v>
      </c>
      <c r="K14" s="26">
        <v>0.1</v>
      </c>
      <c r="L14" s="26">
        <v>0.2</v>
      </c>
      <c r="M14" s="26">
        <v>0.2</v>
      </c>
      <c r="N14" s="26">
        <v>12.9</v>
      </c>
      <c r="O14" s="26">
        <v>34.299999999999997</v>
      </c>
      <c r="P14" s="26">
        <v>0.1</v>
      </c>
      <c r="Q14" s="26">
        <v>1.9</v>
      </c>
      <c r="R14" s="26">
        <v>0.1</v>
      </c>
      <c r="S14" s="26">
        <v>4.3</v>
      </c>
      <c r="T14" s="27">
        <v>0.1</v>
      </c>
      <c r="U14" s="27">
        <v>1.4</v>
      </c>
      <c r="V14" s="27">
        <v>16.5</v>
      </c>
      <c r="W14" s="27">
        <v>7.3</v>
      </c>
      <c r="X14" s="27">
        <v>0.1</v>
      </c>
      <c r="Y14" s="27">
        <v>0</v>
      </c>
      <c r="Z14" s="27">
        <v>41.7</v>
      </c>
      <c r="AA14" s="27">
        <v>7.5</v>
      </c>
      <c r="AB14" s="27">
        <v>0.6</v>
      </c>
      <c r="AC14" s="27">
        <v>1.9</v>
      </c>
      <c r="AD14" s="27">
        <v>0.4</v>
      </c>
      <c r="AE14" s="27">
        <v>14.9</v>
      </c>
      <c r="AF14" s="27">
        <v>37.5</v>
      </c>
      <c r="AG14" s="27">
        <v>4.0999999999999996</v>
      </c>
      <c r="AH14" s="27">
        <v>0.1</v>
      </c>
      <c r="AI14" s="4">
        <f t="shared" si="0"/>
        <v>210.7</v>
      </c>
      <c r="AJ14" s="23">
        <f t="shared" si="1"/>
        <v>5.7200200702458517</v>
      </c>
      <c r="AK14" s="16" t="s">
        <v>57</v>
      </c>
      <c r="AL14" s="27">
        <v>210.7</v>
      </c>
      <c r="AM14" s="19">
        <f t="shared" si="2"/>
        <v>0</v>
      </c>
      <c r="AN14" s="26"/>
    </row>
    <row r="15" spans="1:40">
      <c r="A15" s="3">
        <v>14</v>
      </c>
      <c r="B15" s="2" t="s">
        <v>13</v>
      </c>
      <c r="C15" s="4">
        <v>197.5</v>
      </c>
      <c r="D15" s="25">
        <v>0</v>
      </c>
      <c r="E15" s="139">
        <v>0</v>
      </c>
      <c r="F15" s="139">
        <v>0.4</v>
      </c>
      <c r="G15" s="25">
        <v>0</v>
      </c>
      <c r="H15" s="26">
        <v>0</v>
      </c>
      <c r="I15" s="26">
        <v>1.4</v>
      </c>
      <c r="J15" s="26">
        <v>0.8</v>
      </c>
      <c r="K15" s="26">
        <v>0</v>
      </c>
      <c r="L15" s="26">
        <v>13.4</v>
      </c>
      <c r="M15" s="26">
        <v>4.4000000000000004</v>
      </c>
      <c r="N15" s="26">
        <v>2.7</v>
      </c>
      <c r="O15" s="26">
        <v>4.5999999999999996</v>
      </c>
      <c r="P15" s="26">
        <v>0</v>
      </c>
      <c r="Q15" s="26">
        <v>3.5</v>
      </c>
      <c r="R15" s="26">
        <v>0</v>
      </c>
      <c r="S15" s="26">
        <v>30.2</v>
      </c>
      <c r="T15" s="27">
        <v>0.6</v>
      </c>
      <c r="U15" s="27">
        <v>2.2000000000000002</v>
      </c>
      <c r="V15" s="27">
        <v>3.5</v>
      </c>
      <c r="W15" s="27">
        <v>3</v>
      </c>
      <c r="X15" s="27">
        <v>0</v>
      </c>
      <c r="Y15" s="27">
        <v>0</v>
      </c>
      <c r="Z15" s="27">
        <v>30</v>
      </c>
      <c r="AA15" s="27">
        <v>0.4</v>
      </c>
      <c r="AB15" s="27">
        <v>12.5</v>
      </c>
      <c r="AC15" s="27">
        <v>6.5</v>
      </c>
      <c r="AD15" s="27">
        <v>0.1</v>
      </c>
      <c r="AE15" s="27">
        <v>7</v>
      </c>
      <c r="AF15" s="27">
        <v>53.7</v>
      </c>
      <c r="AG15" s="27">
        <v>0</v>
      </c>
      <c r="AH15" s="27">
        <v>0</v>
      </c>
      <c r="AI15" s="4">
        <f t="shared" si="0"/>
        <v>180.89999999999998</v>
      </c>
      <c r="AJ15" s="23">
        <f t="shared" si="1"/>
        <v>-8.4050632911392427</v>
      </c>
      <c r="AK15" s="16" t="s">
        <v>57</v>
      </c>
      <c r="AL15" s="27">
        <v>180.9</v>
      </c>
      <c r="AM15" s="19">
        <f t="shared" si="2"/>
        <v>0</v>
      </c>
      <c r="AN15" s="26"/>
    </row>
    <row r="16" spans="1:40">
      <c r="A16" s="3">
        <v>15</v>
      </c>
      <c r="B16" s="2" t="s">
        <v>14</v>
      </c>
      <c r="C16" s="4">
        <v>192.4</v>
      </c>
      <c r="D16" s="25">
        <v>0.1</v>
      </c>
      <c r="E16" s="139">
        <v>0</v>
      </c>
      <c r="F16" s="139">
        <v>0.3</v>
      </c>
      <c r="G16" s="25">
        <v>0.2</v>
      </c>
      <c r="H16" s="26">
        <v>0</v>
      </c>
      <c r="I16" s="26">
        <v>0.5</v>
      </c>
      <c r="J16" s="26">
        <v>0.3</v>
      </c>
      <c r="K16" s="26">
        <v>23.2</v>
      </c>
      <c r="L16" s="26">
        <v>2.8</v>
      </c>
      <c r="M16" s="26">
        <v>17.7</v>
      </c>
      <c r="N16" s="26">
        <v>4.2</v>
      </c>
      <c r="O16" s="26">
        <v>7.7</v>
      </c>
      <c r="P16" s="26">
        <v>0.2</v>
      </c>
      <c r="Q16" s="26">
        <v>5.7</v>
      </c>
      <c r="R16" s="26">
        <v>0</v>
      </c>
      <c r="S16" s="26">
        <v>0</v>
      </c>
      <c r="T16" s="27">
        <v>0.1</v>
      </c>
      <c r="U16" s="27">
        <v>10.5</v>
      </c>
      <c r="V16" s="27">
        <v>0.6</v>
      </c>
      <c r="W16" s="27">
        <v>3.2</v>
      </c>
      <c r="X16" s="27">
        <v>0</v>
      </c>
      <c r="Y16" s="27">
        <v>0</v>
      </c>
      <c r="Z16" s="27">
        <v>0.3</v>
      </c>
      <c r="AA16" s="27">
        <v>0</v>
      </c>
      <c r="AB16" s="27">
        <v>6.7</v>
      </c>
      <c r="AC16" s="27">
        <v>12.2</v>
      </c>
      <c r="AD16" s="27">
        <v>2.6</v>
      </c>
      <c r="AE16" s="27">
        <v>4.9000000000000004</v>
      </c>
      <c r="AF16" s="27">
        <v>2.7</v>
      </c>
      <c r="AG16" s="27">
        <v>0.2</v>
      </c>
      <c r="AH16" s="27">
        <v>0.3</v>
      </c>
      <c r="AI16" s="4">
        <f t="shared" si="0"/>
        <v>107.2</v>
      </c>
      <c r="AJ16" s="23">
        <f t="shared" si="1"/>
        <v>-44.282744282744282</v>
      </c>
      <c r="AK16" s="16" t="s">
        <v>81</v>
      </c>
      <c r="AL16" s="27">
        <v>107.2</v>
      </c>
      <c r="AM16" s="19">
        <f t="shared" si="2"/>
        <v>0</v>
      </c>
      <c r="AN16" s="26"/>
    </row>
    <row r="17" spans="1:40" ht="15" customHeight="1">
      <c r="A17" s="3">
        <v>16</v>
      </c>
      <c r="B17" s="2" t="s">
        <v>15</v>
      </c>
      <c r="C17" s="4">
        <v>222.9</v>
      </c>
      <c r="D17" s="25">
        <v>0</v>
      </c>
      <c r="E17" s="139">
        <v>3</v>
      </c>
      <c r="F17" s="139">
        <v>0.1</v>
      </c>
      <c r="G17" s="25">
        <v>0</v>
      </c>
      <c r="H17" s="26">
        <v>5.8</v>
      </c>
      <c r="I17" s="26">
        <v>1.4</v>
      </c>
      <c r="J17" s="26">
        <v>0</v>
      </c>
      <c r="K17" s="26">
        <v>1.3</v>
      </c>
      <c r="L17" s="26">
        <v>0.1</v>
      </c>
      <c r="M17" s="26">
        <v>0</v>
      </c>
      <c r="N17" s="26">
        <v>54.5</v>
      </c>
      <c r="O17" s="26">
        <v>0.1</v>
      </c>
      <c r="P17" s="26">
        <v>0.1</v>
      </c>
      <c r="Q17" s="26">
        <v>0.6</v>
      </c>
      <c r="R17" s="26">
        <v>0</v>
      </c>
      <c r="S17" s="26">
        <v>0</v>
      </c>
      <c r="T17" s="27">
        <v>0</v>
      </c>
      <c r="U17" s="27">
        <v>6</v>
      </c>
      <c r="V17" s="27">
        <v>20.9</v>
      </c>
      <c r="W17" s="27">
        <v>3</v>
      </c>
      <c r="X17" s="27">
        <v>0.1</v>
      </c>
      <c r="Y17" s="27">
        <v>0</v>
      </c>
      <c r="Z17" s="27">
        <v>1.7</v>
      </c>
      <c r="AA17" s="27">
        <v>0</v>
      </c>
      <c r="AB17" s="27">
        <v>55</v>
      </c>
      <c r="AC17" s="27">
        <v>3.6</v>
      </c>
      <c r="AD17" s="27">
        <v>1.9</v>
      </c>
      <c r="AE17" s="27">
        <v>5.0999999999999996</v>
      </c>
      <c r="AF17" s="27">
        <v>7.4</v>
      </c>
      <c r="AG17" s="27">
        <v>23.3</v>
      </c>
      <c r="AH17" s="27">
        <v>0</v>
      </c>
      <c r="AI17" s="4">
        <f t="shared" si="0"/>
        <v>195</v>
      </c>
      <c r="AJ17" s="23">
        <f t="shared" si="1"/>
        <v>-12.51682368775235</v>
      </c>
      <c r="AK17" s="16" t="s">
        <v>57</v>
      </c>
      <c r="AL17" s="27">
        <v>195</v>
      </c>
      <c r="AM17" s="19">
        <f t="shared" si="2"/>
        <v>0</v>
      </c>
      <c r="AN17" s="26"/>
    </row>
    <row r="18" spans="1:40" ht="15" customHeight="1">
      <c r="A18" s="3">
        <v>17</v>
      </c>
      <c r="B18" s="2" t="s">
        <v>16</v>
      </c>
      <c r="C18" s="4">
        <v>230.6</v>
      </c>
      <c r="D18" s="25">
        <v>8.6999999999999993</v>
      </c>
      <c r="E18" s="139">
        <v>34.1</v>
      </c>
      <c r="F18" s="139">
        <v>0.2</v>
      </c>
      <c r="G18" s="25">
        <v>0.2</v>
      </c>
      <c r="H18" s="26">
        <v>11.8</v>
      </c>
      <c r="I18" s="26">
        <v>14</v>
      </c>
      <c r="J18" s="26">
        <v>2.4</v>
      </c>
      <c r="K18" s="26">
        <v>0.6</v>
      </c>
      <c r="L18" s="26">
        <v>0</v>
      </c>
      <c r="M18" s="26">
        <v>6.9</v>
      </c>
      <c r="N18" s="26">
        <v>0.1</v>
      </c>
      <c r="O18" s="26">
        <v>0.3</v>
      </c>
      <c r="P18" s="26">
        <v>1.9</v>
      </c>
      <c r="Q18" s="26">
        <v>7.1</v>
      </c>
      <c r="R18" s="26">
        <v>0</v>
      </c>
      <c r="S18" s="26">
        <v>1.1000000000000001</v>
      </c>
      <c r="T18" s="27">
        <v>5.7</v>
      </c>
      <c r="U18" s="27">
        <v>1.1000000000000001</v>
      </c>
      <c r="V18" s="27">
        <v>42.4</v>
      </c>
      <c r="W18" s="27">
        <v>2</v>
      </c>
      <c r="X18" s="27">
        <v>0.1</v>
      </c>
      <c r="Y18" s="27">
        <v>0</v>
      </c>
      <c r="Z18" s="27">
        <v>16.2</v>
      </c>
      <c r="AA18" s="27">
        <v>0.2</v>
      </c>
      <c r="AB18" s="27">
        <v>15.9</v>
      </c>
      <c r="AC18" s="27">
        <v>0</v>
      </c>
      <c r="AD18" s="27">
        <v>1.8</v>
      </c>
      <c r="AE18" s="27">
        <v>1.4</v>
      </c>
      <c r="AF18" s="27">
        <v>1.2</v>
      </c>
      <c r="AG18" s="27">
        <v>1.8</v>
      </c>
      <c r="AH18" s="27">
        <v>0.1</v>
      </c>
      <c r="AI18" s="4">
        <f t="shared" si="0"/>
        <v>179.29999999999998</v>
      </c>
      <c r="AJ18" s="23">
        <f t="shared" si="1"/>
        <v>-22.2463139635733</v>
      </c>
      <c r="AK18" s="16" t="s">
        <v>81</v>
      </c>
      <c r="AL18" s="27">
        <v>179.3</v>
      </c>
      <c r="AM18" s="19">
        <f t="shared" si="2"/>
        <v>0</v>
      </c>
      <c r="AN18" s="26"/>
    </row>
    <row r="19" spans="1:40">
      <c r="A19" s="3">
        <v>18</v>
      </c>
      <c r="B19" s="2" t="s">
        <v>17</v>
      </c>
      <c r="C19" s="4">
        <v>175.2</v>
      </c>
      <c r="D19" s="25">
        <v>0</v>
      </c>
      <c r="E19" s="139">
        <v>0</v>
      </c>
      <c r="F19" s="139">
        <v>3</v>
      </c>
      <c r="G19" s="25">
        <v>0</v>
      </c>
      <c r="H19" s="26">
        <v>0</v>
      </c>
      <c r="I19" s="26">
        <v>0</v>
      </c>
      <c r="J19" s="26">
        <v>0.5</v>
      </c>
      <c r="K19" s="26">
        <v>0.1</v>
      </c>
      <c r="L19" s="26">
        <v>0</v>
      </c>
      <c r="M19" s="26">
        <v>2.8</v>
      </c>
      <c r="N19" s="26">
        <v>6.1</v>
      </c>
      <c r="O19" s="26">
        <v>7.8</v>
      </c>
      <c r="P19" s="26">
        <v>1.3</v>
      </c>
      <c r="Q19" s="26">
        <v>35.200000000000003</v>
      </c>
      <c r="R19" s="26">
        <v>0.8</v>
      </c>
      <c r="S19" s="26">
        <v>0.1</v>
      </c>
      <c r="T19" s="27">
        <v>0</v>
      </c>
      <c r="U19" s="27">
        <v>14.8</v>
      </c>
      <c r="V19" s="27">
        <v>14</v>
      </c>
      <c r="W19" s="27">
        <v>3.1</v>
      </c>
      <c r="X19" s="27">
        <v>0.5</v>
      </c>
      <c r="Y19" s="27">
        <v>0</v>
      </c>
      <c r="Z19" s="27">
        <v>10.4</v>
      </c>
      <c r="AA19" s="27">
        <v>10</v>
      </c>
      <c r="AB19" s="27">
        <v>3.2</v>
      </c>
      <c r="AC19" s="27">
        <v>0.5</v>
      </c>
      <c r="AD19" s="27">
        <v>0.1</v>
      </c>
      <c r="AE19" s="27">
        <v>21.4</v>
      </c>
      <c r="AF19" s="27">
        <v>53.7</v>
      </c>
      <c r="AG19" s="27">
        <v>4.9000000000000004</v>
      </c>
      <c r="AH19" s="27">
        <v>2.9</v>
      </c>
      <c r="AI19" s="4">
        <f t="shared" si="0"/>
        <v>197.2</v>
      </c>
      <c r="AJ19" s="23">
        <f t="shared" si="1"/>
        <v>12.55707762557077</v>
      </c>
      <c r="AK19" s="16" t="s">
        <v>57</v>
      </c>
      <c r="AL19" s="27">
        <v>197.2</v>
      </c>
      <c r="AM19" s="19">
        <f t="shared" si="2"/>
        <v>0</v>
      </c>
      <c r="AN19" s="26"/>
    </row>
    <row r="20" spans="1:40">
      <c r="A20" s="3">
        <v>19</v>
      </c>
      <c r="B20" s="2" t="s">
        <v>18</v>
      </c>
      <c r="C20" s="4">
        <v>211</v>
      </c>
      <c r="D20" s="25">
        <v>0</v>
      </c>
      <c r="E20" s="139">
        <v>0</v>
      </c>
      <c r="F20" s="139">
        <v>0.4</v>
      </c>
      <c r="G20" s="25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0.6</v>
      </c>
      <c r="M20" s="26">
        <v>3</v>
      </c>
      <c r="N20" s="26">
        <v>0</v>
      </c>
      <c r="O20" s="26">
        <v>6.4</v>
      </c>
      <c r="P20" s="26">
        <v>0</v>
      </c>
      <c r="Q20" s="26">
        <v>7.3</v>
      </c>
      <c r="R20" s="26">
        <v>0</v>
      </c>
      <c r="S20" s="26">
        <v>0</v>
      </c>
      <c r="T20" s="27">
        <v>0.3</v>
      </c>
      <c r="U20" s="27">
        <v>17.2</v>
      </c>
      <c r="V20" s="27">
        <v>3.8</v>
      </c>
      <c r="W20" s="27">
        <v>3.7</v>
      </c>
      <c r="X20" s="27">
        <v>0</v>
      </c>
      <c r="Y20" s="27">
        <v>0</v>
      </c>
      <c r="Z20" s="27">
        <v>1.9</v>
      </c>
      <c r="AA20" s="27">
        <v>3.9</v>
      </c>
      <c r="AB20" s="27">
        <v>8.6999999999999993</v>
      </c>
      <c r="AC20" s="27">
        <v>0.1</v>
      </c>
      <c r="AD20" s="27">
        <v>0</v>
      </c>
      <c r="AE20" s="27">
        <v>48.5</v>
      </c>
      <c r="AF20" s="27">
        <v>29.6</v>
      </c>
      <c r="AG20" s="27">
        <v>0</v>
      </c>
      <c r="AH20" s="27">
        <v>0</v>
      </c>
      <c r="AI20" s="4">
        <f t="shared" si="0"/>
        <v>135.4</v>
      </c>
      <c r="AJ20" s="23">
        <f t="shared" si="1"/>
        <v>-35.829383886255911</v>
      </c>
      <c r="AK20" s="16" t="s">
        <v>81</v>
      </c>
      <c r="AL20" s="27">
        <v>135.4</v>
      </c>
      <c r="AM20" s="19">
        <f t="shared" si="2"/>
        <v>0</v>
      </c>
      <c r="AN20" s="26"/>
    </row>
    <row r="21" spans="1:40">
      <c r="A21" s="3">
        <v>20</v>
      </c>
      <c r="B21" s="2" t="s">
        <v>19</v>
      </c>
      <c r="C21" s="4">
        <v>246.5</v>
      </c>
      <c r="D21" s="25">
        <v>0</v>
      </c>
      <c r="E21" s="139">
        <v>0</v>
      </c>
      <c r="F21" s="139">
        <v>0</v>
      </c>
      <c r="G21" s="25">
        <v>0</v>
      </c>
      <c r="H21" s="26">
        <v>5.3</v>
      </c>
      <c r="I21" s="26">
        <v>3.2</v>
      </c>
      <c r="J21" s="26">
        <v>0</v>
      </c>
      <c r="K21" s="26">
        <v>4</v>
      </c>
      <c r="L21" s="26">
        <v>0.6</v>
      </c>
      <c r="M21" s="26">
        <v>0.3</v>
      </c>
      <c r="N21" s="26">
        <v>19.2</v>
      </c>
      <c r="O21" s="26">
        <v>0</v>
      </c>
      <c r="P21" s="26">
        <v>1.1000000000000001</v>
      </c>
      <c r="Q21" s="26">
        <v>2.1</v>
      </c>
      <c r="R21" s="26">
        <v>0</v>
      </c>
      <c r="S21" s="26">
        <v>32.1</v>
      </c>
      <c r="T21" s="27">
        <v>0</v>
      </c>
      <c r="U21" s="27">
        <v>11.3</v>
      </c>
      <c r="V21" s="27">
        <v>35.200000000000003</v>
      </c>
      <c r="W21" s="27">
        <v>2.5</v>
      </c>
      <c r="X21" s="27">
        <v>0.4</v>
      </c>
      <c r="Y21" s="27">
        <v>0</v>
      </c>
      <c r="Z21" s="27">
        <v>2</v>
      </c>
      <c r="AA21" s="27">
        <v>0</v>
      </c>
      <c r="AB21" s="27">
        <v>19.2</v>
      </c>
      <c r="AC21" s="27">
        <v>0.1</v>
      </c>
      <c r="AD21" s="27">
        <v>1.1000000000000001</v>
      </c>
      <c r="AE21" s="27">
        <v>4.0999999999999996</v>
      </c>
      <c r="AF21" s="27">
        <v>17.899999999999999</v>
      </c>
      <c r="AG21" s="27">
        <v>16.7</v>
      </c>
      <c r="AH21" s="27">
        <v>0</v>
      </c>
      <c r="AI21" s="4">
        <f t="shared" si="0"/>
        <v>178.39999999999998</v>
      </c>
      <c r="AJ21" s="23">
        <f t="shared" si="1"/>
        <v>-27.626774847870195</v>
      </c>
      <c r="AK21" s="16" t="s">
        <v>81</v>
      </c>
      <c r="AL21" s="27">
        <v>178.4</v>
      </c>
      <c r="AM21" s="19">
        <f t="shared" si="2"/>
        <v>0</v>
      </c>
      <c r="AN21" s="26"/>
    </row>
    <row r="22" spans="1:40">
      <c r="A22" s="3">
        <v>21</v>
      </c>
      <c r="B22" s="2" t="s">
        <v>20</v>
      </c>
      <c r="C22" s="4">
        <v>230.4</v>
      </c>
      <c r="D22" s="25">
        <v>0</v>
      </c>
      <c r="E22" s="139">
        <v>12.9</v>
      </c>
      <c r="F22" s="139">
        <v>1.7</v>
      </c>
      <c r="G22" s="25">
        <v>0.3</v>
      </c>
      <c r="H22" s="26">
        <v>2.2999999999999998</v>
      </c>
      <c r="I22" s="26">
        <v>0.5</v>
      </c>
      <c r="J22" s="26">
        <v>0.2</v>
      </c>
      <c r="K22" s="26">
        <v>0.6</v>
      </c>
      <c r="L22" s="26">
        <v>5.9</v>
      </c>
      <c r="M22" s="26">
        <v>0.3</v>
      </c>
      <c r="N22" s="26">
        <v>3.3</v>
      </c>
      <c r="O22" s="26">
        <v>23.6</v>
      </c>
      <c r="P22" s="26">
        <v>0.6</v>
      </c>
      <c r="Q22" s="26">
        <v>2</v>
      </c>
      <c r="R22" s="26">
        <v>1.2</v>
      </c>
      <c r="S22" s="26">
        <v>3.7</v>
      </c>
      <c r="T22" s="27">
        <v>1.3</v>
      </c>
      <c r="U22" s="27">
        <v>1.2</v>
      </c>
      <c r="V22" s="27">
        <v>1.6</v>
      </c>
      <c r="W22" s="27">
        <v>4.4000000000000004</v>
      </c>
      <c r="X22" s="27">
        <v>0</v>
      </c>
      <c r="Y22" s="27">
        <v>1.3</v>
      </c>
      <c r="Z22" s="27">
        <v>6.3</v>
      </c>
      <c r="AA22" s="27">
        <v>0.5</v>
      </c>
      <c r="AB22" s="27">
        <v>0.5</v>
      </c>
      <c r="AC22" s="27">
        <v>0.3</v>
      </c>
      <c r="AD22" s="27">
        <v>3.5</v>
      </c>
      <c r="AE22" s="27">
        <v>22.6</v>
      </c>
      <c r="AF22" s="27">
        <v>44</v>
      </c>
      <c r="AG22" s="27">
        <v>1.7</v>
      </c>
      <c r="AH22" s="27">
        <v>0</v>
      </c>
      <c r="AI22" s="4">
        <f t="shared" si="0"/>
        <v>148.29999999999998</v>
      </c>
      <c r="AJ22" s="23">
        <f t="shared" si="1"/>
        <v>-35.633680555555571</v>
      </c>
      <c r="AK22" s="16" t="s">
        <v>81</v>
      </c>
      <c r="AL22" s="27">
        <v>148.30000000000001</v>
      </c>
      <c r="AM22" s="19">
        <f t="shared" si="2"/>
        <v>0</v>
      </c>
      <c r="AN22" s="26"/>
    </row>
    <row r="23" spans="1:40">
      <c r="A23" s="3">
        <v>22</v>
      </c>
      <c r="B23" s="2" t="s">
        <v>21</v>
      </c>
      <c r="C23" s="4">
        <v>150.4</v>
      </c>
      <c r="D23" s="25">
        <v>20.5</v>
      </c>
      <c r="E23" s="139">
        <v>1.9</v>
      </c>
      <c r="F23" s="139">
        <v>0</v>
      </c>
      <c r="G23" s="25">
        <v>0</v>
      </c>
      <c r="H23" s="26">
        <v>6.3</v>
      </c>
      <c r="I23" s="26">
        <v>9.9</v>
      </c>
      <c r="J23" s="26">
        <v>0</v>
      </c>
      <c r="K23" s="26">
        <v>0</v>
      </c>
      <c r="L23" s="26">
        <v>1.3</v>
      </c>
      <c r="M23" s="26">
        <v>3.4</v>
      </c>
      <c r="N23" s="26">
        <v>3.7</v>
      </c>
      <c r="O23" s="26">
        <v>29.8</v>
      </c>
      <c r="P23" s="26">
        <v>0</v>
      </c>
      <c r="Q23" s="26">
        <v>7.5</v>
      </c>
      <c r="R23" s="26">
        <v>0</v>
      </c>
      <c r="S23" s="26">
        <v>0</v>
      </c>
      <c r="T23" s="27">
        <v>10.199999999999999</v>
      </c>
      <c r="U23" s="27">
        <v>8.1</v>
      </c>
      <c r="V23" s="27">
        <v>0.5</v>
      </c>
      <c r="W23" s="27">
        <v>8.9</v>
      </c>
      <c r="X23" s="27">
        <v>0</v>
      </c>
      <c r="Y23" s="27">
        <v>0</v>
      </c>
      <c r="Z23" s="27">
        <v>0</v>
      </c>
      <c r="AA23" s="27">
        <v>13.6</v>
      </c>
      <c r="AB23" s="27">
        <v>41.1</v>
      </c>
      <c r="AC23" s="27">
        <v>12.6</v>
      </c>
      <c r="AD23" s="27">
        <v>0</v>
      </c>
      <c r="AE23" s="27">
        <v>11.1</v>
      </c>
      <c r="AF23" s="27">
        <v>3.6</v>
      </c>
      <c r="AG23" s="27">
        <v>0</v>
      </c>
      <c r="AH23" s="27">
        <v>4.3</v>
      </c>
      <c r="AI23" s="4">
        <f t="shared" si="0"/>
        <v>198.29999999999998</v>
      </c>
      <c r="AJ23" s="23">
        <f t="shared" si="1"/>
        <v>31.848404255319139</v>
      </c>
      <c r="AK23" s="16" t="s">
        <v>56</v>
      </c>
      <c r="AL23" s="27">
        <v>198.3</v>
      </c>
      <c r="AM23" s="19">
        <f t="shared" si="2"/>
        <v>0</v>
      </c>
      <c r="AN23" s="26"/>
    </row>
    <row r="24" spans="1:40">
      <c r="A24" s="3">
        <v>23</v>
      </c>
      <c r="B24" s="2" t="s">
        <v>22</v>
      </c>
      <c r="C24" s="4">
        <v>193</v>
      </c>
      <c r="D24" s="25">
        <v>0.1</v>
      </c>
      <c r="E24" s="139">
        <v>0</v>
      </c>
      <c r="F24" s="139">
        <v>0</v>
      </c>
      <c r="G24" s="25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0.7</v>
      </c>
      <c r="N24" s="26">
        <v>0</v>
      </c>
      <c r="O24" s="26">
        <v>67.2</v>
      </c>
      <c r="P24" s="26">
        <v>0</v>
      </c>
      <c r="Q24" s="26">
        <v>11</v>
      </c>
      <c r="R24" s="26">
        <v>0</v>
      </c>
      <c r="S24" s="26">
        <v>0</v>
      </c>
      <c r="T24" s="27">
        <v>0</v>
      </c>
      <c r="U24" s="27">
        <v>11.8</v>
      </c>
      <c r="V24" s="27">
        <v>3.6</v>
      </c>
      <c r="W24" s="27">
        <v>5.7</v>
      </c>
      <c r="X24" s="27">
        <v>0.1</v>
      </c>
      <c r="Y24" s="27">
        <v>0.2</v>
      </c>
      <c r="Z24" s="27">
        <v>11.9</v>
      </c>
      <c r="AA24" s="27">
        <v>0.3</v>
      </c>
      <c r="AB24" s="27">
        <v>1</v>
      </c>
      <c r="AC24" s="27">
        <v>3.8</v>
      </c>
      <c r="AD24" s="27">
        <v>0.1</v>
      </c>
      <c r="AE24" s="27">
        <v>9.6</v>
      </c>
      <c r="AF24" s="27">
        <v>0.8</v>
      </c>
      <c r="AG24" s="27">
        <v>0.1</v>
      </c>
      <c r="AH24" s="27">
        <v>0</v>
      </c>
      <c r="AI24" s="4">
        <f t="shared" si="0"/>
        <v>127.99999999999997</v>
      </c>
      <c r="AJ24" s="23">
        <f t="shared" si="1"/>
        <v>-33.678756476683958</v>
      </c>
      <c r="AK24" s="16" t="s">
        <v>81</v>
      </c>
      <c r="AL24" s="27">
        <v>128</v>
      </c>
      <c r="AM24" s="19">
        <f t="shared" si="2"/>
        <v>0</v>
      </c>
      <c r="AN24" s="26"/>
    </row>
    <row r="25" spans="1:40" ht="15" customHeight="1">
      <c r="A25" s="3">
        <v>24</v>
      </c>
      <c r="B25" s="2" t="s">
        <v>23</v>
      </c>
      <c r="C25" s="4">
        <v>179.9</v>
      </c>
      <c r="D25" s="25">
        <v>0.1</v>
      </c>
      <c r="E25" s="139">
        <v>0</v>
      </c>
      <c r="F25" s="139">
        <v>0</v>
      </c>
      <c r="G25" s="25">
        <v>0.1</v>
      </c>
      <c r="H25" s="26">
        <v>0.9</v>
      </c>
      <c r="I25" s="26">
        <v>0.3</v>
      </c>
      <c r="J25" s="26">
        <v>0</v>
      </c>
      <c r="K25" s="26">
        <v>8.6</v>
      </c>
      <c r="L25" s="26">
        <v>1.3</v>
      </c>
      <c r="M25" s="26">
        <v>6.6</v>
      </c>
      <c r="N25" s="26">
        <v>0.1</v>
      </c>
      <c r="O25" s="26">
        <v>9</v>
      </c>
      <c r="P25" s="26">
        <v>0</v>
      </c>
      <c r="Q25" s="26">
        <v>4.2</v>
      </c>
      <c r="R25" s="26">
        <v>0</v>
      </c>
      <c r="S25" s="26">
        <v>1.8</v>
      </c>
      <c r="T25" s="27">
        <v>2.2999999999999998</v>
      </c>
      <c r="U25" s="27">
        <v>5.8</v>
      </c>
      <c r="V25" s="27">
        <v>3.4</v>
      </c>
      <c r="W25" s="27">
        <v>8.8000000000000007</v>
      </c>
      <c r="X25" s="27">
        <v>0</v>
      </c>
      <c r="Y25" s="27">
        <v>1.3</v>
      </c>
      <c r="Z25" s="27">
        <v>1.1000000000000001</v>
      </c>
      <c r="AA25" s="27">
        <v>0.6</v>
      </c>
      <c r="AB25" s="27">
        <v>9.9</v>
      </c>
      <c r="AC25" s="27">
        <v>8</v>
      </c>
      <c r="AD25" s="27">
        <v>6.6</v>
      </c>
      <c r="AE25" s="27">
        <v>11.6</v>
      </c>
      <c r="AF25" s="27">
        <v>1.4</v>
      </c>
      <c r="AG25" s="27">
        <v>0</v>
      </c>
      <c r="AH25" s="27">
        <v>0.1</v>
      </c>
      <c r="AI25" s="4">
        <f t="shared" si="0"/>
        <v>93.899999999999991</v>
      </c>
      <c r="AJ25" s="23">
        <f t="shared" si="1"/>
        <v>-47.804335742078941</v>
      </c>
      <c r="AK25" s="16" t="s">
        <v>81</v>
      </c>
      <c r="AL25" s="27">
        <v>93.9</v>
      </c>
      <c r="AM25" s="19">
        <f t="shared" si="2"/>
        <v>0</v>
      </c>
      <c r="AN25" s="26"/>
    </row>
    <row r="26" spans="1:40">
      <c r="A26" s="3">
        <v>25</v>
      </c>
      <c r="B26" s="2" t="s">
        <v>24</v>
      </c>
      <c r="C26" s="4">
        <v>241.8</v>
      </c>
      <c r="D26" s="25">
        <v>0</v>
      </c>
      <c r="E26" s="139">
        <v>0</v>
      </c>
      <c r="F26" s="139">
        <v>1.6</v>
      </c>
      <c r="G26" s="25">
        <v>0</v>
      </c>
      <c r="H26" s="26">
        <v>0</v>
      </c>
      <c r="I26" s="26">
        <v>0</v>
      </c>
      <c r="J26" s="26">
        <v>0</v>
      </c>
      <c r="K26" s="26">
        <v>0.1</v>
      </c>
      <c r="L26" s="26">
        <v>0</v>
      </c>
      <c r="M26" s="26">
        <v>0</v>
      </c>
      <c r="N26" s="26">
        <v>8.3000000000000007</v>
      </c>
      <c r="O26" s="26">
        <v>10.9</v>
      </c>
      <c r="P26" s="26">
        <v>0</v>
      </c>
      <c r="Q26" s="26">
        <v>37.6</v>
      </c>
      <c r="R26" s="26">
        <v>0</v>
      </c>
      <c r="S26" s="26">
        <v>0</v>
      </c>
      <c r="T26" s="27">
        <v>0.8</v>
      </c>
      <c r="U26" s="27">
        <v>18</v>
      </c>
      <c r="V26" s="27">
        <v>17</v>
      </c>
      <c r="W26" s="27">
        <v>6.8</v>
      </c>
      <c r="X26" s="27">
        <v>0</v>
      </c>
      <c r="Y26" s="27">
        <v>0</v>
      </c>
      <c r="Z26" s="27">
        <v>1</v>
      </c>
      <c r="AA26" s="27">
        <v>3.4</v>
      </c>
      <c r="AB26" s="27">
        <v>24.1</v>
      </c>
      <c r="AC26" s="27">
        <v>0.4</v>
      </c>
      <c r="AD26" s="27">
        <v>0.1</v>
      </c>
      <c r="AE26" s="27">
        <v>15.8</v>
      </c>
      <c r="AF26" s="27">
        <v>44.3</v>
      </c>
      <c r="AG26" s="27">
        <v>2.4</v>
      </c>
      <c r="AH26" s="27">
        <v>0</v>
      </c>
      <c r="AI26" s="4">
        <f t="shared" si="0"/>
        <v>192.6</v>
      </c>
      <c r="AJ26" s="23">
        <f t="shared" si="1"/>
        <v>-20.347394540942929</v>
      </c>
      <c r="AK26" s="16" t="s">
        <v>81</v>
      </c>
      <c r="AL26" s="27">
        <v>192.6</v>
      </c>
      <c r="AM26" s="19">
        <f t="shared" si="2"/>
        <v>0</v>
      </c>
      <c r="AN26" s="26"/>
    </row>
    <row r="27" spans="1:40">
      <c r="A27" s="3">
        <v>26</v>
      </c>
      <c r="B27" s="2" t="s">
        <v>25</v>
      </c>
      <c r="C27" s="4">
        <v>200.3</v>
      </c>
      <c r="D27" s="25">
        <v>29.1</v>
      </c>
      <c r="E27" s="139">
        <v>0.3</v>
      </c>
      <c r="F27" s="139">
        <v>0.3</v>
      </c>
      <c r="G27" s="25">
        <v>0.3</v>
      </c>
      <c r="H27" s="26">
        <v>7.5</v>
      </c>
      <c r="I27" s="26">
        <v>2.8</v>
      </c>
      <c r="J27" s="26">
        <v>0</v>
      </c>
      <c r="K27" s="26">
        <v>0.4</v>
      </c>
      <c r="L27" s="26">
        <v>1.2</v>
      </c>
      <c r="M27" s="26">
        <v>45.9</v>
      </c>
      <c r="N27" s="26">
        <v>0</v>
      </c>
      <c r="O27" s="26">
        <v>4</v>
      </c>
      <c r="P27" s="26">
        <v>0.5</v>
      </c>
      <c r="Q27" s="26">
        <v>26.7</v>
      </c>
      <c r="R27" s="26">
        <v>0.1</v>
      </c>
      <c r="S27" s="26">
        <v>0</v>
      </c>
      <c r="T27" s="27">
        <v>0</v>
      </c>
      <c r="U27" s="27">
        <v>4.0999999999999996</v>
      </c>
      <c r="V27" s="27">
        <v>2.2999999999999998</v>
      </c>
      <c r="W27" s="27">
        <v>3.1</v>
      </c>
      <c r="X27" s="27">
        <v>0.1</v>
      </c>
      <c r="Y27" s="27">
        <v>1.4</v>
      </c>
      <c r="Z27" s="27">
        <v>0</v>
      </c>
      <c r="AA27" s="27">
        <v>3.2</v>
      </c>
      <c r="AB27" s="27">
        <v>38.700000000000003</v>
      </c>
      <c r="AC27" s="27">
        <v>8.6999999999999993</v>
      </c>
      <c r="AD27" s="27">
        <v>0.1</v>
      </c>
      <c r="AE27" s="27">
        <v>13.3</v>
      </c>
      <c r="AF27" s="27">
        <v>4.0999999999999996</v>
      </c>
      <c r="AG27" s="27">
        <v>0</v>
      </c>
      <c r="AH27" s="27">
        <v>23.5</v>
      </c>
      <c r="AI27" s="4">
        <f t="shared" si="0"/>
        <v>221.7</v>
      </c>
      <c r="AJ27" s="23">
        <f t="shared" si="1"/>
        <v>10.683974038941571</v>
      </c>
      <c r="AK27" s="16" t="s">
        <v>57</v>
      </c>
      <c r="AL27" s="27">
        <v>221.7</v>
      </c>
      <c r="AM27" s="19">
        <f t="shared" si="2"/>
        <v>0</v>
      </c>
      <c r="AN27" s="26"/>
    </row>
    <row r="28" spans="1:40">
      <c r="A28" s="3">
        <v>27</v>
      </c>
      <c r="B28" s="2" t="s">
        <v>26</v>
      </c>
      <c r="C28" s="4">
        <v>186.4</v>
      </c>
      <c r="D28" s="25">
        <v>0</v>
      </c>
      <c r="E28" s="139">
        <v>0.3</v>
      </c>
      <c r="F28" s="139">
        <v>0</v>
      </c>
      <c r="G28" s="25">
        <v>0</v>
      </c>
      <c r="H28" s="26">
        <v>0.9</v>
      </c>
      <c r="I28" s="26">
        <v>1.4</v>
      </c>
      <c r="J28" s="26">
        <v>0.2</v>
      </c>
      <c r="K28" s="26">
        <v>10.8</v>
      </c>
      <c r="L28" s="26">
        <v>23.9</v>
      </c>
      <c r="M28" s="26">
        <v>26.9</v>
      </c>
      <c r="N28" s="26">
        <v>0</v>
      </c>
      <c r="O28" s="26">
        <v>11.7</v>
      </c>
      <c r="P28" s="26">
        <v>0.1</v>
      </c>
      <c r="Q28" s="26">
        <v>18</v>
      </c>
      <c r="R28" s="26">
        <v>0</v>
      </c>
      <c r="S28" s="26">
        <v>1.7</v>
      </c>
      <c r="T28" s="27">
        <v>6.8</v>
      </c>
      <c r="U28" s="27">
        <v>3.1</v>
      </c>
      <c r="V28" s="27">
        <v>2.1</v>
      </c>
      <c r="W28" s="27">
        <v>2.7</v>
      </c>
      <c r="X28" s="27">
        <v>0.2</v>
      </c>
      <c r="Y28" s="27">
        <v>0</v>
      </c>
      <c r="Z28" s="27">
        <v>0.7</v>
      </c>
      <c r="AA28" s="27">
        <v>1.9</v>
      </c>
      <c r="AB28" s="27">
        <v>9.3000000000000007</v>
      </c>
      <c r="AC28" s="27">
        <v>4.5</v>
      </c>
      <c r="AD28" s="27">
        <v>12.8</v>
      </c>
      <c r="AE28" s="27">
        <v>17.899999999999999</v>
      </c>
      <c r="AF28" s="27">
        <v>35.200000000000003</v>
      </c>
      <c r="AG28" s="27">
        <v>0</v>
      </c>
      <c r="AH28" s="27">
        <v>0.1</v>
      </c>
      <c r="AI28" s="4">
        <f t="shared" si="0"/>
        <v>193.20000000000002</v>
      </c>
      <c r="AJ28" s="23">
        <f t="shared" si="1"/>
        <v>3.6480686695278877</v>
      </c>
      <c r="AK28" s="16" t="s">
        <v>57</v>
      </c>
      <c r="AL28" s="27">
        <v>193.2</v>
      </c>
      <c r="AM28" s="19">
        <f t="shared" si="2"/>
        <v>0</v>
      </c>
      <c r="AN28" s="26"/>
    </row>
    <row r="29" spans="1:40">
      <c r="A29" s="3">
        <v>28</v>
      </c>
      <c r="B29" s="2" t="s">
        <v>27</v>
      </c>
      <c r="C29" s="4">
        <v>165.1</v>
      </c>
      <c r="D29" s="25">
        <v>0</v>
      </c>
      <c r="E29" s="139">
        <v>0</v>
      </c>
      <c r="F29" s="139">
        <v>0.4</v>
      </c>
      <c r="G29" s="25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0.4</v>
      </c>
      <c r="M29" s="26">
        <v>0</v>
      </c>
      <c r="N29" s="26">
        <v>0.5</v>
      </c>
      <c r="O29" s="26">
        <v>22</v>
      </c>
      <c r="P29" s="26">
        <v>0.2</v>
      </c>
      <c r="Q29" s="26">
        <v>55.2</v>
      </c>
      <c r="R29" s="26">
        <v>0.1</v>
      </c>
      <c r="S29" s="26">
        <v>0.1</v>
      </c>
      <c r="T29" s="27">
        <v>3.7</v>
      </c>
      <c r="U29" s="27">
        <v>2.2000000000000002</v>
      </c>
      <c r="V29" s="27">
        <v>25.2</v>
      </c>
      <c r="W29" s="27">
        <v>1.7</v>
      </c>
      <c r="X29" s="27">
        <v>0</v>
      </c>
      <c r="Y29" s="27">
        <v>0</v>
      </c>
      <c r="Z29" s="27">
        <v>19.3</v>
      </c>
      <c r="AA29" s="27">
        <v>21.4</v>
      </c>
      <c r="AB29" s="27">
        <v>21.7</v>
      </c>
      <c r="AC29" s="27">
        <v>2.8</v>
      </c>
      <c r="AD29" s="27">
        <v>0</v>
      </c>
      <c r="AE29" s="27">
        <v>22.2</v>
      </c>
      <c r="AF29" s="27">
        <v>45.5</v>
      </c>
      <c r="AG29" s="27">
        <v>1.2</v>
      </c>
      <c r="AH29" s="27">
        <v>0</v>
      </c>
      <c r="AI29" s="4">
        <f t="shared" si="0"/>
        <v>245.79999999999998</v>
      </c>
      <c r="AJ29" s="23">
        <f t="shared" si="1"/>
        <v>48.879466989703189</v>
      </c>
      <c r="AK29" s="16" t="s">
        <v>56</v>
      </c>
      <c r="AL29" s="27">
        <v>245.8</v>
      </c>
      <c r="AM29" s="19">
        <f t="shared" si="2"/>
        <v>0</v>
      </c>
      <c r="AN29" s="26"/>
    </row>
    <row r="30" spans="1:40">
      <c r="A30" s="3">
        <v>29</v>
      </c>
      <c r="B30" s="2" t="s">
        <v>28</v>
      </c>
      <c r="C30" s="4">
        <v>221.9</v>
      </c>
      <c r="D30" s="25">
        <v>0</v>
      </c>
      <c r="E30" s="139">
        <v>6.5</v>
      </c>
      <c r="F30" s="139">
        <v>0.4</v>
      </c>
      <c r="G30" s="25">
        <v>0</v>
      </c>
      <c r="H30" s="26">
        <v>0</v>
      </c>
      <c r="I30" s="26">
        <v>0.1</v>
      </c>
      <c r="J30" s="26">
        <v>0</v>
      </c>
      <c r="K30" s="26">
        <v>1.2</v>
      </c>
      <c r="L30" s="26">
        <v>0.3</v>
      </c>
      <c r="M30" s="26">
        <v>21.2</v>
      </c>
      <c r="N30" s="26">
        <v>21.5</v>
      </c>
      <c r="O30" s="26">
        <v>0.1</v>
      </c>
      <c r="P30" s="26">
        <v>0</v>
      </c>
      <c r="Q30" s="26">
        <v>2.7</v>
      </c>
      <c r="R30" s="26">
        <v>0</v>
      </c>
      <c r="S30" s="26">
        <v>0</v>
      </c>
      <c r="T30" s="27">
        <v>0</v>
      </c>
      <c r="U30" s="27">
        <v>20.5</v>
      </c>
      <c r="V30" s="27">
        <v>28.5</v>
      </c>
      <c r="W30" s="27">
        <v>8</v>
      </c>
      <c r="X30" s="27">
        <v>0.1</v>
      </c>
      <c r="Y30" s="27">
        <v>0</v>
      </c>
      <c r="Z30" s="27">
        <v>2.2999999999999998</v>
      </c>
      <c r="AA30" s="27">
        <v>1.3</v>
      </c>
      <c r="AB30" s="27">
        <v>20.7</v>
      </c>
      <c r="AC30" s="27">
        <v>1.6</v>
      </c>
      <c r="AD30" s="27">
        <v>0.4</v>
      </c>
      <c r="AE30" s="27">
        <v>26.7</v>
      </c>
      <c r="AF30" s="27">
        <v>25.7</v>
      </c>
      <c r="AG30" s="27">
        <v>7.4</v>
      </c>
      <c r="AH30" s="27">
        <v>0.1</v>
      </c>
      <c r="AI30" s="4">
        <f t="shared" si="0"/>
        <v>197.29999999999995</v>
      </c>
      <c r="AJ30" s="23">
        <f t="shared" si="1"/>
        <v>-11.086074808472318</v>
      </c>
      <c r="AK30" s="16" t="s">
        <v>57</v>
      </c>
      <c r="AL30" s="27">
        <v>197.3</v>
      </c>
      <c r="AM30" s="19">
        <f t="shared" si="2"/>
        <v>0</v>
      </c>
      <c r="AN30" s="26"/>
    </row>
    <row r="31" spans="1:40">
      <c r="A31" s="3">
        <v>30</v>
      </c>
      <c r="B31" s="2" t="s">
        <v>29</v>
      </c>
      <c r="C31" s="4">
        <v>231.5</v>
      </c>
      <c r="D31" s="25">
        <v>0</v>
      </c>
      <c r="E31" s="139">
        <v>8.1</v>
      </c>
      <c r="F31" s="139">
        <v>0.4</v>
      </c>
      <c r="G31" s="25">
        <v>0</v>
      </c>
      <c r="H31" s="26">
        <v>10.4</v>
      </c>
      <c r="I31" s="26">
        <v>7.1</v>
      </c>
      <c r="J31" s="26">
        <v>0</v>
      </c>
      <c r="K31" s="26">
        <v>0</v>
      </c>
      <c r="L31" s="26">
        <v>0</v>
      </c>
      <c r="M31" s="26">
        <v>0</v>
      </c>
      <c r="N31" s="26">
        <v>16.8</v>
      </c>
      <c r="O31" s="26">
        <v>1.6</v>
      </c>
      <c r="P31" s="26">
        <v>0</v>
      </c>
      <c r="Q31" s="26">
        <v>11.5</v>
      </c>
      <c r="R31" s="26">
        <v>0</v>
      </c>
      <c r="S31" s="26">
        <v>6</v>
      </c>
      <c r="T31" s="27">
        <v>4.5999999999999996</v>
      </c>
      <c r="U31" s="27">
        <v>4.7</v>
      </c>
      <c r="V31" s="27">
        <v>42.5</v>
      </c>
      <c r="W31" s="27">
        <v>8.1999999999999993</v>
      </c>
      <c r="X31" s="27">
        <v>0</v>
      </c>
      <c r="Y31" s="27">
        <v>0</v>
      </c>
      <c r="Z31" s="27">
        <v>0.1</v>
      </c>
      <c r="AA31" s="27">
        <v>6.6</v>
      </c>
      <c r="AB31" s="27">
        <v>7.9</v>
      </c>
      <c r="AC31" s="27">
        <v>0</v>
      </c>
      <c r="AD31" s="27">
        <v>0</v>
      </c>
      <c r="AE31" s="27">
        <v>39.1</v>
      </c>
      <c r="AF31" s="27">
        <v>23.4</v>
      </c>
      <c r="AG31" s="27">
        <v>15.7</v>
      </c>
      <c r="AH31" s="27">
        <v>0.3</v>
      </c>
      <c r="AI31" s="4">
        <f t="shared" si="0"/>
        <v>215</v>
      </c>
      <c r="AJ31" s="23">
        <f t="shared" si="1"/>
        <v>-7.1274298056155487</v>
      </c>
      <c r="AK31" s="16" t="s">
        <v>57</v>
      </c>
      <c r="AL31" s="27">
        <v>215</v>
      </c>
      <c r="AM31" s="19">
        <f t="shared" si="2"/>
        <v>0</v>
      </c>
      <c r="AN31" s="26"/>
    </row>
    <row r="32" spans="1:40">
      <c r="A32" s="3">
        <v>31</v>
      </c>
      <c r="B32" s="2" t="s">
        <v>30</v>
      </c>
      <c r="C32" s="4">
        <v>176.4</v>
      </c>
      <c r="D32" s="25">
        <v>21.4</v>
      </c>
      <c r="E32" s="139">
        <v>0.8</v>
      </c>
      <c r="F32" s="139">
        <v>0</v>
      </c>
      <c r="G32" s="25">
        <v>0</v>
      </c>
      <c r="H32" s="26">
        <v>2.4</v>
      </c>
      <c r="I32" s="26">
        <v>2.8</v>
      </c>
      <c r="J32" s="26">
        <v>0</v>
      </c>
      <c r="K32" s="26">
        <v>0.1</v>
      </c>
      <c r="L32" s="26">
        <v>6.2</v>
      </c>
      <c r="M32" s="26">
        <v>13</v>
      </c>
      <c r="N32" s="26">
        <v>0</v>
      </c>
      <c r="O32" s="26">
        <v>4.8</v>
      </c>
      <c r="P32" s="26">
        <v>0</v>
      </c>
      <c r="Q32" s="26">
        <v>20.7</v>
      </c>
      <c r="R32" s="26">
        <v>0.1</v>
      </c>
      <c r="S32" s="26">
        <v>0</v>
      </c>
      <c r="T32" s="27">
        <v>2.5</v>
      </c>
      <c r="U32" s="27">
        <v>20.5</v>
      </c>
      <c r="V32" s="27">
        <v>0.4</v>
      </c>
      <c r="W32" s="27">
        <v>5.8</v>
      </c>
      <c r="X32" s="27">
        <v>0</v>
      </c>
      <c r="Y32" s="27">
        <v>0</v>
      </c>
      <c r="Z32" s="27">
        <v>33.6</v>
      </c>
      <c r="AA32" s="27">
        <v>0.5</v>
      </c>
      <c r="AB32" s="27">
        <v>37.700000000000003</v>
      </c>
      <c r="AC32" s="27">
        <v>5.3</v>
      </c>
      <c r="AD32" s="27">
        <v>2.2999999999999998</v>
      </c>
      <c r="AE32" s="27">
        <v>2.5</v>
      </c>
      <c r="AF32" s="27">
        <v>4.5</v>
      </c>
      <c r="AG32" s="27">
        <v>0</v>
      </c>
      <c r="AH32" s="27">
        <v>0</v>
      </c>
      <c r="AI32" s="4">
        <f t="shared" si="0"/>
        <v>187.90000000000003</v>
      </c>
      <c r="AJ32" s="23">
        <f t="shared" si="1"/>
        <v>6.5192743764172434</v>
      </c>
      <c r="AK32" s="16" t="s">
        <v>57</v>
      </c>
      <c r="AL32" s="27">
        <v>187.9</v>
      </c>
      <c r="AM32" s="19">
        <f t="shared" si="2"/>
        <v>0</v>
      </c>
      <c r="AN32" s="26"/>
    </row>
    <row r="33" spans="1:40" ht="15" customHeight="1">
      <c r="A33" s="3">
        <v>32</v>
      </c>
      <c r="B33" s="2" t="s">
        <v>31</v>
      </c>
      <c r="C33" s="4">
        <v>228</v>
      </c>
      <c r="D33" s="25">
        <v>0</v>
      </c>
      <c r="E33" s="139">
        <v>2.7</v>
      </c>
      <c r="F33" s="139">
        <v>0</v>
      </c>
      <c r="G33" s="25">
        <v>0</v>
      </c>
      <c r="H33" s="26">
        <v>6</v>
      </c>
      <c r="I33" s="26">
        <v>2.4</v>
      </c>
      <c r="J33" s="26">
        <v>0</v>
      </c>
      <c r="K33" s="26">
        <v>0.1</v>
      </c>
      <c r="L33" s="26">
        <v>0.6</v>
      </c>
      <c r="M33" s="26">
        <v>0</v>
      </c>
      <c r="N33" s="26">
        <v>4</v>
      </c>
      <c r="O33" s="26">
        <v>0.1</v>
      </c>
      <c r="P33" s="26">
        <v>0.1</v>
      </c>
      <c r="Q33" s="26">
        <v>1.7</v>
      </c>
      <c r="R33" s="26">
        <v>0</v>
      </c>
      <c r="S33" s="26">
        <v>1.8</v>
      </c>
      <c r="T33" s="27">
        <v>0</v>
      </c>
      <c r="U33" s="27">
        <v>16.399999999999999</v>
      </c>
      <c r="V33" s="27">
        <v>38</v>
      </c>
      <c r="W33" s="27">
        <v>1.6</v>
      </c>
      <c r="X33" s="27">
        <v>1.5</v>
      </c>
      <c r="Y33" s="27">
        <v>0.1</v>
      </c>
      <c r="Z33" s="27">
        <v>31.2</v>
      </c>
      <c r="AA33" s="27">
        <v>0.1</v>
      </c>
      <c r="AB33" s="27">
        <v>3.6</v>
      </c>
      <c r="AC33" s="27">
        <v>0.3</v>
      </c>
      <c r="AD33" s="27">
        <v>0</v>
      </c>
      <c r="AE33" s="27">
        <v>1.5</v>
      </c>
      <c r="AF33" s="27">
        <v>1.3</v>
      </c>
      <c r="AG33" s="27">
        <v>3.6</v>
      </c>
      <c r="AH33" s="27">
        <v>0</v>
      </c>
      <c r="AI33" s="4">
        <f t="shared" si="0"/>
        <v>118.69999999999997</v>
      </c>
      <c r="AJ33" s="23">
        <f t="shared" si="1"/>
        <v>-47.938596491228083</v>
      </c>
      <c r="AK33" s="16" t="s">
        <v>81</v>
      </c>
      <c r="AL33" s="27">
        <v>118.7</v>
      </c>
      <c r="AM33" s="19">
        <f t="shared" si="2"/>
        <v>0</v>
      </c>
      <c r="AN33" s="26"/>
    </row>
    <row r="34" spans="1:40">
      <c r="A34" s="3">
        <v>33</v>
      </c>
      <c r="B34" s="2" t="s">
        <v>32</v>
      </c>
      <c r="C34" s="4">
        <v>214.8</v>
      </c>
      <c r="D34" s="25">
        <v>0</v>
      </c>
      <c r="E34" s="139">
        <v>0.1</v>
      </c>
      <c r="F34" s="139">
        <v>2.2999999999999998</v>
      </c>
      <c r="G34" s="25">
        <v>0</v>
      </c>
      <c r="H34" s="26">
        <v>0</v>
      </c>
      <c r="I34" s="26">
        <v>0</v>
      </c>
      <c r="J34" s="26">
        <v>0.1</v>
      </c>
      <c r="K34" s="26">
        <v>0.1</v>
      </c>
      <c r="L34" s="26">
        <v>0.1</v>
      </c>
      <c r="M34" s="26">
        <v>4.0999999999999996</v>
      </c>
      <c r="N34" s="26">
        <v>0</v>
      </c>
      <c r="O34" s="26">
        <v>7.2</v>
      </c>
      <c r="P34" s="26">
        <v>0</v>
      </c>
      <c r="Q34" s="26">
        <v>1.5</v>
      </c>
      <c r="R34" s="26">
        <v>0</v>
      </c>
      <c r="S34" s="26">
        <v>0</v>
      </c>
      <c r="T34" s="27">
        <v>0</v>
      </c>
      <c r="U34" s="27">
        <v>1.8</v>
      </c>
      <c r="V34" s="27">
        <v>20.2</v>
      </c>
      <c r="W34" s="27">
        <v>10</v>
      </c>
      <c r="X34" s="27">
        <v>0</v>
      </c>
      <c r="Y34" s="27">
        <v>0</v>
      </c>
      <c r="Z34" s="27">
        <v>22.4</v>
      </c>
      <c r="AA34" s="27">
        <v>38</v>
      </c>
      <c r="AB34" s="27">
        <v>1.2</v>
      </c>
      <c r="AC34" s="27">
        <v>0</v>
      </c>
      <c r="AD34" s="27">
        <v>0</v>
      </c>
      <c r="AE34" s="27">
        <v>6.1</v>
      </c>
      <c r="AF34" s="27">
        <v>32.6</v>
      </c>
      <c r="AG34" s="27">
        <v>5.4</v>
      </c>
      <c r="AH34" s="27">
        <v>0</v>
      </c>
      <c r="AI34" s="4">
        <f t="shared" ref="AI34:AI51" si="3">SUM(D34:AH34)</f>
        <v>153.20000000000002</v>
      </c>
      <c r="AJ34" s="23">
        <f t="shared" si="1"/>
        <v>-28.677839851024203</v>
      </c>
      <c r="AK34" s="16" t="s">
        <v>81</v>
      </c>
      <c r="AL34" s="27">
        <v>153.19999999999999</v>
      </c>
      <c r="AM34" s="19">
        <f t="shared" si="2"/>
        <v>0</v>
      </c>
      <c r="AN34" s="26"/>
    </row>
    <row r="35" spans="1:40" ht="15" customHeight="1">
      <c r="A35" s="3">
        <v>34</v>
      </c>
      <c r="B35" s="2" t="s">
        <v>33</v>
      </c>
      <c r="C35" s="4">
        <v>216.5</v>
      </c>
      <c r="D35" s="25">
        <v>0</v>
      </c>
      <c r="E35" s="139">
        <v>7.5</v>
      </c>
      <c r="F35" s="139">
        <v>1.9</v>
      </c>
      <c r="G35" s="25">
        <v>0</v>
      </c>
      <c r="H35" s="26">
        <v>0.3</v>
      </c>
      <c r="I35" s="26">
        <v>1.2</v>
      </c>
      <c r="J35" s="26">
        <v>0</v>
      </c>
      <c r="K35" s="26">
        <v>5.5</v>
      </c>
      <c r="L35" s="26">
        <v>1.1000000000000001</v>
      </c>
      <c r="M35" s="26">
        <v>4.9000000000000004</v>
      </c>
      <c r="N35" s="26">
        <v>27.4</v>
      </c>
      <c r="O35" s="26">
        <v>1.8</v>
      </c>
      <c r="P35" s="26">
        <v>0</v>
      </c>
      <c r="Q35" s="26">
        <v>6.4</v>
      </c>
      <c r="R35" s="26">
        <v>0</v>
      </c>
      <c r="S35" s="26">
        <v>0</v>
      </c>
      <c r="T35" s="27">
        <v>0</v>
      </c>
      <c r="U35" s="27">
        <v>1.8</v>
      </c>
      <c r="V35" s="27">
        <v>21.4</v>
      </c>
      <c r="W35" s="27">
        <v>3.6</v>
      </c>
      <c r="X35" s="27">
        <v>0.8</v>
      </c>
      <c r="Y35" s="27">
        <v>0</v>
      </c>
      <c r="Z35" s="27">
        <v>7</v>
      </c>
      <c r="AA35" s="27">
        <v>0.8</v>
      </c>
      <c r="AB35" s="27">
        <v>6.7</v>
      </c>
      <c r="AC35" s="27">
        <v>0</v>
      </c>
      <c r="AD35" s="27">
        <v>0</v>
      </c>
      <c r="AE35" s="27">
        <v>44</v>
      </c>
      <c r="AF35" s="27">
        <v>26.4</v>
      </c>
      <c r="AG35" s="27">
        <v>7.7</v>
      </c>
      <c r="AH35" s="27">
        <v>0</v>
      </c>
      <c r="AI35" s="4">
        <f t="shared" si="3"/>
        <v>178.19999999999996</v>
      </c>
      <c r="AJ35" s="23">
        <f t="shared" si="1"/>
        <v>-17.690531177829115</v>
      </c>
      <c r="AK35" s="16" t="s">
        <v>57</v>
      </c>
      <c r="AL35" s="27">
        <v>178.2</v>
      </c>
      <c r="AM35" s="19">
        <f t="shared" si="2"/>
        <v>0</v>
      </c>
      <c r="AN35" s="26"/>
    </row>
    <row r="36" spans="1:40" ht="15" customHeight="1">
      <c r="A36" s="3">
        <v>35</v>
      </c>
      <c r="B36" s="2" t="s">
        <v>34</v>
      </c>
      <c r="C36" s="4">
        <v>182.5</v>
      </c>
      <c r="D36" s="25">
        <v>0</v>
      </c>
      <c r="E36" s="139">
        <v>1.1000000000000001</v>
      </c>
      <c r="F36" s="139">
        <v>0</v>
      </c>
      <c r="G36" s="25">
        <v>0</v>
      </c>
      <c r="H36" s="26">
        <v>0</v>
      </c>
      <c r="I36" s="26">
        <v>0.1</v>
      </c>
      <c r="J36" s="26">
        <v>0</v>
      </c>
      <c r="K36" s="26">
        <v>3</v>
      </c>
      <c r="L36" s="26">
        <v>0.3</v>
      </c>
      <c r="M36" s="26">
        <v>9</v>
      </c>
      <c r="N36" s="26">
        <v>21.2</v>
      </c>
      <c r="O36" s="26">
        <v>35</v>
      </c>
      <c r="P36" s="26">
        <v>0</v>
      </c>
      <c r="Q36" s="26">
        <v>34.200000000000003</v>
      </c>
      <c r="R36" s="26">
        <v>0</v>
      </c>
      <c r="S36" s="26">
        <v>4.0999999999999996</v>
      </c>
      <c r="T36" s="27">
        <v>0.9</v>
      </c>
      <c r="U36" s="27">
        <v>2.8</v>
      </c>
      <c r="V36" s="27">
        <v>2.2999999999999998</v>
      </c>
      <c r="W36" s="27">
        <v>3.1</v>
      </c>
      <c r="X36" s="27">
        <v>0</v>
      </c>
      <c r="Y36" s="27">
        <v>0.7</v>
      </c>
      <c r="Z36" s="27">
        <v>0.2</v>
      </c>
      <c r="AA36" s="27">
        <v>0</v>
      </c>
      <c r="AB36" s="27">
        <v>29.1</v>
      </c>
      <c r="AC36" s="27">
        <v>1.5</v>
      </c>
      <c r="AD36" s="27">
        <v>0</v>
      </c>
      <c r="AE36" s="27">
        <v>10.199999999999999</v>
      </c>
      <c r="AF36" s="27">
        <v>28.1</v>
      </c>
      <c r="AG36" s="27">
        <v>3.4</v>
      </c>
      <c r="AH36" s="27">
        <v>0</v>
      </c>
      <c r="AI36" s="4">
        <f t="shared" si="3"/>
        <v>190.29999999999998</v>
      </c>
      <c r="AJ36" s="23">
        <f t="shared" si="1"/>
        <v>4.2739726027397182</v>
      </c>
      <c r="AK36" s="16" t="s">
        <v>57</v>
      </c>
      <c r="AL36" s="27">
        <v>190.3</v>
      </c>
      <c r="AM36" s="19">
        <f t="shared" si="2"/>
        <v>0</v>
      </c>
      <c r="AN36" s="26"/>
    </row>
    <row r="37" spans="1:40" ht="15" customHeight="1">
      <c r="A37" s="3">
        <v>36</v>
      </c>
      <c r="B37" s="2" t="s">
        <v>35</v>
      </c>
      <c r="C37" s="4">
        <v>201</v>
      </c>
      <c r="D37" s="25">
        <v>0</v>
      </c>
      <c r="E37" s="139">
        <v>0.7</v>
      </c>
      <c r="F37" s="139">
        <v>0.1</v>
      </c>
      <c r="G37" s="25">
        <v>0</v>
      </c>
      <c r="H37" s="26">
        <v>3</v>
      </c>
      <c r="I37" s="26">
        <v>0.1</v>
      </c>
      <c r="J37" s="26">
        <v>0</v>
      </c>
      <c r="K37" s="26">
        <v>1.5</v>
      </c>
      <c r="L37" s="26">
        <v>4.2</v>
      </c>
      <c r="M37" s="26">
        <v>0</v>
      </c>
      <c r="N37" s="26">
        <v>0</v>
      </c>
      <c r="O37" s="26">
        <v>5.0999999999999996</v>
      </c>
      <c r="P37" s="26">
        <v>0</v>
      </c>
      <c r="Q37" s="26">
        <v>25.4</v>
      </c>
      <c r="R37" s="26">
        <v>0</v>
      </c>
      <c r="S37" s="26">
        <v>1.3</v>
      </c>
      <c r="T37" s="27">
        <v>1.8</v>
      </c>
      <c r="U37" s="27">
        <v>0</v>
      </c>
      <c r="V37" s="27">
        <v>1.3</v>
      </c>
      <c r="W37" s="27">
        <v>1.6</v>
      </c>
      <c r="X37" s="27">
        <v>0</v>
      </c>
      <c r="Y37" s="27">
        <v>26.6</v>
      </c>
      <c r="Z37" s="27">
        <v>0.9</v>
      </c>
      <c r="AA37" s="27">
        <v>1</v>
      </c>
      <c r="AB37" s="27">
        <v>6.2</v>
      </c>
      <c r="AC37" s="27">
        <v>1.4</v>
      </c>
      <c r="AD37" s="27">
        <v>4.9000000000000004</v>
      </c>
      <c r="AE37" s="27">
        <v>13.6</v>
      </c>
      <c r="AF37" s="27">
        <v>12.2</v>
      </c>
      <c r="AG37" s="27">
        <v>5.2</v>
      </c>
      <c r="AH37" s="27">
        <v>0</v>
      </c>
      <c r="AI37" s="4">
        <f t="shared" si="3"/>
        <v>118.10000000000001</v>
      </c>
      <c r="AJ37" s="23">
        <f t="shared" si="1"/>
        <v>-41.243781094527357</v>
      </c>
      <c r="AK37" s="16" t="s">
        <v>81</v>
      </c>
      <c r="AL37" s="27">
        <v>118.1</v>
      </c>
      <c r="AM37" s="19">
        <f t="shared" si="2"/>
        <v>0</v>
      </c>
      <c r="AN37" s="26"/>
    </row>
    <row r="38" spans="1:40" ht="15" customHeight="1">
      <c r="A38" s="3">
        <v>37</v>
      </c>
      <c r="B38" s="2" t="s">
        <v>36</v>
      </c>
      <c r="C38" s="4">
        <v>187.8</v>
      </c>
      <c r="D38" s="25">
        <v>1.7</v>
      </c>
      <c r="E38" s="139">
        <v>0.1</v>
      </c>
      <c r="F38" s="139">
        <v>0</v>
      </c>
      <c r="G38" s="25">
        <v>0</v>
      </c>
      <c r="H38" s="26">
        <v>0</v>
      </c>
      <c r="I38" s="26">
        <v>0</v>
      </c>
      <c r="J38" s="26">
        <v>0</v>
      </c>
      <c r="K38" s="26">
        <v>1.9</v>
      </c>
      <c r="L38" s="26">
        <v>0</v>
      </c>
      <c r="M38" s="26">
        <v>4.0999999999999996</v>
      </c>
      <c r="N38" s="26">
        <v>0.1</v>
      </c>
      <c r="O38" s="26">
        <v>0.7</v>
      </c>
      <c r="P38" s="26">
        <v>0</v>
      </c>
      <c r="Q38" s="26">
        <v>0.9</v>
      </c>
      <c r="R38" s="26">
        <v>0</v>
      </c>
      <c r="S38" s="26">
        <v>14.8</v>
      </c>
      <c r="T38" s="27">
        <v>0</v>
      </c>
      <c r="U38" s="27">
        <v>0.3</v>
      </c>
      <c r="V38" s="27">
        <v>7.5</v>
      </c>
      <c r="W38" s="27">
        <v>3.2</v>
      </c>
      <c r="X38" s="27">
        <v>0.1</v>
      </c>
      <c r="Y38" s="27">
        <v>1.5</v>
      </c>
      <c r="Z38" s="27">
        <v>10.9</v>
      </c>
      <c r="AA38" s="27">
        <v>1.2</v>
      </c>
      <c r="AB38" s="27">
        <v>17.899999999999999</v>
      </c>
      <c r="AC38" s="27">
        <v>4.5999999999999996</v>
      </c>
      <c r="AD38" s="27">
        <v>0.2</v>
      </c>
      <c r="AE38" s="27">
        <v>7.6</v>
      </c>
      <c r="AF38" s="27">
        <v>9.3000000000000007</v>
      </c>
      <c r="AG38" s="27">
        <v>0</v>
      </c>
      <c r="AH38" s="27">
        <v>0</v>
      </c>
      <c r="AI38" s="4">
        <f t="shared" si="3"/>
        <v>88.6</v>
      </c>
      <c r="AJ38" s="23">
        <f t="shared" si="1"/>
        <v>-52.822151224707142</v>
      </c>
      <c r="AK38" s="16" t="s">
        <v>81</v>
      </c>
      <c r="AL38" s="27">
        <v>88.6</v>
      </c>
      <c r="AM38" s="19">
        <f t="shared" si="2"/>
        <v>0</v>
      </c>
      <c r="AN38" s="26"/>
    </row>
    <row r="39" spans="1:40">
      <c r="A39" s="3">
        <v>38</v>
      </c>
      <c r="B39" s="2" t="s">
        <v>37</v>
      </c>
      <c r="C39" s="4">
        <v>208.9</v>
      </c>
      <c r="D39" s="25">
        <v>0</v>
      </c>
      <c r="E39" s="139">
        <v>8.9</v>
      </c>
      <c r="F39" s="139">
        <v>2.1</v>
      </c>
      <c r="G39" s="25">
        <v>0</v>
      </c>
      <c r="H39" s="26">
        <v>0.1</v>
      </c>
      <c r="I39" s="26">
        <v>0</v>
      </c>
      <c r="J39" s="26">
        <v>3.4</v>
      </c>
      <c r="K39" s="26">
        <v>1.4</v>
      </c>
      <c r="L39" s="26">
        <v>3.1</v>
      </c>
      <c r="M39" s="26">
        <v>0</v>
      </c>
      <c r="N39" s="26">
        <v>5.8</v>
      </c>
      <c r="O39" s="26">
        <v>6.6</v>
      </c>
      <c r="P39" s="26">
        <v>0</v>
      </c>
      <c r="Q39" s="26">
        <v>8.1</v>
      </c>
      <c r="R39" s="26">
        <v>0</v>
      </c>
      <c r="S39" s="26">
        <v>6.7</v>
      </c>
      <c r="T39" s="27">
        <v>0.1</v>
      </c>
      <c r="U39" s="27">
        <v>1.2</v>
      </c>
      <c r="V39" s="27">
        <v>13.3</v>
      </c>
      <c r="W39" s="27">
        <v>5.9</v>
      </c>
      <c r="X39" s="27">
        <v>0</v>
      </c>
      <c r="Y39" s="27">
        <v>0</v>
      </c>
      <c r="Z39" s="27">
        <v>52</v>
      </c>
      <c r="AA39" s="27">
        <v>0</v>
      </c>
      <c r="AB39" s="27">
        <v>0</v>
      </c>
      <c r="AC39" s="27">
        <v>0.5</v>
      </c>
      <c r="AD39" s="27">
        <v>0.1</v>
      </c>
      <c r="AE39" s="27">
        <v>13.1</v>
      </c>
      <c r="AF39" s="27">
        <v>40.200000000000003</v>
      </c>
      <c r="AG39" s="27">
        <v>5.9</v>
      </c>
      <c r="AH39" s="27">
        <v>0</v>
      </c>
      <c r="AI39" s="4">
        <f t="shared" si="3"/>
        <v>178.50000000000003</v>
      </c>
      <c r="AJ39" s="23">
        <f t="shared" si="1"/>
        <v>-14.552417424605053</v>
      </c>
      <c r="AK39" s="16" t="s">
        <v>57</v>
      </c>
      <c r="AL39" s="27">
        <v>178.5</v>
      </c>
      <c r="AM39" s="19">
        <f t="shared" si="2"/>
        <v>0</v>
      </c>
      <c r="AN39" s="26"/>
    </row>
    <row r="40" spans="1:40">
      <c r="A40" s="3">
        <v>39</v>
      </c>
      <c r="B40" s="2" t="s">
        <v>38</v>
      </c>
      <c r="C40" s="4">
        <v>197.6</v>
      </c>
      <c r="D40" s="25">
        <v>0</v>
      </c>
      <c r="E40" s="139">
        <v>1.2</v>
      </c>
      <c r="F40" s="139">
        <v>1</v>
      </c>
      <c r="G40" s="25">
        <v>0</v>
      </c>
      <c r="H40" s="26">
        <v>1.5</v>
      </c>
      <c r="I40" s="26">
        <v>1.6</v>
      </c>
      <c r="J40" s="26">
        <v>0.1</v>
      </c>
      <c r="K40" s="26">
        <v>11.1</v>
      </c>
      <c r="L40" s="26">
        <v>1.3</v>
      </c>
      <c r="M40" s="26">
        <v>0</v>
      </c>
      <c r="N40" s="26">
        <v>0.3</v>
      </c>
      <c r="O40" s="26">
        <v>0.2</v>
      </c>
      <c r="P40" s="26">
        <v>0.1</v>
      </c>
      <c r="Q40" s="26">
        <v>1.5</v>
      </c>
      <c r="R40" s="26">
        <v>0.1</v>
      </c>
      <c r="S40" s="26">
        <v>0.1</v>
      </c>
      <c r="T40" s="27">
        <v>0.2</v>
      </c>
      <c r="U40" s="27">
        <v>1.7</v>
      </c>
      <c r="V40" s="27">
        <v>5.0999999999999996</v>
      </c>
      <c r="W40" s="27">
        <v>9.3000000000000007</v>
      </c>
      <c r="X40" s="27">
        <v>0</v>
      </c>
      <c r="Y40" s="27">
        <v>0</v>
      </c>
      <c r="Z40" s="27">
        <v>2.2000000000000002</v>
      </c>
      <c r="AA40" s="27">
        <v>0</v>
      </c>
      <c r="AB40" s="27">
        <v>6.3</v>
      </c>
      <c r="AC40" s="27">
        <v>2.4</v>
      </c>
      <c r="AD40" s="27">
        <v>5.2</v>
      </c>
      <c r="AE40" s="27">
        <v>13.9</v>
      </c>
      <c r="AF40" s="27">
        <v>29</v>
      </c>
      <c r="AG40" s="27">
        <v>9.6999999999999993</v>
      </c>
      <c r="AH40" s="27">
        <v>0.1</v>
      </c>
      <c r="AI40" s="4">
        <f t="shared" si="3"/>
        <v>105.2</v>
      </c>
      <c r="AJ40" s="23">
        <f t="shared" si="1"/>
        <v>-46.761133603238861</v>
      </c>
      <c r="AK40" s="16" t="s">
        <v>81</v>
      </c>
      <c r="AL40" s="27">
        <v>105.2</v>
      </c>
      <c r="AM40" s="19">
        <f t="shared" si="2"/>
        <v>0</v>
      </c>
      <c r="AN40" s="26"/>
    </row>
    <row r="41" spans="1:40">
      <c r="A41" s="3">
        <v>40</v>
      </c>
      <c r="B41" s="2" t="s">
        <v>39</v>
      </c>
      <c r="C41" s="4">
        <v>228.4</v>
      </c>
      <c r="D41" s="25">
        <v>0</v>
      </c>
      <c r="E41" s="139">
        <v>49.4</v>
      </c>
      <c r="F41" s="139">
        <v>3.9</v>
      </c>
      <c r="G41" s="25">
        <v>0</v>
      </c>
      <c r="H41" s="26">
        <v>3.6</v>
      </c>
      <c r="I41" s="26">
        <v>4.5999999999999996</v>
      </c>
      <c r="J41" s="26">
        <v>0.3</v>
      </c>
      <c r="K41" s="26">
        <v>0.1</v>
      </c>
      <c r="L41" s="26">
        <v>0</v>
      </c>
      <c r="M41" s="26">
        <v>0</v>
      </c>
      <c r="N41" s="26">
        <v>13.7</v>
      </c>
      <c r="O41" s="26">
        <v>3.4</v>
      </c>
      <c r="P41" s="26">
        <v>1.1000000000000001</v>
      </c>
      <c r="Q41" s="26">
        <v>3</v>
      </c>
      <c r="R41" s="26">
        <v>0.1</v>
      </c>
      <c r="S41" s="26">
        <v>1</v>
      </c>
      <c r="T41" s="27">
        <v>5.7</v>
      </c>
      <c r="U41" s="27">
        <v>3.1</v>
      </c>
      <c r="V41" s="27">
        <v>108.4</v>
      </c>
      <c r="W41" s="27">
        <v>3.2</v>
      </c>
      <c r="X41" s="27">
        <v>0</v>
      </c>
      <c r="Y41" s="27">
        <v>0</v>
      </c>
      <c r="Z41" s="27">
        <v>0</v>
      </c>
      <c r="AA41" s="27">
        <v>0</v>
      </c>
      <c r="AB41" s="27">
        <v>34.4</v>
      </c>
      <c r="AC41" s="27">
        <v>1.9</v>
      </c>
      <c r="AD41" s="27">
        <v>0</v>
      </c>
      <c r="AE41" s="27">
        <v>4.5999999999999996</v>
      </c>
      <c r="AF41" s="27">
        <v>6.7</v>
      </c>
      <c r="AG41" s="27">
        <v>7.3</v>
      </c>
      <c r="AH41" s="27">
        <v>5.3</v>
      </c>
      <c r="AI41" s="4">
        <f t="shared" si="3"/>
        <v>264.79999999999995</v>
      </c>
      <c r="AJ41" s="23">
        <f t="shared" si="1"/>
        <v>15.936952714535877</v>
      </c>
      <c r="AK41" s="16" t="s">
        <v>57</v>
      </c>
      <c r="AL41" s="27">
        <v>264.8</v>
      </c>
      <c r="AM41" s="19">
        <f t="shared" si="2"/>
        <v>0</v>
      </c>
      <c r="AN41" s="26"/>
    </row>
    <row r="42" spans="1:40">
      <c r="A42" s="3">
        <v>41</v>
      </c>
      <c r="B42" s="2" t="s">
        <v>40</v>
      </c>
      <c r="C42" s="4">
        <v>238.4</v>
      </c>
      <c r="D42" s="25">
        <v>0</v>
      </c>
      <c r="E42" s="139">
        <v>36.1</v>
      </c>
      <c r="F42" s="139">
        <v>6</v>
      </c>
      <c r="G42" s="25">
        <v>0</v>
      </c>
      <c r="H42" s="26">
        <v>0</v>
      </c>
      <c r="I42" s="26">
        <v>5.2</v>
      </c>
      <c r="J42" s="26">
        <v>0</v>
      </c>
      <c r="K42" s="26">
        <v>0.2</v>
      </c>
      <c r="L42" s="26">
        <v>0.8</v>
      </c>
      <c r="M42" s="26">
        <v>3</v>
      </c>
      <c r="N42" s="26">
        <v>6.2</v>
      </c>
      <c r="O42" s="26">
        <v>0</v>
      </c>
      <c r="P42" s="26">
        <v>0.2</v>
      </c>
      <c r="Q42" s="26">
        <v>7.2</v>
      </c>
      <c r="R42" s="26">
        <v>0.1</v>
      </c>
      <c r="S42" s="26">
        <v>0.4</v>
      </c>
      <c r="T42" s="27">
        <v>0.5</v>
      </c>
      <c r="U42" s="27">
        <v>2.1</v>
      </c>
      <c r="V42" s="27">
        <v>44.2</v>
      </c>
      <c r="W42" s="27">
        <v>3.3</v>
      </c>
      <c r="X42" s="27">
        <v>0.2</v>
      </c>
      <c r="Y42" s="27">
        <v>0.4</v>
      </c>
      <c r="Z42" s="27">
        <v>0.8</v>
      </c>
      <c r="AA42" s="27">
        <v>2.8</v>
      </c>
      <c r="AB42" s="27">
        <v>20.7</v>
      </c>
      <c r="AC42" s="27">
        <v>3.7</v>
      </c>
      <c r="AD42" s="27">
        <v>0.3</v>
      </c>
      <c r="AE42" s="27">
        <v>19.3</v>
      </c>
      <c r="AF42" s="27">
        <v>24.3</v>
      </c>
      <c r="AG42" s="27">
        <v>12.7</v>
      </c>
      <c r="AH42" s="27">
        <v>0</v>
      </c>
      <c r="AI42" s="4">
        <f t="shared" si="3"/>
        <v>200.70000000000002</v>
      </c>
      <c r="AJ42" s="23">
        <f t="shared" si="1"/>
        <v>-15.81375838926175</v>
      </c>
      <c r="AK42" s="16" t="s">
        <v>57</v>
      </c>
      <c r="AL42" s="27">
        <v>200.7</v>
      </c>
      <c r="AM42" s="19">
        <f t="shared" si="2"/>
        <v>0</v>
      </c>
      <c r="AN42" s="26"/>
    </row>
    <row r="43" spans="1:40">
      <c r="A43" s="3">
        <v>42</v>
      </c>
      <c r="B43" s="2" t="s">
        <v>41</v>
      </c>
      <c r="C43" s="4">
        <v>203.3</v>
      </c>
      <c r="D43" s="25">
        <v>0</v>
      </c>
      <c r="E43" s="139">
        <v>11.2</v>
      </c>
      <c r="F43" s="139">
        <v>19.8</v>
      </c>
      <c r="G43" s="25">
        <v>0</v>
      </c>
      <c r="H43" s="26">
        <v>1.2</v>
      </c>
      <c r="I43" s="26">
        <v>0.3</v>
      </c>
      <c r="J43" s="26">
        <v>0</v>
      </c>
      <c r="K43" s="26">
        <v>2.1</v>
      </c>
      <c r="L43" s="26">
        <v>12.9</v>
      </c>
      <c r="M43" s="26">
        <v>18.7</v>
      </c>
      <c r="N43" s="26">
        <v>4.5999999999999996</v>
      </c>
      <c r="O43" s="26">
        <v>2.4</v>
      </c>
      <c r="P43" s="26">
        <v>0</v>
      </c>
      <c r="Q43" s="26">
        <v>1.3</v>
      </c>
      <c r="R43" s="26">
        <v>0</v>
      </c>
      <c r="S43" s="26">
        <v>0.1</v>
      </c>
      <c r="T43" s="27">
        <v>2.9</v>
      </c>
      <c r="U43" s="27">
        <v>3</v>
      </c>
      <c r="V43" s="27">
        <v>1.7</v>
      </c>
      <c r="W43" s="27">
        <v>5.3</v>
      </c>
      <c r="X43" s="27">
        <v>0.2</v>
      </c>
      <c r="Y43" s="27">
        <v>0.4</v>
      </c>
      <c r="Z43" s="27">
        <v>8.5</v>
      </c>
      <c r="AA43" s="27">
        <v>0.3</v>
      </c>
      <c r="AB43" s="27">
        <v>48.7</v>
      </c>
      <c r="AC43" s="27">
        <v>0.5</v>
      </c>
      <c r="AD43" s="27">
        <v>0.3</v>
      </c>
      <c r="AE43" s="27">
        <v>10.7</v>
      </c>
      <c r="AF43" s="27">
        <v>11.9</v>
      </c>
      <c r="AG43" s="27">
        <v>6</v>
      </c>
      <c r="AH43" s="27">
        <v>0</v>
      </c>
      <c r="AI43" s="4">
        <f t="shared" si="3"/>
        <v>175.00000000000003</v>
      </c>
      <c r="AJ43" s="23">
        <f t="shared" si="1"/>
        <v>-13.920314805705843</v>
      </c>
      <c r="AK43" s="16" t="s">
        <v>57</v>
      </c>
      <c r="AL43" s="27">
        <v>175</v>
      </c>
      <c r="AM43" s="19">
        <f t="shared" si="2"/>
        <v>0</v>
      </c>
      <c r="AN43" s="26"/>
    </row>
    <row r="44" spans="1:40">
      <c r="A44" s="3">
        <v>43</v>
      </c>
      <c r="B44" s="2" t="s">
        <v>42</v>
      </c>
      <c r="C44" s="4">
        <v>289</v>
      </c>
      <c r="D44" s="25">
        <v>0.6</v>
      </c>
      <c r="E44" s="139">
        <v>1.9</v>
      </c>
      <c r="F44" s="139">
        <v>0.2</v>
      </c>
      <c r="G44" s="25">
        <v>0.8</v>
      </c>
      <c r="H44" s="26">
        <v>0</v>
      </c>
      <c r="I44" s="26">
        <v>4.9000000000000004</v>
      </c>
      <c r="J44" s="26">
        <v>0.2</v>
      </c>
      <c r="K44" s="26">
        <v>8.9</v>
      </c>
      <c r="L44" s="26">
        <v>0</v>
      </c>
      <c r="M44" s="26">
        <v>4</v>
      </c>
      <c r="N44" s="26">
        <v>3.2</v>
      </c>
      <c r="O44" s="26">
        <v>0.3</v>
      </c>
      <c r="P44" s="26">
        <v>0.1</v>
      </c>
      <c r="Q44" s="26">
        <v>55.8</v>
      </c>
      <c r="R44" s="26">
        <v>0</v>
      </c>
      <c r="S44" s="26">
        <v>0.3</v>
      </c>
      <c r="T44" s="27">
        <v>10.4</v>
      </c>
      <c r="U44" s="27">
        <v>11.7</v>
      </c>
      <c r="V44" s="27">
        <v>33.200000000000003</v>
      </c>
      <c r="W44" s="27">
        <v>1.7</v>
      </c>
      <c r="X44" s="27">
        <v>0.9</v>
      </c>
      <c r="Y44" s="27">
        <v>0.4</v>
      </c>
      <c r="Z44" s="27">
        <v>0.4</v>
      </c>
      <c r="AA44" s="27">
        <v>0.1</v>
      </c>
      <c r="AB44" s="27">
        <v>5</v>
      </c>
      <c r="AC44" s="27">
        <v>13.2</v>
      </c>
      <c r="AD44" s="27">
        <v>0</v>
      </c>
      <c r="AE44" s="27">
        <v>17.7</v>
      </c>
      <c r="AF44" s="27">
        <v>18.3</v>
      </c>
      <c r="AG44" s="27">
        <v>4.5</v>
      </c>
      <c r="AH44" s="27">
        <v>0</v>
      </c>
      <c r="AI44" s="4">
        <f t="shared" si="3"/>
        <v>198.7</v>
      </c>
      <c r="AJ44" s="23">
        <f t="shared" si="1"/>
        <v>-31.245674740484432</v>
      </c>
      <c r="AK44" s="16" t="s">
        <v>81</v>
      </c>
      <c r="AL44" s="27">
        <v>198.7</v>
      </c>
      <c r="AM44" s="19">
        <f t="shared" si="2"/>
        <v>0</v>
      </c>
      <c r="AN44" s="26"/>
    </row>
    <row r="45" spans="1:40">
      <c r="A45" s="3">
        <v>44</v>
      </c>
      <c r="B45" s="2" t="s">
        <v>43</v>
      </c>
      <c r="C45" s="4">
        <v>169.4</v>
      </c>
      <c r="D45" s="25">
        <v>0.6</v>
      </c>
      <c r="E45" s="139">
        <v>4.5999999999999996</v>
      </c>
      <c r="F45" s="139">
        <v>1.4</v>
      </c>
      <c r="G45" s="25">
        <v>0.1</v>
      </c>
      <c r="H45" s="26">
        <v>1.1000000000000001</v>
      </c>
      <c r="I45" s="26">
        <v>0.7</v>
      </c>
      <c r="J45" s="26">
        <v>0.1</v>
      </c>
      <c r="K45" s="26">
        <v>6.3</v>
      </c>
      <c r="L45" s="26">
        <v>1.7</v>
      </c>
      <c r="M45" s="26">
        <v>0.5</v>
      </c>
      <c r="N45" s="26">
        <v>4.4000000000000004</v>
      </c>
      <c r="O45" s="26">
        <v>4.7</v>
      </c>
      <c r="P45" s="26">
        <v>0</v>
      </c>
      <c r="Q45" s="26">
        <v>1.9</v>
      </c>
      <c r="R45" s="26">
        <v>0.2</v>
      </c>
      <c r="S45" s="26">
        <v>1</v>
      </c>
      <c r="T45" s="27">
        <v>0</v>
      </c>
      <c r="U45" s="27">
        <v>1.7</v>
      </c>
      <c r="V45" s="27">
        <v>19.600000000000001</v>
      </c>
      <c r="W45" s="27">
        <v>4.5</v>
      </c>
      <c r="X45" s="27">
        <v>0.1</v>
      </c>
      <c r="Y45" s="27">
        <v>0.1</v>
      </c>
      <c r="Z45" s="27">
        <v>26.7</v>
      </c>
      <c r="AA45" s="27">
        <v>2.7</v>
      </c>
      <c r="AB45" s="27">
        <v>8</v>
      </c>
      <c r="AC45" s="27">
        <v>1.2</v>
      </c>
      <c r="AD45" s="27">
        <v>0.2</v>
      </c>
      <c r="AE45" s="27">
        <v>18.899999999999999</v>
      </c>
      <c r="AF45" s="27">
        <v>44</v>
      </c>
      <c r="AG45" s="27">
        <v>7.4</v>
      </c>
      <c r="AH45" s="27">
        <v>4</v>
      </c>
      <c r="AI45" s="4">
        <f t="shared" si="3"/>
        <v>168.4</v>
      </c>
      <c r="AJ45" s="23">
        <f t="shared" si="1"/>
        <v>-0.59031877213695338</v>
      </c>
      <c r="AK45" s="16" t="s">
        <v>57</v>
      </c>
      <c r="AL45" s="27">
        <v>168.4</v>
      </c>
      <c r="AM45" s="19">
        <f t="shared" si="2"/>
        <v>0</v>
      </c>
      <c r="AN45" s="26"/>
    </row>
    <row r="46" spans="1:40">
      <c r="A46" s="3">
        <v>45</v>
      </c>
      <c r="B46" s="2" t="s">
        <v>44</v>
      </c>
      <c r="C46" s="4">
        <v>243</v>
      </c>
      <c r="D46" s="25">
        <v>0</v>
      </c>
      <c r="E46" s="139">
        <v>24.6</v>
      </c>
      <c r="F46" s="139">
        <v>0.6</v>
      </c>
      <c r="G46" s="25">
        <v>0</v>
      </c>
      <c r="H46" s="26">
        <v>2.9</v>
      </c>
      <c r="I46" s="26">
        <v>2.6</v>
      </c>
      <c r="J46" s="26">
        <v>0.1</v>
      </c>
      <c r="K46" s="26">
        <v>0</v>
      </c>
      <c r="L46" s="26">
        <v>0</v>
      </c>
      <c r="M46" s="26">
        <v>21</v>
      </c>
      <c r="N46" s="26">
        <v>0.4</v>
      </c>
      <c r="O46" s="26">
        <v>5.4</v>
      </c>
      <c r="P46" s="26">
        <v>0</v>
      </c>
      <c r="Q46" s="26">
        <v>3.6</v>
      </c>
      <c r="R46" s="26">
        <v>0</v>
      </c>
      <c r="S46" s="26">
        <v>0</v>
      </c>
      <c r="T46" s="27">
        <v>9.3000000000000007</v>
      </c>
      <c r="U46" s="27">
        <v>8.6999999999999993</v>
      </c>
      <c r="V46" s="27">
        <v>61.3</v>
      </c>
      <c r="W46" s="27">
        <v>0.9</v>
      </c>
      <c r="X46" s="27">
        <v>0.1</v>
      </c>
      <c r="Y46" s="27">
        <v>0</v>
      </c>
      <c r="Z46" s="27">
        <v>0.4</v>
      </c>
      <c r="AA46" s="27">
        <v>0</v>
      </c>
      <c r="AB46" s="27">
        <v>43.1</v>
      </c>
      <c r="AC46" s="27">
        <v>3.6</v>
      </c>
      <c r="AD46" s="27">
        <v>0.6</v>
      </c>
      <c r="AE46" s="27">
        <v>18.7</v>
      </c>
      <c r="AF46" s="27">
        <v>4</v>
      </c>
      <c r="AG46" s="27">
        <v>11.3</v>
      </c>
      <c r="AH46" s="27">
        <v>0</v>
      </c>
      <c r="AI46" s="4">
        <f t="shared" si="3"/>
        <v>223.2</v>
      </c>
      <c r="AJ46" s="23">
        <f t="shared" si="1"/>
        <v>-8.1481481481481524</v>
      </c>
      <c r="AK46" s="16" t="s">
        <v>57</v>
      </c>
      <c r="AL46" s="27">
        <v>223.2</v>
      </c>
      <c r="AM46" s="19">
        <f t="shared" si="2"/>
        <v>0</v>
      </c>
      <c r="AN46" s="26"/>
    </row>
    <row r="47" spans="1:40">
      <c r="A47" s="3">
        <v>46</v>
      </c>
      <c r="B47" s="2" t="s">
        <v>45</v>
      </c>
      <c r="C47" s="4">
        <v>267.2</v>
      </c>
      <c r="D47" s="25">
        <v>0</v>
      </c>
      <c r="E47" s="139">
        <v>24.9</v>
      </c>
      <c r="F47" s="139">
        <v>1.9</v>
      </c>
      <c r="G47" s="25">
        <v>0</v>
      </c>
      <c r="H47" s="26">
        <v>2.7</v>
      </c>
      <c r="I47" s="26">
        <v>5.0999999999999996</v>
      </c>
      <c r="J47" s="26">
        <v>1.3</v>
      </c>
      <c r="K47" s="26">
        <v>0.6</v>
      </c>
      <c r="L47" s="26">
        <v>8.1999999999999993</v>
      </c>
      <c r="M47" s="26">
        <v>0</v>
      </c>
      <c r="N47" s="26">
        <v>2.6</v>
      </c>
      <c r="O47" s="26">
        <v>0</v>
      </c>
      <c r="P47" s="26">
        <v>0</v>
      </c>
      <c r="Q47" s="26">
        <v>2.2000000000000002</v>
      </c>
      <c r="R47" s="26">
        <v>0</v>
      </c>
      <c r="S47" s="26">
        <v>3.2</v>
      </c>
      <c r="T47" s="27">
        <v>26.9</v>
      </c>
      <c r="U47" s="27">
        <v>0</v>
      </c>
      <c r="V47" s="27">
        <v>49</v>
      </c>
      <c r="W47" s="27">
        <v>2.6</v>
      </c>
      <c r="X47" s="27">
        <v>0</v>
      </c>
      <c r="Y47" s="27">
        <v>0</v>
      </c>
      <c r="Z47" s="27">
        <v>0.2</v>
      </c>
      <c r="AA47" s="27">
        <v>0</v>
      </c>
      <c r="AB47" s="27">
        <v>20.100000000000001</v>
      </c>
      <c r="AC47" s="27">
        <v>0.2</v>
      </c>
      <c r="AD47" s="27">
        <v>6.2</v>
      </c>
      <c r="AE47" s="27">
        <v>2.2000000000000002</v>
      </c>
      <c r="AF47" s="27">
        <v>1.1000000000000001</v>
      </c>
      <c r="AG47" s="27">
        <v>3.6</v>
      </c>
      <c r="AH47" s="27">
        <v>0.1</v>
      </c>
      <c r="AI47" s="4">
        <f t="shared" si="3"/>
        <v>164.89999999999992</v>
      </c>
      <c r="AJ47" s="23">
        <f t="shared" si="1"/>
        <v>-38.285928143712603</v>
      </c>
      <c r="AK47" s="16" t="s">
        <v>81</v>
      </c>
      <c r="AL47" s="27">
        <v>164.9</v>
      </c>
      <c r="AM47" s="19">
        <f t="shared" si="2"/>
        <v>0</v>
      </c>
      <c r="AN47" s="26"/>
    </row>
    <row r="48" spans="1:40">
      <c r="A48" s="3">
        <v>47</v>
      </c>
      <c r="B48" s="2" t="s">
        <v>72</v>
      </c>
      <c r="C48" s="4">
        <v>180.3</v>
      </c>
      <c r="D48" s="25">
        <v>0</v>
      </c>
      <c r="E48" s="139">
        <v>1.3</v>
      </c>
      <c r="F48" s="139">
        <v>0</v>
      </c>
      <c r="G48" s="25">
        <v>0</v>
      </c>
      <c r="H48" s="26">
        <v>3.1</v>
      </c>
      <c r="I48" s="26">
        <v>1.5</v>
      </c>
      <c r="J48" s="26">
        <v>0.4</v>
      </c>
      <c r="K48" s="26">
        <v>8.1</v>
      </c>
      <c r="L48" s="26">
        <v>1</v>
      </c>
      <c r="M48" s="26">
        <v>0.4</v>
      </c>
      <c r="N48" s="26">
        <v>15.3</v>
      </c>
      <c r="O48" s="26">
        <v>0</v>
      </c>
      <c r="P48" s="26">
        <v>0</v>
      </c>
      <c r="Q48" s="26">
        <v>2.5</v>
      </c>
      <c r="R48" s="26">
        <v>0</v>
      </c>
      <c r="S48" s="26">
        <v>0</v>
      </c>
      <c r="T48" s="27">
        <v>0.1</v>
      </c>
      <c r="U48" s="27">
        <v>3.8</v>
      </c>
      <c r="V48" s="27">
        <v>14.7</v>
      </c>
      <c r="W48" s="27">
        <v>5.2</v>
      </c>
      <c r="X48" s="27">
        <v>0</v>
      </c>
      <c r="Y48" s="27">
        <v>0</v>
      </c>
      <c r="Z48" s="27">
        <v>6.2</v>
      </c>
      <c r="AA48" s="27">
        <v>0</v>
      </c>
      <c r="AB48" s="27">
        <v>21.3</v>
      </c>
      <c r="AC48" s="27">
        <v>6</v>
      </c>
      <c r="AD48" s="27">
        <v>5.7</v>
      </c>
      <c r="AE48" s="27">
        <v>13</v>
      </c>
      <c r="AF48" s="27">
        <v>6.8</v>
      </c>
      <c r="AG48" s="27">
        <v>18.100000000000001</v>
      </c>
      <c r="AH48" s="27">
        <v>0</v>
      </c>
      <c r="AI48" s="4">
        <f t="shared" si="3"/>
        <v>134.5</v>
      </c>
      <c r="AJ48" s="23">
        <f t="shared" si="1"/>
        <v>-25.402107598447031</v>
      </c>
      <c r="AK48" s="16" t="s">
        <v>81</v>
      </c>
      <c r="AL48" s="27">
        <v>134.5</v>
      </c>
      <c r="AM48" s="19">
        <f t="shared" si="2"/>
        <v>0</v>
      </c>
      <c r="AN48" s="26"/>
    </row>
    <row r="49" spans="1:40">
      <c r="A49" s="3">
        <v>48</v>
      </c>
      <c r="B49" s="2" t="s">
        <v>71</v>
      </c>
      <c r="C49" s="4">
        <v>200.2</v>
      </c>
      <c r="D49" s="25">
        <v>0</v>
      </c>
      <c r="E49" s="139">
        <v>0</v>
      </c>
      <c r="F49" s="139">
        <v>0</v>
      </c>
      <c r="G49" s="25">
        <v>0</v>
      </c>
      <c r="H49" s="26">
        <v>2.2999999999999998</v>
      </c>
      <c r="I49" s="26">
        <v>2</v>
      </c>
      <c r="J49" s="26">
        <v>0</v>
      </c>
      <c r="K49" s="26">
        <v>17.5</v>
      </c>
      <c r="L49" s="26">
        <v>3.1</v>
      </c>
      <c r="M49" s="26">
        <v>0</v>
      </c>
      <c r="N49" s="26">
        <v>2.4</v>
      </c>
      <c r="O49" s="26">
        <v>0</v>
      </c>
      <c r="P49" s="26">
        <v>0</v>
      </c>
      <c r="Q49" s="26">
        <v>1.1000000000000001</v>
      </c>
      <c r="R49" s="26">
        <v>0</v>
      </c>
      <c r="S49" s="26">
        <v>0.2</v>
      </c>
      <c r="T49" s="27">
        <v>0.5</v>
      </c>
      <c r="U49" s="27">
        <v>1.3</v>
      </c>
      <c r="V49" s="27">
        <v>9.5</v>
      </c>
      <c r="W49" s="27">
        <v>5.3</v>
      </c>
      <c r="X49" s="27">
        <v>0.1</v>
      </c>
      <c r="Y49" s="27">
        <v>0</v>
      </c>
      <c r="Z49" s="27">
        <v>8.1999999999999993</v>
      </c>
      <c r="AA49" s="27">
        <v>0</v>
      </c>
      <c r="AB49" s="27">
        <v>11</v>
      </c>
      <c r="AC49" s="27">
        <v>5.9</v>
      </c>
      <c r="AD49" s="27">
        <v>4.5999999999999996</v>
      </c>
      <c r="AE49" s="27">
        <v>11.4</v>
      </c>
      <c r="AF49" s="27">
        <v>2.7</v>
      </c>
      <c r="AG49" s="27">
        <v>7.5</v>
      </c>
      <c r="AH49" s="27">
        <v>0.1</v>
      </c>
      <c r="AI49" s="4">
        <f t="shared" si="3"/>
        <v>96.7</v>
      </c>
      <c r="AJ49" s="23">
        <f t="shared" si="1"/>
        <v>-51.698301698301698</v>
      </c>
      <c r="AK49" s="16" t="s">
        <v>81</v>
      </c>
      <c r="AL49" s="27">
        <v>96.7</v>
      </c>
      <c r="AM49" s="19">
        <f t="shared" si="2"/>
        <v>0</v>
      </c>
      <c r="AN49" s="26"/>
    </row>
    <row r="50" spans="1:40">
      <c r="A50" s="3">
        <v>49</v>
      </c>
      <c r="B50" s="2" t="s">
        <v>48</v>
      </c>
      <c r="C50" s="4">
        <v>247.4</v>
      </c>
      <c r="D50" s="25">
        <v>0</v>
      </c>
      <c r="E50" s="139">
        <v>1.2</v>
      </c>
      <c r="F50" s="139">
        <v>0</v>
      </c>
      <c r="G50" s="25">
        <v>0</v>
      </c>
      <c r="H50" s="26">
        <v>3.8</v>
      </c>
      <c r="I50" s="26">
        <v>4.9000000000000004</v>
      </c>
      <c r="J50" s="26">
        <v>0.7</v>
      </c>
      <c r="K50" s="26">
        <v>2</v>
      </c>
      <c r="L50" s="26">
        <v>9.5</v>
      </c>
      <c r="M50" s="26">
        <v>10.3</v>
      </c>
      <c r="N50" s="26">
        <v>4.5</v>
      </c>
      <c r="O50" s="26">
        <v>0</v>
      </c>
      <c r="P50" s="26">
        <v>0</v>
      </c>
      <c r="Q50" s="26">
        <v>10.9</v>
      </c>
      <c r="R50" s="26">
        <v>0.1</v>
      </c>
      <c r="S50" s="26">
        <v>0.1</v>
      </c>
      <c r="T50" s="27">
        <v>0.6</v>
      </c>
      <c r="U50" s="27">
        <v>4.4000000000000004</v>
      </c>
      <c r="V50" s="27">
        <v>42</v>
      </c>
      <c r="W50" s="27">
        <v>2</v>
      </c>
      <c r="X50" s="27">
        <v>0.3</v>
      </c>
      <c r="Y50" s="27">
        <v>0.3</v>
      </c>
      <c r="Z50" s="27">
        <v>15.8</v>
      </c>
      <c r="AA50" s="27">
        <v>0.1</v>
      </c>
      <c r="AB50" s="27">
        <v>42.1</v>
      </c>
      <c r="AC50" s="27">
        <v>11.8</v>
      </c>
      <c r="AD50" s="27">
        <v>0</v>
      </c>
      <c r="AE50" s="27">
        <v>22.2</v>
      </c>
      <c r="AF50" s="27">
        <v>10.1</v>
      </c>
      <c r="AG50" s="27">
        <v>15.5</v>
      </c>
      <c r="AH50" s="27">
        <v>0</v>
      </c>
      <c r="AI50" s="4">
        <f t="shared" si="3"/>
        <v>215.2</v>
      </c>
      <c r="AJ50" s="23">
        <f t="shared" si="1"/>
        <v>-13.015359741309624</v>
      </c>
      <c r="AK50" s="16" t="s">
        <v>57</v>
      </c>
      <c r="AL50" s="27">
        <v>215.2</v>
      </c>
      <c r="AM50" s="19">
        <f t="shared" si="2"/>
        <v>0</v>
      </c>
      <c r="AN50" s="26"/>
    </row>
    <row r="51" spans="1:40">
      <c r="A51" s="3">
        <v>50</v>
      </c>
      <c r="B51" s="2" t="s">
        <v>49</v>
      </c>
      <c r="C51" s="4">
        <v>207.4</v>
      </c>
      <c r="D51" s="25">
        <v>0</v>
      </c>
      <c r="E51" s="139">
        <v>14.3</v>
      </c>
      <c r="F51" s="139">
        <v>2</v>
      </c>
      <c r="G51" s="25">
        <v>0</v>
      </c>
      <c r="H51" s="26">
        <v>0.4</v>
      </c>
      <c r="I51" s="26">
        <v>0.3</v>
      </c>
      <c r="J51" s="26">
        <v>0.2</v>
      </c>
      <c r="K51" s="26">
        <v>3.1</v>
      </c>
      <c r="L51" s="26">
        <v>0.9</v>
      </c>
      <c r="M51" s="26">
        <v>6.3</v>
      </c>
      <c r="N51" s="26">
        <v>0.7</v>
      </c>
      <c r="O51" s="26">
        <v>1.1000000000000001</v>
      </c>
      <c r="P51" s="26">
        <v>0</v>
      </c>
      <c r="Q51" s="26">
        <v>2.2000000000000002</v>
      </c>
      <c r="R51" s="26">
        <v>0</v>
      </c>
      <c r="S51" s="26">
        <v>0.2</v>
      </c>
      <c r="T51" s="27">
        <v>2.9</v>
      </c>
      <c r="U51" s="27">
        <v>3.3</v>
      </c>
      <c r="V51" s="27">
        <v>6.5</v>
      </c>
      <c r="W51" s="27">
        <v>4.5</v>
      </c>
      <c r="X51" s="27">
        <v>0</v>
      </c>
      <c r="Y51" s="27">
        <v>0.6</v>
      </c>
      <c r="Z51" s="27">
        <v>2.2000000000000002</v>
      </c>
      <c r="AA51" s="27">
        <v>14.1</v>
      </c>
      <c r="AB51" s="27">
        <v>19.899999999999999</v>
      </c>
      <c r="AC51" s="27">
        <v>0.2</v>
      </c>
      <c r="AD51" s="27">
        <v>0.7</v>
      </c>
      <c r="AE51" s="27">
        <v>15.1</v>
      </c>
      <c r="AF51" s="27">
        <v>25.6</v>
      </c>
      <c r="AG51" s="27">
        <v>3.9</v>
      </c>
      <c r="AH51" s="27">
        <v>0.1</v>
      </c>
      <c r="AI51" s="4">
        <f t="shared" si="3"/>
        <v>131.29999999999998</v>
      </c>
      <c r="AJ51" s="23">
        <f t="shared" si="1"/>
        <v>-36.692381870781112</v>
      </c>
      <c r="AK51" s="16" t="s">
        <v>81</v>
      </c>
      <c r="AL51" s="27">
        <v>131.30000000000001</v>
      </c>
      <c r="AM51" s="19">
        <f t="shared" si="2"/>
        <v>0</v>
      </c>
      <c r="AN51" s="26"/>
    </row>
    <row r="52" spans="1:40">
      <c r="A52" s="3">
        <v>51</v>
      </c>
      <c r="B52" s="3" t="s">
        <v>53</v>
      </c>
      <c r="C52" s="3">
        <f>SUM(C2:C51)</f>
        <v>10642.199999999997</v>
      </c>
      <c r="D52" s="4">
        <f>SUM(D2:D51)</f>
        <v>138.29999999999998</v>
      </c>
      <c r="E52" s="4">
        <f t="shared" ref="E52" si="4">SUM(E2:E51)</f>
        <v>347.3</v>
      </c>
      <c r="F52" s="4">
        <f t="shared" ref="F52:G52" si="5">SUM(F2:F51)</f>
        <v>59.999999999999993</v>
      </c>
      <c r="G52" s="4">
        <f t="shared" si="5"/>
        <v>2.2000000000000006</v>
      </c>
      <c r="H52" s="4">
        <f t="shared" ref="H52" si="6">SUM(H2:H51)</f>
        <v>124.3</v>
      </c>
      <c r="I52" s="4">
        <f t="shared" ref="I52:L52" si="7">SUM(I2:I51)</f>
        <v>104.99999999999997</v>
      </c>
      <c r="J52" s="4">
        <f t="shared" si="7"/>
        <v>19.2</v>
      </c>
      <c r="K52" s="4">
        <f t="shared" si="7"/>
        <v>173.79999999999995</v>
      </c>
      <c r="L52" s="4">
        <f t="shared" si="7"/>
        <v>128.19999999999999</v>
      </c>
      <c r="M52" s="4">
        <f t="shared" ref="M52:N52" si="8">SUM(M2:M51)</f>
        <v>382.4</v>
      </c>
      <c r="N52" s="4">
        <f t="shared" si="8"/>
        <v>382.59999999999991</v>
      </c>
      <c r="O52" s="4">
        <f t="shared" ref="O52:R52" si="9">SUM(O2:O51)</f>
        <v>405.40000000000003</v>
      </c>
      <c r="P52" s="4">
        <f t="shared" si="9"/>
        <v>16.099999999999994</v>
      </c>
      <c r="Q52" s="4">
        <f t="shared" si="9"/>
        <v>601.5</v>
      </c>
      <c r="R52" s="4">
        <f t="shared" si="9"/>
        <v>3.5000000000000004</v>
      </c>
      <c r="S52" s="4">
        <f t="shared" ref="S52:T52" si="10">SUM(S2:S51)</f>
        <v>150.39999999999992</v>
      </c>
      <c r="T52" s="4">
        <f t="shared" si="10"/>
        <v>131.29999999999998</v>
      </c>
      <c r="U52" s="140">
        <f t="shared" ref="U52" si="11">SUM(U2:U51)</f>
        <v>351.1</v>
      </c>
      <c r="V52" s="140">
        <f t="shared" ref="V52:X52" si="12">SUM(V2:V51)</f>
        <v>987.90000000000009</v>
      </c>
      <c r="W52" s="140">
        <f t="shared" si="12"/>
        <v>216.2</v>
      </c>
      <c r="X52" s="140">
        <f t="shared" si="12"/>
        <v>10.199999999999998</v>
      </c>
      <c r="Y52" s="141">
        <f t="shared" ref="Y52:AB52" si="13">SUM(Y2:Y51)</f>
        <v>40.6</v>
      </c>
      <c r="Z52" s="141">
        <f t="shared" si="13"/>
        <v>553.4</v>
      </c>
      <c r="AA52" s="141">
        <f t="shared" si="13"/>
        <v>179.29999999999998</v>
      </c>
      <c r="AB52" s="141">
        <f t="shared" si="13"/>
        <v>952.00000000000023</v>
      </c>
      <c r="AC52" s="143">
        <f t="shared" ref="AC52:AE52" si="14">SUM(AC2:AC51)</f>
        <v>191.09999999999997</v>
      </c>
      <c r="AD52" s="143">
        <f t="shared" si="14"/>
        <v>82.4</v>
      </c>
      <c r="AE52" s="143">
        <f t="shared" si="14"/>
        <v>799.20000000000039</v>
      </c>
      <c r="AF52" s="144">
        <f t="shared" ref="AF52:AH52" si="15">SUM(AF2:AF51)</f>
        <v>1035.9999999999998</v>
      </c>
      <c r="AG52" s="144">
        <f t="shared" si="15"/>
        <v>330.49999999999994</v>
      </c>
      <c r="AH52" s="144">
        <f t="shared" si="15"/>
        <v>60.100000000000009</v>
      </c>
      <c r="AI52" s="3">
        <f t="shared" ref="AI52" si="16">SUM(AI2:AI51)</f>
        <v>8961.5</v>
      </c>
      <c r="AJ52" s="23">
        <f t="shared" si="1"/>
        <v>-15.792787205652942</v>
      </c>
      <c r="AK52" s="3" t="s">
        <v>57</v>
      </c>
      <c r="AL52" s="37"/>
    </row>
    <row r="53" spans="1:40">
      <c r="A53" s="3">
        <v>52</v>
      </c>
      <c r="B53" s="3" t="s">
        <v>54</v>
      </c>
      <c r="C53" s="5">
        <f>C52/50</f>
        <v>212.84399999999994</v>
      </c>
      <c r="D53" s="23">
        <f>D52/50</f>
        <v>2.7659999999999996</v>
      </c>
      <c r="E53" s="23">
        <f t="shared" ref="E53" si="17">E52/50</f>
        <v>6.9460000000000006</v>
      </c>
      <c r="F53" s="23">
        <f t="shared" ref="F53:G53" si="18">F52/50</f>
        <v>1.2</v>
      </c>
      <c r="G53" s="23">
        <f t="shared" si="18"/>
        <v>4.4000000000000011E-2</v>
      </c>
      <c r="H53" s="23">
        <f t="shared" ref="H53" si="19">H52/50</f>
        <v>2.4859999999999998</v>
      </c>
      <c r="I53" s="23">
        <f t="shared" ref="I53:L53" si="20">I52/50</f>
        <v>2.0999999999999996</v>
      </c>
      <c r="J53" s="23">
        <f t="shared" si="20"/>
        <v>0.38400000000000001</v>
      </c>
      <c r="K53" s="23">
        <f t="shared" si="20"/>
        <v>3.4759999999999991</v>
      </c>
      <c r="L53" s="23">
        <f t="shared" si="20"/>
        <v>2.5639999999999996</v>
      </c>
      <c r="M53" s="23">
        <f t="shared" ref="M53:N53" si="21">M52/50</f>
        <v>7.6479999999999997</v>
      </c>
      <c r="N53" s="23">
        <f t="shared" si="21"/>
        <v>7.6519999999999984</v>
      </c>
      <c r="O53" s="23">
        <f t="shared" ref="O53:R53" si="22">O52/50</f>
        <v>8.1080000000000005</v>
      </c>
      <c r="P53" s="23">
        <f t="shared" si="22"/>
        <v>0.3219999999999999</v>
      </c>
      <c r="Q53" s="23">
        <f t="shared" si="22"/>
        <v>12.03</v>
      </c>
      <c r="R53" s="23">
        <f t="shared" si="22"/>
        <v>7.0000000000000007E-2</v>
      </c>
      <c r="S53" s="23">
        <f t="shared" ref="S53:T53" si="23">S52/50</f>
        <v>3.0079999999999982</v>
      </c>
      <c r="T53" s="23">
        <f t="shared" si="23"/>
        <v>2.6259999999999994</v>
      </c>
      <c r="U53" s="142">
        <f t="shared" ref="U53" si="24">U52/50</f>
        <v>7.0220000000000002</v>
      </c>
      <c r="V53" s="142">
        <f t="shared" ref="V53:X53" si="25">V52/50</f>
        <v>19.758000000000003</v>
      </c>
      <c r="W53" s="142">
        <f t="shared" si="25"/>
        <v>4.3239999999999998</v>
      </c>
      <c r="X53" s="142">
        <f t="shared" si="25"/>
        <v>0.20399999999999996</v>
      </c>
      <c r="Y53" s="142">
        <f t="shared" ref="Y53:AB53" si="26">Y52/50</f>
        <v>0.81200000000000006</v>
      </c>
      <c r="Z53" s="142">
        <f t="shared" si="26"/>
        <v>11.068</v>
      </c>
      <c r="AA53" s="142">
        <f t="shared" si="26"/>
        <v>3.5859999999999999</v>
      </c>
      <c r="AB53" s="142">
        <f t="shared" si="26"/>
        <v>19.040000000000006</v>
      </c>
      <c r="AC53" s="142">
        <f t="shared" ref="AC53:AE53" si="27">AC52/50</f>
        <v>3.8219999999999992</v>
      </c>
      <c r="AD53" s="142">
        <f t="shared" si="27"/>
        <v>1.6480000000000001</v>
      </c>
      <c r="AE53" s="142">
        <f t="shared" si="27"/>
        <v>15.984000000000007</v>
      </c>
      <c r="AF53" s="142">
        <f t="shared" ref="AF53:AH53" si="28">AF52/50</f>
        <v>20.719999999999995</v>
      </c>
      <c r="AG53" s="142">
        <f t="shared" si="28"/>
        <v>6.6099999999999985</v>
      </c>
      <c r="AH53" s="142">
        <f t="shared" si="28"/>
        <v>1.2020000000000002</v>
      </c>
      <c r="AI53" s="5">
        <f t="shared" ref="AI53" si="29">AI52/50</f>
        <v>179.23</v>
      </c>
      <c r="AJ53" s="23">
        <f t="shared" si="1"/>
        <v>-15.792787205652942</v>
      </c>
      <c r="AK53" s="5" t="s">
        <v>57</v>
      </c>
      <c r="AL53" s="37"/>
    </row>
    <row r="54" spans="1:40">
      <c r="AL54" s="18"/>
    </row>
    <row r="55" spans="1:40">
      <c r="Z55" s="1">
        <f>492/50</f>
        <v>9.84</v>
      </c>
    </row>
    <row r="57" spans="1:40" ht="45">
      <c r="U57" s="27">
        <v>611</v>
      </c>
      <c r="V57" s="28" t="s">
        <v>130</v>
      </c>
      <c r="W57" s="28" t="s">
        <v>0</v>
      </c>
    </row>
    <row r="58" spans="1:40" ht="30">
      <c r="U58" s="27">
        <v>622</v>
      </c>
      <c r="V58" s="28" t="s">
        <v>130</v>
      </c>
      <c r="W58" s="28" t="s">
        <v>1</v>
      </c>
    </row>
    <row r="59" spans="1:40" ht="30">
      <c r="U59" s="27">
        <v>634</v>
      </c>
      <c r="V59" s="28" t="s">
        <v>130</v>
      </c>
      <c r="W59" s="28" t="s">
        <v>2</v>
      </c>
    </row>
    <row r="60" spans="1:40" ht="30">
      <c r="U60" s="27">
        <v>645</v>
      </c>
      <c r="V60" s="28" t="s">
        <v>130</v>
      </c>
      <c r="W60" s="28" t="s">
        <v>3</v>
      </c>
    </row>
    <row r="61" spans="1:40" ht="30">
      <c r="U61" s="27">
        <v>626</v>
      </c>
      <c r="V61" s="28" t="s">
        <v>130</v>
      </c>
      <c r="W61" s="28" t="s">
        <v>4</v>
      </c>
    </row>
    <row r="62" spans="1:40" ht="30">
      <c r="U62" s="27">
        <v>632</v>
      </c>
      <c r="V62" s="28" t="s">
        <v>130</v>
      </c>
      <c r="W62" s="28" t="s">
        <v>5</v>
      </c>
    </row>
    <row r="63" spans="1:40" ht="45">
      <c r="U63" s="27">
        <v>605</v>
      </c>
      <c r="V63" s="28" t="s">
        <v>130</v>
      </c>
      <c r="W63" s="28" t="s">
        <v>6</v>
      </c>
    </row>
    <row r="64" spans="1:40">
      <c r="U64" s="27">
        <v>624</v>
      </c>
      <c r="V64" s="28" t="s">
        <v>130</v>
      </c>
      <c r="W64" s="28" t="s">
        <v>7</v>
      </c>
    </row>
    <row r="65" spans="21:23" ht="45">
      <c r="U65" s="27">
        <v>609</v>
      </c>
      <c r="V65" s="28" t="s">
        <v>130</v>
      </c>
      <c r="W65" s="28" t="s">
        <v>8</v>
      </c>
    </row>
    <row r="66" spans="21:23" ht="45">
      <c r="U66" s="27">
        <v>612</v>
      </c>
      <c r="V66" s="28" t="s">
        <v>130</v>
      </c>
      <c r="W66" s="28" t="s">
        <v>9</v>
      </c>
    </row>
    <row r="67" spans="21:23" ht="30">
      <c r="U67" s="27">
        <v>621</v>
      </c>
      <c r="V67" s="28" t="s">
        <v>130</v>
      </c>
      <c r="W67" s="28" t="s">
        <v>10</v>
      </c>
    </row>
    <row r="68" spans="21:23" ht="30">
      <c r="U68" s="27">
        <v>631</v>
      </c>
      <c r="V68" s="28" t="s">
        <v>130</v>
      </c>
      <c r="W68" s="28" t="s">
        <v>11</v>
      </c>
    </row>
    <row r="69" spans="21:23" ht="30">
      <c r="U69" s="27">
        <v>642</v>
      </c>
      <c r="V69" s="28" t="s">
        <v>130</v>
      </c>
      <c r="W69" s="28" t="s">
        <v>12</v>
      </c>
    </row>
    <row r="70" spans="21:23" ht="30">
      <c r="U70" s="27">
        <v>643</v>
      </c>
      <c r="V70" s="28" t="s">
        <v>130</v>
      </c>
      <c r="W70" s="28" t="s">
        <v>13</v>
      </c>
    </row>
    <row r="71" spans="21:23">
      <c r="U71" s="27">
        <v>638</v>
      </c>
      <c r="V71" s="28" t="s">
        <v>130</v>
      </c>
      <c r="W71" s="28" t="s">
        <v>14</v>
      </c>
    </row>
    <row r="72" spans="21:23" ht="45">
      <c r="U72" s="27">
        <v>608</v>
      </c>
      <c r="V72" s="28" t="s">
        <v>130</v>
      </c>
      <c r="W72" s="28" t="s">
        <v>15</v>
      </c>
    </row>
    <row r="73" spans="21:23" ht="30">
      <c r="U73" s="27">
        <v>601</v>
      </c>
      <c r="V73" s="28" t="s">
        <v>130</v>
      </c>
      <c r="W73" s="28" t="s">
        <v>16</v>
      </c>
    </row>
    <row r="74" spans="21:23" ht="30">
      <c r="U74" s="27">
        <v>648</v>
      </c>
      <c r="V74" s="28" t="s">
        <v>130</v>
      </c>
      <c r="W74" s="28" t="s">
        <v>17</v>
      </c>
    </row>
    <row r="75" spans="21:23" ht="30">
      <c r="U75" s="27">
        <v>649</v>
      </c>
      <c r="V75" s="28" t="s">
        <v>130</v>
      </c>
      <c r="W75" s="28" t="s">
        <v>18</v>
      </c>
    </row>
    <row r="76" spans="21:23" ht="45">
      <c r="U76" s="27">
        <v>606</v>
      </c>
      <c r="V76" s="28" t="s">
        <v>130</v>
      </c>
      <c r="W76" s="28" t="s">
        <v>76</v>
      </c>
    </row>
    <row r="77" spans="21:23" ht="30">
      <c r="U77" s="27">
        <v>620</v>
      </c>
      <c r="V77" s="28" t="s">
        <v>130</v>
      </c>
      <c r="W77" s="28" t="s">
        <v>20</v>
      </c>
    </row>
    <row r="78" spans="21:23">
      <c r="U78" s="27">
        <v>636</v>
      </c>
      <c r="V78" s="28" t="s">
        <v>130</v>
      </c>
      <c r="W78" s="28" t="s">
        <v>21</v>
      </c>
    </row>
    <row r="79" spans="21:23" ht="30">
      <c r="U79" s="27">
        <v>650</v>
      </c>
      <c r="V79" s="28" t="s">
        <v>130</v>
      </c>
      <c r="W79" s="28" t="s">
        <v>22</v>
      </c>
    </row>
    <row r="80" spans="21:23" ht="45">
      <c r="U80" s="27">
        <v>637</v>
      </c>
      <c r="V80" s="28" t="s">
        <v>130</v>
      </c>
      <c r="W80" s="28" t="s">
        <v>23</v>
      </c>
    </row>
    <row r="81" spans="21:23" ht="30">
      <c r="U81" s="27">
        <v>647</v>
      </c>
      <c r="V81" s="28" t="s">
        <v>130</v>
      </c>
      <c r="W81" s="28" t="s">
        <v>24</v>
      </c>
    </row>
    <row r="82" spans="21:23" ht="30">
      <c r="U82" s="27">
        <v>633</v>
      </c>
      <c r="V82" s="28" t="s">
        <v>130</v>
      </c>
      <c r="W82" s="28" t="s">
        <v>25</v>
      </c>
    </row>
    <row r="83" spans="21:23">
      <c r="U83" s="27">
        <v>630</v>
      </c>
      <c r="V83" s="28" t="s">
        <v>130</v>
      </c>
      <c r="W83" s="28" t="s">
        <v>26</v>
      </c>
    </row>
    <row r="84" spans="21:23" ht="30">
      <c r="U84" s="27">
        <v>646</v>
      </c>
      <c r="V84" s="28" t="s">
        <v>130</v>
      </c>
      <c r="W84" s="28" t="s">
        <v>27</v>
      </c>
    </row>
    <row r="85" spans="21:23" ht="30">
      <c r="U85" s="27">
        <v>625</v>
      </c>
      <c r="V85" s="28" t="s">
        <v>130</v>
      </c>
      <c r="W85" s="28" t="s">
        <v>28</v>
      </c>
    </row>
    <row r="86" spans="21:23" ht="30">
      <c r="U86" s="27">
        <v>610</v>
      </c>
      <c r="V86" s="28" t="s">
        <v>130</v>
      </c>
      <c r="W86" s="28" t="s">
        <v>29</v>
      </c>
    </row>
    <row r="87" spans="21:23" ht="30">
      <c r="U87" s="27">
        <v>635</v>
      </c>
      <c r="V87" s="28" t="s">
        <v>130</v>
      </c>
      <c r="W87" s="28" t="s">
        <v>30</v>
      </c>
    </row>
    <row r="88" spans="21:23" ht="30">
      <c r="U88" s="27">
        <v>604</v>
      </c>
      <c r="V88" s="28" t="s">
        <v>130</v>
      </c>
      <c r="W88" s="28" t="s">
        <v>31</v>
      </c>
    </row>
    <row r="89" spans="21:23" ht="30">
      <c r="U89" s="27">
        <v>641</v>
      </c>
      <c r="V89" s="28" t="s">
        <v>130</v>
      </c>
      <c r="W89" s="28" t="s">
        <v>32</v>
      </c>
    </row>
    <row r="90" spans="21:23">
      <c r="U90" s="27">
        <v>623</v>
      </c>
      <c r="V90" s="28" t="s">
        <v>130</v>
      </c>
      <c r="W90" s="28" t="s">
        <v>33</v>
      </c>
    </row>
    <row r="91" spans="21:23" ht="30">
      <c r="U91" s="27">
        <v>639</v>
      </c>
      <c r="V91" s="28" t="s">
        <v>130</v>
      </c>
      <c r="W91" s="28" t="s">
        <v>34</v>
      </c>
    </row>
    <row r="92" spans="21:23" ht="45">
      <c r="U92" s="27">
        <v>629</v>
      </c>
      <c r="V92" s="28" t="s">
        <v>130</v>
      </c>
      <c r="W92" s="28" t="s">
        <v>35</v>
      </c>
    </row>
    <row r="93" spans="21:23">
      <c r="U93" s="27">
        <v>644</v>
      </c>
      <c r="V93" s="28" t="s">
        <v>130</v>
      </c>
      <c r="W93" s="28" t="s">
        <v>36</v>
      </c>
    </row>
    <row r="94" spans="21:23" ht="30">
      <c r="U94" s="27">
        <v>640</v>
      </c>
      <c r="V94" s="28" t="s">
        <v>130</v>
      </c>
      <c r="W94" s="28" t="s">
        <v>37</v>
      </c>
    </row>
    <row r="95" spans="21:23" ht="30">
      <c r="U95" s="27">
        <v>618</v>
      </c>
      <c r="V95" s="28" t="s">
        <v>130</v>
      </c>
      <c r="W95" s="28" t="s">
        <v>38</v>
      </c>
    </row>
    <row r="96" spans="21:23" ht="45">
      <c r="U96" s="27">
        <v>603</v>
      </c>
      <c r="V96" s="28" t="s">
        <v>130</v>
      </c>
      <c r="W96" s="28" t="s">
        <v>39</v>
      </c>
    </row>
    <row r="97" spans="21:23" ht="30">
      <c r="U97" s="27">
        <v>615</v>
      </c>
      <c r="V97" s="28" t="s">
        <v>130</v>
      </c>
      <c r="W97" s="28" t="s">
        <v>40</v>
      </c>
    </row>
    <row r="98" spans="21:23" ht="30">
      <c r="U98" s="27">
        <v>619</v>
      </c>
      <c r="V98" s="28" t="s">
        <v>130</v>
      </c>
      <c r="W98" s="28" t="s">
        <v>41</v>
      </c>
    </row>
    <row r="99" spans="21:23" ht="30">
      <c r="U99" s="27">
        <v>613</v>
      </c>
      <c r="V99" s="28" t="s">
        <v>130</v>
      </c>
      <c r="W99" s="28" t="s">
        <v>42</v>
      </c>
    </row>
    <row r="100" spans="21:23" ht="30">
      <c r="U100" s="27">
        <v>627</v>
      </c>
      <c r="V100" s="28" t="s">
        <v>130</v>
      </c>
      <c r="W100" s="28" t="s">
        <v>43</v>
      </c>
    </row>
    <row r="101" spans="21:23" ht="30">
      <c r="U101" s="27">
        <v>602</v>
      </c>
      <c r="V101" s="28" t="s">
        <v>130</v>
      </c>
      <c r="W101" s="28" t="s">
        <v>44</v>
      </c>
    </row>
    <row r="102" spans="21:23" ht="30">
      <c r="U102" s="27">
        <v>607</v>
      </c>
      <c r="V102" s="28" t="s">
        <v>130</v>
      </c>
      <c r="W102" s="28" t="s">
        <v>45</v>
      </c>
    </row>
    <row r="103" spans="21:23" ht="45">
      <c r="U103" s="27">
        <v>616</v>
      </c>
      <c r="V103" s="28" t="s">
        <v>130</v>
      </c>
      <c r="W103" s="28" t="s">
        <v>46</v>
      </c>
    </row>
    <row r="104" spans="21:23" ht="45">
      <c r="U104" s="27">
        <v>617</v>
      </c>
      <c r="V104" s="28" t="s">
        <v>130</v>
      </c>
      <c r="W104" s="28" t="s">
        <v>47</v>
      </c>
    </row>
    <row r="105" spans="21:23" ht="30">
      <c r="U105" s="27">
        <v>614</v>
      </c>
      <c r="V105" s="28" t="s">
        <v>130</v>
      </c>
      <c r="W105" s="28" t="s">
        <v>48</v>
      </c>
    </row>
    <row r="106" spans="21:23" ht="30">
      <c r="U106" s="27">
        <v>628</v>
      </c>
      <c r="V106" s="28" t="s">
        <v>130</v>
      </c>
      <c r="W106" s="28" t="s">
        <v>49</v>
      </c>
    </row>
  </sheetData>
  <autoFilter ref="A1:AM53"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</autoFilter>
  <printOptions horizontalCentered="1"/>
  <pageMargins left="0.25" right="0.25" top="0.36" bottom="0.27" header="0.3" footer="0.2"/>
  <pageSetup paperSize="9" scale="65" orientation="landscape" verticalDpi="300" r:id="rId1"/>
  <headerFooter>
    <oddHeader>&amp;C&amp;12INTEGRATED RAINFALL FOR THE MONTH OF AUGUST,2017 (in mm)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>
  <dimension ref="A1:AM109"/>
  <sheetViews>
    <sheetView view="pageBreakPreview" zoomScaleSheetLayoutView="100" workbookViewId="0">
      <pane xSplit="2" ySplit="1" topLeftCell="H38" activePane="bottomRight" state="frozen"/>
      <selection pane="topRight" activeCell="C1" sqref="C1"/>
      <selection pane="bottomLeft" activeCell="A3" sqref="A3"/>
      <selection pane="bottomRight" activeCell="D53" sqref="D53:AD53"/>
    </sheetView>
  </sheetViews>
  <sheetFormatPr defaultColWidth="9.28515625" defaultRowHeight="15"/>
  <cols>
    <col min="1" max="1" width="4.42578125" style="1" customWidth="1"/>
    <col min="2" max="2" width="15.28515625" style="1" customWidth="1"/>
    <col min="3" max="3" width="10.28515625" style="1" customWidth="1"/>
    <col min="4" max="4" width="10.7109375" style="1" bestFit="1" customWidth="1"/>
    <col min="5" max="12" width="6.5703125" style="1" bestFit="1" customWidth="1"/>
    <col min="13" max="18" width="7.5703125" style="1" bestFit="1" customWidth="1"/>
    <col min="19" max="19" width="8" style="1" customWidth="1"/>
    <col min="20" max="20" width="7.5703125" style="1" bestFit="1" customWidth="1"/>
    <col min="21" max="24" width="7.5703125" style="1" customWidth="1"/>
    <col min="25" max="25" width="6.28515625" style="1" customWidth="1"/>
    <col min="26" max="34" width="7.5703125" style="1" customWidth="1"/>
    <col min="35" max="35" width="7.7109375" style="1" customWidth="1"/>
    <col min="36" max="36" width="8.42578125" style="1" customWidth="1"/>
    <col min="37" max="37" width="8" style="15" customWidth="1"/>
    <col min="38" max="16384" width="9.28515625" style="1"/>
  </cols>
  <sheetData>
    <row r="1" spans="1:39" s="6" customFormat="1" ht="30">
      <c r="A1" s="31" t="s">
        <v>70</v>
      </c>
      <c r="B1" s="31" t="s">
        <v>51</v>
      </c>
      <c r="C1" s="31" t="s">
        <v>50</v>
      </c>
      <c r="D1" s="124" t="s">
        <v>123</v>
      </c>
      <c r="E1" s="31">
        <v>2</v>
      </c>
      <c r="F1" s="31">
        <v>3</v>
      </c>
      <c r="G1" s="31">
        <v>4</v>
      </c>
      <c r="H1" s="31">
        <v>5</v>
      </c>
      <c r="I1" s="31">
        <v>6</v>
      </c>
      <c r="J1" s="31">
        <v>7</v>
      </c>
      <c r="K1" s="31">
        <v>8</v>
      </c>
      <c r="L1" s="31">
        <v>9</v>
      </c>
      <c r="M1" s="31">
        <v>10</v>
      </c>
      <c r="N1" s="31">
        <v>11</v>
      </c>
      <c r="O1" s="31">
        <v>12</v>
      </c>
      <c r="P1" s="31">
        <v>13</v>
      </c>
      <c r="Q1" s="31">
        <v>14</v>
      </c>
      <c r="R1" s="31">
        <v>15</v>
      </c>
      <c r="S1" s="31">
        <v>16</v>
      </c>
      <c r="T1" s="31">
        <v>17</v>
      </c>
      <c r="U1" s="31">
        <v>18</v>
      </c>
      <c r="V1" s="31">
        <v>19</v>
      </c>
      <c r="W1" s="31">
        <v>20</v>
      </c>
      <c r="X1" s="31">
        <v>21</v>
      </c>
      <c r="Y1" s="31">
        <v>22</v>
      </c>
      <c r="Z1" s="31">
        <v>23</v>
      </c>
      <c r="AA1" s="31">
        <v>24</v>
      </c>
      <c r="AB1" s="31">
        <v>25</v>
      </c>
      <c r="AC1" s="31">
        <v>26</v>
      </c>
      <c r="AD1" s="31">
        <v>27</v>
      </c>
      <c r="AE1" s="31">
        <v>28</v>
      </c>
      <c r="AF1" s="31">
        <v>29</v>
      </c>
      <c r="AG1" s="31">
        <v>30</v>
      </c>
      <c r="AH1" s="31">
        <v>31</v>
      </c>
      <c r="AI1" s="31" t="s">
        <v>52</v>
      </c>
      <c r="AJ1" s="124" t="s">
        <v>89</v>
      </c>
      <c r="AK1" s="30" t="s">
        <v>55</v>
      </c>
    </row>
    <row r="2" spans="1:39" ht="15" customHeight="1">
      <c r="A2" s="3">
        <v>1</v>
      </c>
      <c r="B2" s="2" t="s">
        <v>0</v>
      </c>
      <c r="C2" s="4">
        <v>256.5</v>
      </c>
      <c r="D2" s="27">
        <v>1.3</v>
      </c>
      <c r="E2" s="27">
        <v>1.9</v>
      </c>
      <c r="F2" s="27">
        <v>0.4</v>
      </c>
      <c r="G2" s="27">
        <v>0.1</v>
      </c>
      <c r="H2" s="27">
        <v>0</v>
      </c>
      <c r="I2" s="27">
        <v>0.2</v>
      </c>
      <c r="J2" s="27">
        <v>0.1</v>
      </c>
      <c r="K2" s="27">
        <v>5.7</v>
      </c>
      <c r="L2" s="27">
        <v>0</v>
      </c>
      <c r="M2" s="27">
        <v>0.1</v>
      </c>
      <c r="N2" s="27">
        <v>29.5</v>
      </c>
      <c r="O2" s="27">
        <v>2.6</v>
      </c>
      <c r="P2" s="26">
        <v>0.6</v>
      </c>
      <c r="Q2" s="27">
        <v>17.100000000000001</v>
      </c>
      <c r="R2" s="27">
        <v>32.5</v>
      </c>
      <c r="S2" s="27">
        <v>0.4</v>
      </c>
      <c r="T2" s="27">
        <v>22.3</v>
      </c>
      <c r="U2" s="27">
        <v>34</v>
      </c>
      <c r="V2" s="27">
        <v>14.3</v>
      </c>
      <c r="W2" s="27">
        <v>8.6999999999999993</v>
      </c>
      <c r="X2" s="27">
        <v>0</v>
      </c>
      <c r="Y2" s="26">
        <v>0</v>
      </c>
      <c r="Z2" s="27">
        <v>0.1</v>
      </c>
      <c r="AA2" s="27">
        <v>0.5</v>
      </c>
      <c r="AB2" s="27">
        <v>0.7</v>
      </c>
      <c r="AC2" s="26">
        <v>0</v>
      </c>
      <c r="AD2" s="26">
        <v>15.1</v>
      </c>
      <c r="AE2" s="27">
        <v>5</v>
      </c>
      <c r="AF2" s="27">
        <v>1.1000000000000001</v>
      </c>
      <c r="AG2" s="27">
        <v>0</v>
      </c>
      <c r="AH2" s="27">
        <v>0.2</v>
      </c>
      <c r="AI2" s="4">
        <f t="shared" ref="AI2:AI33" si="0">SUM(D2:AH2)</f>
        <v>194.49999999999997</v>
      </c>
      <c r="AJ2" s="23">
        <f>AI2/C2*100-100</f>
        <v>-24.17153996101365</v>
      </c>
      <c r="AK2" s="16" t="s">
        <v>81</v>
      </c>
      <c r="AL2" s="27"/>
      <c r="AM2" s="19"/>
    </row>
    <row r="3" spans="1:39" ht="15" customHeight="1">
      <c r="A3" s="3">
        <v>2</v>
      </c>
      <c r="B3" s="2" t="s">
        <v>1</v>
      </c>
      <c r="C3" s="4">
        <v>226.2</v>
      </c>
      <c r="D3" s="27">
        <v>0.7</v>
      </c>
      <c r="E3" s="27">
        <v>0.1</v>
      </c>
      <c r="F3" s="27">
        <v>0</v>
      </c>
      <c r="G3" s="27">
        <v>6</v>
      </c>
      <c r="H3" s="27">
        <v>0</v>
      </c>
      <c r="I3" s="27">
        <v>0</v>
      </c>
      <c r="J3" s="27">
        <v>0</v>
      </c>
      <c r="K3" s="27">
        <v>0</v>
      </c>
      <c r="L3" s="27">
        <v>0.3</v>
      </c>
      <c r="M3" s="27">
        <v>0</v>
      </c>
      <c r="N3" s="27">
        <v>0.5</v>
      </c>
      <c r="O3" s="27">
        <v>0.3</v>
      </c>
      <c r="P3" s="26">
        <v>4.8</v>
      </c>
      <c r="Q3" s="27">
        <v>27.6</v>
      </c>
      <c r="R3" s="27">
        <v>3.2</v>
      </c>
      <c r="S3" s="27">
        <v>0.2</v>
      </c>
      <c r="T3" s="27">
        <v>26.2</v>
      </c>
      <c r="U3" s="27">
        <v>75.8</v>
      </c>
      <c r="V3" s="27">
        <v>38.4</v>
      </c>
      <c r="W3" s="27">
        <v>8.5</v>
      </c>
      <c r="X3" s="27">
        <v>0.2</v>
      </c>
      <c r="Y3" s="26">
        <v>0</v>
      </c>
      <c r="Z3" s="27">
        <v>0</v>
      </c>
      <c r="AA3" s="27">
        <v>2.7</v>
      </c>
      <c r="AB3" s="27">
        <v>4.8</v>
      </c>
      <c r="AC3" s="26">
        <v>0</v>
      </c>
      <c r="AD3" s="26">
        <v>3.4</v>
      </c>
      <c r="AE3" s="27">
        <v>14.2</v>
      </c>
      <c r="AF3" s="27">
        <v>3.5</v>
      </c>
      <c r="AG3" s="27">
        <v>0</v>
      </c>
      <c r="AH3" s="27">
        <v>12.2</v>
      </c>
      <c r="AI3" s="4">
        <f t="shared" si="0"/>
        <v>233.59999999999997</v>
      </c>
      <c r="AJ3" s="23">
        <f t="shared" ref="AJ3:AJ53" si="1">AI3/C3*100-100</f>
        <v>3.2714412024756712</v>
      </c>
      <c r="AK3" s="16" t="s">
        <v>98</v>
      </c>
      <c r="AL3" s="27"/>
      <c r="AM3" s="19"/>
    </row>
    <row r="4" spans="1:39" ht="15" customHeight="1">
      <c r="A4" s="3">
        <v>3</v>
      </c>
      <c r="B4" s="2" t="s">
        <v>2</v>
      </c>
      <c r="C4" s="4">
        <v>170.8</v>
      </c>
      <c r="D4" s="27">
        <v>0</v>
      </c>
      <c r="E4" s="27">
        <v>0</v>
      </c>
      <c r="F4" s="27">
        <v>0</v>
      </c>
      <c r="G4" s="27">
        <v>6.7</v>
      </c>
      <c r="H4" s="27">
        <v>0.1</v>
      </c>
      <c r="I4" s="27">
        <v>0</v>
      </c>
      <c r="J4" s="27">
        <v>3.6</v>
      </c>
      <c r="K4" s="27">
        <v>0</v>
      </c>
      <c r="L4" s="27">
        <v>0</v>
      </c>
      <c r="M4" s="27">
        <v>0</v>
      </c>
      <c r="N4" s="27">
        <v>3.4</v>
      </c>
      <c r="O4" s="27">
        <v>2.6</v>
      </c>
      <c r="P4" s="26">
        <v>0.6</v>
      </c>
      <c r="Q4" s="27">
        <v>16.8</v>
      </c>
      <c r="R4" s="27">
        <v>49.2</v>
      </c>
      <c r="S4" s="27">
        <v>0</v>
      </c>
      <c r="T4" s="27">
        <v>21</v>
      </c>
      <c r="U4" s="27">
        <v>32.799999999999997</v>
      </c>
      <c r="V4" s="27">
        <v>3.9</v>
      </c>
      <c r="W4" s="27">
        <v>0</v>
      </c>
      <c r="X4" s="27">
        <v>0</v>
      </c>
      <c r="Y4" s="26">
        <v>0</v>
      </c>
      <c r="Z4" s="27">
        <v>0</v>
      </c>
      <c r="AA4" s="27">
        <v>0.2</v>
      </c>
      <c r="AB4" s="27">
        <v>0.9</v>
      </c>
      <c r="AC4" s="26">
        <v>0</v>
      </c>
      <c r="AD4" s="26">
        <v>2</v>
      </c>
      <c r="AE4" s="27">
        <v>1.1000000000000001</v>
      </c>
      <c r="AF4" s="27">
        <v>6.7</v>
      </c>
      <c r="AG4" s="27">
        <v>0</v>
      </c>
      <c r="AH4" s="27">
        <v>0</v>
      </c>
      <c r="AI4" s="4">
        <f t="shared" si="0"/>
        <v>151.6</v>
      </c>
      <c r="AJ4" s="23">
        <f t="shared" si="1"/>
        <v>-11.24121779859486</v>
      </c>
      <c r="AK4" s="16" t="s">
        <v>81</v>
      </c>
      <c r="AL4" s="27"/>
      <c r="AM4" s="19"/>
    </row>
    <row r="5" spans="1:39">
      <c r="A5" s="3">
        <v>4</v>
      </c>
      <c r="B5" s="2" t="s">
        <v>3</v>
      </c>
      <c r="C5" s="4">
        <v>191.6</v>
      </c>
      <c r="D5" s="27">
        <v>3.9</v>
      </c>
      <c r="E5" s="27">
        <v>0</v>
      </c>
      <c r="F5" s="27">
        <v>0</v>
      </c>
      <c r="G5" s="27">
        <v>2.2999999999999998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1.1000000000000001</v>
      </c>
      <c r="O5" s="27">
        <v>1</v>
      </c>
      <c r="P5" s="26">
        <v>6.1</v>
      </c>
      <c r="Q5" s="27">
        <v>12.2</v>
      </c>
      <c r="R5" s="27">
        <v>5.5</v>
      </c>
      <c r="S5" s="27">
        <v>0</v>
      </c>
      <c r="T5" s="27">
        <v>2</v>
      </c>
      <c r="U5" s="27">
        <v>47.2</v>
      </c>
      <c r="V5" s="27">
        <v>47.1</v>
      </c>
      <c r="W5" s="27">
        <v>16</v>
      </c>
      <c r="X5" s="27">
        <v>1.5</v>
      </c>
      <c r="Y5" s="26">
        <v>0</v>
      </c>
      <c r="Z5" s="27">
        <v>0</v>
      </c>
      <c r="AA5" s="27">
        <v>0</v>
      </c>
      <c r="AB5" s="27">
        <v>0</v>
      </c>
      <c r="AC5" s="26">
        <v>0</v>
      </c>
      <c r="AD5" s="26">
        <v>0</v>
      </c>
      <c r="AE5" s="27">
        <v>66.099999999999994</v>
      </c>
      <c r="AF5" s="27">
        <v>11.2</v>
      </c>
      <c r="AG5" s="27">
        <v>0</v>
      </c>
      <c r="AH5" s="27">
        <v>0</v>
      </c>
      <c r="AI5" s="4">
        <f t="shared" si="0"/>
        <v>223.2</v>
      </c>
      <c r="AJ5" s="23">
        <f t="shared" si="1"/>
        <v>16.492693110647181</v>
      </c>
      <c r="AK5" s="16" t="s">
        <v>98</v>
      </c>
      <c r="AL5" s="27"/>
      <c r="AM5" s="19"/>
    </row>
    <row r="6" spans="1:39">
      <c r="A6" s="3">
        <v>5</v>
      </c>
      <c r="B6" s="2" t="s">
        <v>4</v>
      </c>
      <c r="C6" s="4">
        <v>214</v>
      </c>
      <c r="D6" s="27">
        <v>1.3</v>
      </c>
      <c r="E6" s="27">
        <v>0</v>
      </c>
      <c r="F6" s="27">
        <v>0</v>
      </c>
      <c r="G6" s="27">
        <v>10.4</v>
      </c>
      <c r="H6" s="27">
        <v>0</v>
      </c>
      <c r="I6" s="27">
        <v>0</v>
      </c>
      <c r="J6" s="27">
        <v>0</v>
      </c>
      <c r="K6" s="27">
        <v>0.2</v>
      </c>
      <c r="L6" s="27">
        <v>0</v>
      </c>
      <c r="M6" s="27">
        <v>0.1</v>
      </c>
      <c r="N6" s="27">
        <v>8.1</v>
      </c>
      <c r="O6" s="27">
        <v>1.4</v>
      </c>
      <c r="P6" s="26">
        <v>2.5</v>
      </c>
      <c r="Q6" s="27">
        <v>16.7</v>
      </c>
      <c r="R6" s="27">
        <v>8.3000000000000007</v>
      </c>
      <c r="S6" s="27">
        <v>0.2</v>
      </c>
      <c r="T6" s="27">
        <v>8.6999999999999993</v>
      </c>
      <c r="U6" s="27">
        <v>31.5</v>
      </c>
      <c r="V6" s="27">
        <v>20.7</v>
      </c>
      <c r="W6" s="27">
        <v>10.1</v>
      </c>
      <c r="X6" s="27">
        <v>7.3</v>
      </c>
      <c r="Y6" s="26">
        <v>0</v>
      </c>
      <c r="Z6" s="27">
        <v>0</v>
      </c>
      <c r="AA6" s="27">
        <v>6.4</v>
      </c>
      <c r="AB6" s="27">
        <v>2.8</v>
      </c>
      <c r="AC6" s="26">
        <v>0</v>
      </c>
      <c r="AD6" s="26">
        <v>2.9</v>
      </c>
      <c r="AE6" s="27">
        <v>19.7</v>
      </c>
      <c r="AF6" s="27">
        <v>9.4</v>
      </c>
      <c r="AG6" s="27">
        <v>0</v>
      </c>
      <c r="AH6" s="27">
        <v>1.3</v>
      </c>
      <c r="AI6" s="4">
        <f t="shared" si="0"/>
        <v>170.00000000000003</v>
      </c>
      <c r="AJ6" s="23">
        <f t="shared" si="1"/>
        <v>-20.560747663551396</v>
      </c>
      <c r="AK6" s="16" t="s">
        <v>81</v>
      </c>
      <c r="AL6" s="27"/>
      <c r="AM6" s="19"/>
    </row>
    <row r="7" spans="1:39">
      <c r="A7" s="3">
        <v>6</v>
      </c>
      <c r="B7" s="2" t="s">
        <v>5</v>
      </c>
      <c r="C7" s="4">
        <v>230.5</v>
      </c>
      <c r="D7" s="27">
        <v>0</v>
      </c>
      <c r="E7" s="27">
        <v>0</v>
      </c>
      <c r="F7" s="27">
        <v>0</v>
      </c>
      <c r="G7" s="27">
        <v>7.4</v>
      </c>
      <c r="H7" s="27">
        <v>0</v>
      </c>
      <c r="I7" s="27">
        <v>0</v>
      </c>
      <c r="J7" s="27">
        <v>1.4</v>
      </c>
      <c r="K7" s="27">
        <v>0</v>
      </c>
      <c r="L7" s="27">
        <v>0</v>
      </c>
      <c r="M7" s="27">
        <v>0</v>
      </c>
      <c r="N7" s="27">
        <v>1.8</v>
      </c>
      <c r="O7" s="27">
        <v>24.8</v>
      </c>
      <c r="P7" s="26">
        <v>3.5</v>
      </c>
      <c r="Q7" s="27">
        <v>16.399999999999999</v>
      </c>
      <c r="R7" s="27">
        <v>23.1</v>
      </c>
      <c r="S7" s="27">
        <v>0.2</v>
      </c>
      <c r="T7" s="27">
        <v>4.5999999999999996</v>
      </c>
      <c r="U7" s="27">
        <v>47</v>
      </c>
      <c r="V7" s="27">
        <v>5.6</v>
      </c>
      <c r="W7" s="27">
        <v>1.2</v>
      </c>
      <c r="X7" s="27">
        <v>1.2</v>
      </c>
      <c r="Y7" s="26">
        <v>0</v>
      </c>
      <c r="Z7" s="27">
        <v>0</v>
      </c>
      <c r="AA7" s="27">
        <v>0</v>
      </c>
      <c r="AB7" s="27">
        <v>0.1</v>
      </c>
      <c r="AC7" s="26">
        <v>0</v>
      </c>
      <c r="AD7" s="26">
        <v>0</v>
      </c>
      <c r="AE7" s="27">
        <v>2</v>
      </c>
      <c r="AF7" s="27">
        <v>12</v>
      </c>
      <c r="AG7" s="27">
        <v>0</v>
      </c>
      <c r="AH7" s="27">
        <v>0</v>
      </c>
      <c r="AI7" s="4">
        <f t="shared" si="0"/>
        <v>152.29999999999995</v>
      </c>
      <c r="AJ7" s="23">
        <f t="shared" si="1"/>
        <v>-33.926247288503276</v>
      </c>
      <c r="AK7" s="16" t="s">
        <v>98</v>
      </c>
      <c r="AL7" s="27"/>
      <c r="AM7" s="19"/>
    </row>
    <row r="8" spans="1:39">
      <c r="A8" s="3">
        <v>7</v>
      </c>
      <c r="B8" s="2" t="s">
        <v>6</v>
      </c>
      <c r="C8" s="4">
        <v>205.2</v>
      </c>
      <c r="D8" s="27">
        <v>0</v>
      </c>
      <c r="E8" s="27">
        <v>0</v>
      </c>
      <c r="F8" s="27">
        <v>0</v>
      </c>
      <c r="G8" s="27">
        <v>2.1</v>
      </c>
      <c r="H8" s="27">
        <v>0.1</v>
      </c>
      <c r="I8" s="27">
        <v>0</v>
      </c>
      <c r="J8" s="27">
        <v>6.9</v>
      </c>
      <c r="K8" s="27">
        <v>0</v>
      </c>
      <c r="L8" s="27">
        <v>0.3</v>
      </c>
      <c r="M8" s="27">
        <v>22.8</v>
      </c>
      <c r="N8" s="27">
        <v>8.1999999999999993</v>
      </c>
      <c r="O8" s="27">
        <v>0.1</v>
      </c>
      <c r="P8" s="26">
        <v>14.4</v>
      </c>
      <c r="Q8" s="27">
        <v>6.4</v>
      </c>
      <c r="R8" s="27">
        <v>15.8</v>
      </c>
      <c r="S8" s="27">
        <v>0.6</v>
      </c>
      <c r="T8" s="27">
        <v>2.2000000000000002</v>
      </c>
      <c r="U8" s="27">
        <v>39.4</v>
      </c>
      <c r="V8" s="27">
        <v>49.2</v>
      </c>
      <c r="W8" s="27">
        <v>10.8</v>
      </c>
      <c r="X8" s="27">
        <v>0</v>
      </c>
      <c r="Y8" s="26">
        <v>0</v>
      </c>
      <c r="Z8" s="27">
        <v>0</v>
      </c>
      <c r="AA8" s="27">
        <v>0.9</v>
      </c>
      <c r="AB8" s="27">
        <v>1.1000000000000001</v>
      </c>
      <c r="AC8" s="26">
        <v>0</v>
      </c>
      <c r="AD8" s="26">
        <v>0.2</v>
      </c>
      <c r="AE8" s="27">
        <v>1.2</v>
      </c>
      <c r="AF8" s="27">
        <v>0.9</v>
      </c>
      <c r="AG8" s="27">
        <v>0</v>
      </c>
      <c r="AH8" s="27">
        <v>0</v>
      </c>
      <c r="AI8" s="4">
        <f t="shared" si="0"/>
        <v>183.6</v>
      </c>
      <c r="AJ8" s="23">
        <f t="shared" si="1"/>
        <v>-10.526315789473685</v>
      </c>
      <c r="AK8" s="16" t="s">
        <v>98</v>
      </c>
      <c r="AL8" s="27"/>
      <c r="AM8" s="19"/>
    </row>
    <row r="9" spans="1:39">
      <c r="A9" s="3">
        <v>8</v>
      </c>
      <c r="B9" s="2" t="s">
        <v>7</v>
      </c>
      <c r="C9" s="4">
        <v>260.39999999999998</v>
      </c>
      <c r="D9" s="27">
        <v>10.199999999999999</v>
      </c>
      <c r="E9" s="27">
        <v>2.2999999999999998</v>
      </c>
      <c r="F9" s="27">
        <v>0</v>
      </c>
      <c r="G9" s="27">
        <v>0.8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18.399999999999999</v>
      </c>
      <c r="O9" s="27">
        <v>3.4</v>
      </c>
      <c r="P9" s="26">
        <v>0.1</v>
      </c>
      <c r="Q9" s="27">
        <v>23.1</v>
      </c>
      <c r="R9" s="27">
        <v>26.6</v>
      </c>
      <c r="S9" s="27">
        <v>0.6</v>
      </c>
      <c r="T9" s="27">
        <v>22.1</v>
      </c>
      <c r="U9" s="27">
        <v>48.6</v>
      </c>
      <c r="V9" s="27">
        <v>15.4</v>
      </c>
      <c r="W9" s="27">
        <v>4.2</v>
      </c>
      <c r="X9" s="27">
        <v>0</v>
      </c>
      <c r="Y9" s="26">
        <v>0</v>
      </c>
      <c r="Z9" s="27">
        <v>0.1</v>
      </c>
      <c r="AA9" s="27">
        <v>0</v>
      </c>
      <c r="AB9" s="27">
        <v>0.4</v>
      </c>
      <c r="AC9" s="26">
        <v>0</v>
      </c>
      <c r="AD9" s="26">
        <v>21.5</v>
      </c>
      <c r="AE9" s="27">
        <v>6.4</v>
      </c>
      <c r="AF9" s="27">
        <v>0</v>
      </c>
      <c r="AG9" s="27">
        <v>0</v>
      </c>
      <c r="AH9" s="27">
        <v>0.4</v>
      </c>
      <c r="AI9" s="4">
        <f t="shared" si="0"/>
        <v>204.6</v>
      </c>
      <c r="AJ9" s="23">
        <f t="shared" si="1"/>
        <v>-21.428571428571416</v>
      </c>
      <c r="AK9" s="16" t="s">
        <v>81</v>
      </c>
      <c r="AL9" s="27"/>
      <c r="AM9" s="19"/>
    </row>
    <row r="10" spans="1:39">
      <c r="A10" s="3">
        <v>9</v>
      </c>
      <c r="B10" s="2" t="s">
        <v>8</v>
      </c>
      <c r="C10" s="4">
        <v>230.5</v>
      </c>
      <c r="D10" s="27">
        <v>0</v>
      </c>
      <c r="E10" s="27">
        <v>0</v>
      </c>
      <c r="F10" s="27">
        <v>0</v>
      </c>
      <c r="G10" s="27">
        <v>10.1</v>
      </c>
      <c r="H10" s="27">
        <v>0</v>
      </c>
      <c r="I10" s="27">
        <v>0</v>
      </c>
      <c r="J10" s="27">
        <v>0</v>
      </c>
      <c r="K10" s="27">
        <v>0.1</v>
      </c>
      <c r="L10" s="27">
        <v>0.1</v>
      </c>
      <c r="M10" s="27">
        <v>0</v>
      </c>
      <c r="N10" s="27">
        <v>1.9</v>
      </c>
      <c r="O10" s="27">
        <v>1.1000000000000001</v>
      </c>
      <c r="P10" s="26">
        <v>10.1</v>
      </c>
      <c r="Q10" s="27">
        <v>6.9</v>
      </c>
      <c r="R10" s="27">
        <v>16.399999999999999</v>
      </c>
      <c r="S10" s="27">
        <v>0.2</v>
      </c>
      <c r="T10" s="27">
        <v>8.6999999999999993</v>
      </c>
      <c r="U10" s="27">
        <v>79.400000000000006</v>
      </c>
      <c r="V10" s="27">
        <v>45.8</v>
      </c>
      <c r="W10" s="27">
        <v>3.3</v>
      </c>
      <c r="X10" s="27">
        <v>0.4</v>
      </c>
      <c r="Y10" s="26">
        <v>0</v>
      </c>
      <c r="Z10" s="27">
        <v>0.1</v>
      </c>
      <c r="AA10" s="27">
        <v>0.4</v>
      </c>
      <c r="AB10" s="27">
        <v>2.2999999999999998</v>
      </c>
      <c r="AC10" s="26">
        <v>0</v>
      </c>
      <c r="AD10" s="26">
        <v>2.2000000000000002</v>
      </c>
      <c r="AE10" s="27">
        <v>2.2000000000000002</v>
      </c>
      <c r="AF10" s="27">
        <v>24.8</v>
      </c>
      <c r="AG10" s="27">
        <v>0</v>
      </c>
      <c r="AH10" s="27">
        <v>0.3</v>
      </c>
      <c r="AI10" s="4">
        <f t="shared" si="0"/>
        <v>216.80000000000004</v>
      </c>
      <c r="AJ10" s="23">
        <f t="shared" si="1"/>
        <v>-5.9436008676789385</v>
      </c>
      <c r="AK10" s="16" t="s">
        <v>98</v>
      </c>
      <c r="AL10" s="27"/>
      <c r="AM10" s="19"/>
    </row>
    <row r="11" spans="1:39">
      <c r="A11" s="3">
        <v>10</v>
      </c>
      <c r="B11" s="2" t="s">
        <v>9</v>
      </c>
      <c r="C11" s="4">
        <v>252.7</v>
      </c>
      <c r="D11" s="27">
        <v>3.8</v>
      </c>
      <c r="E11" s="27">
        <v>4</v>
      </c>
      <c r="F11" s="27">
        <v>0.2</v>
      </c>
      <c r="G11" s="27">
        <v>1.2</v>
      </c>
      <c r="H11" s="27">
        <v>0.1</v>
      </c>
      <c r="I11" s="27">
        <v>0.1</v>
      </c>
      <c r="J11" s="27">
        <v>0</v>
      </c>
      <c r="K11" s="27">
        <v>3.7</v>
      </c>
      <c r="L11" s="27">
        <v>0.1</v>
      </c>
      <c r="M11" s="27">
        <v>0</v>
      </c>
      <c r="N11" s="27">
        <v>21.6</v>
      </c>
      <c r="O11" s="27">
        <v>4</v>
      </c>
      <c r="P11" s="26">
        <v>5.0999999999999996</v>
      </c>
      <c r="Q11" s="27">
        <v>17.2</v>
      </c>
      <c r="R11" s="27">
        <v>46.1</v>
      </c>
      <c r="S11" s="27">
        <v>0.5</v>
      </c>
      <c r="T11" s="27">
        <v>23.5</v>
      </c>
      <c r="U11" s="27">
        <v>41.2</v>
      </c>
      <c r="V11" s="27">
        <v>11.4</v>
      </c>
      <c r="W11" s="27">
        <v>15.8</v>
      </c>
      <c r="X11" s="27">
        <v>0</v>
      </c>
      <c r="Y11" s="26">
        <v>0</v>
      </c>
      <c r="Z11" s="27">
        <v>0</v>
      </c>
      <c r="AA11" s="27">
        <v>0</v>
      </c>
      <c r="AB11" s="27">
        <v>0.7</v>
      </c>
      <c r="AC11" s="26">
        <v>0</v>
      </c>
      <c r="AD11" s="26">
        <v>3.8</v>
      </c>
      <c r="AE11" s="27">
        <v>10.4</v>
      </c>
      <c r="AF11" s="27">
        <v>1.4</v>
      </c>
      <c r="AG11" s="27">
        <v>0</v>
      </c>
      <c r="AH11" s="27">
        <v>0</v>
      </c>
      <c r="AI11" s="4">
        <f t="shared" si="0"/>
        <v>215.9</v>
      </c>
      <c r="AJ11" s="23">
        <f t="shared" si="1"/>
        <v>-14.562722595963578</v>
      </c>
      <c r="AK11" s="16" t="s">
        <v>81</v>
      </c>
      <c r="AL11" s="27"/>
      <c r="AM11" s="19"/>
    </row>
    <row r="12" spans="1:39">
      <c r="A12" s="3">
        <v>11</v>
      </c>
      <c r="B12" s="2" t="s">
        <v>10</v>
      </c>
      <c r="C12" s="4">
        <v>189</v>
      </c>
      <c r="D12" s="27">
        <v>1</v>
      </c>
      <c r="E12" s="27">
        <v>0</v>
      </c>
      <c r="F12" s="27">
        <v>0</v>
      </c>
      <c r="G12" s="27">
        <v>30.4</v>
      </c>
      <c r="H12" s="27">
        <v>0.2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0.2</v>
      </c>
      <c r="O12" s="27">
        <v>0.3</v>
      </c>
      <c r="P12" s="26">
        <v>9.1999999999999993</v>
      </c>
      <c r="Q12" s="27">
        <v>15.1</v>
      </c>
      <c r="R12" s="27">
        <v>16.399999999999999</v>
      </c>
      <c r="S12" s="27">
        <v>0.3</v>
      </c>
      <c r="T12" s="27">
        <v>22.4</v>
      </c>
      <c r="U12" s="27">
        <v>59.7</v>
      </c>
      <c r="V12" s="27">
        <v>50.9</v>
      </c>
      <c r="W12" s="27">
        <v>17</v>
      </c>
      <c r="X12" s="27">
        <v>0</v>
      </c>
      <c r="Y12" s="26">
        <v>0</v>
      </c>
      <c r="Z12" s="27">
        <v>0</v>
      </c>
      <c r="AA12" s="27">
        <v>25</v>
      </c>
      <c r="AB12" s="27">
        <v>2.7</v>
      </c>
      <c r="AC12" s="26">
        <v>0</v>
      </c>
      <c r="AD12" s="26">
        <v>0</v>
      </c>
      <c r="AE12" s="27">
        <v>10.6</v>
      </c>
      <c r="AF12" s="27">
        <v>24.1</v>
      </c>
      <c r="AG12" s="27">
        <v>0</v>
      </c>
      <c r="AH12" s="27">
        <v>0</v>
      </c>
      <c r="AI12" s="4">
        <f t="shared" si="0"/>
        <v>285.5</v>
      </c>
      <c r="AJ12" s="23">
        <f t="shared" si="1"/>
        <v>51.058201058201064</v>
      </c>
      <c r="AK12" s="16" t="s">
        <v>81</v>
      </c>
      <c r="AL12" s="27"/>
      <c r="AM12" s="19"/>
    </row>
    <row r="13" spans="1:39">
      <c r="A13" s="3">
        <v>12</v>
      </c>
      <c r="B13" s="2" t="s">
        <v>11</v>
      </c>
      <c r="C13" s="4">
        <v>205.2</v>
      </c>
      <c r="D13" s="27">
        <v>0.5</v>
      </c>
      <c r="E13" s="27">
        <v>0</v>
      </c>
      <c r="F13" s="27">
        <v>0</v>
      </c>
      <c r="G13" s="27">
        <v>10.3</v>
      </c>
      <c r="H13" s="27">
        <v>0</v>
      </c>
      <c r="I13" s="27">
        <v>0.1</v>
      </c>
      <c r="J13" s="27">
        <v>0</v>
      </c>
      <c r="K13" s="27">
        <v>0</v>
      </c>
      <c r="L13" s="27">
        <v>0</v>
      </c>
      <c r="M13" s="27">
        <v>0</v>
      </c>
      <c r="N13" s="27">
        <v>9.6</v>
      </c>
      <c r="O13" s="27">
        <v>14.3</v>
      </c>
      <c r="P13" s="26">
        <v>4</v>
      </c>
      <c r="Q13" s="27">
        <v>15.4</v>
      </c>
      <c r="R13" s="27">
        <v>14.4</v>
      </c>
      <c r="S13" s="27">
        <v>0.2</v>
      </c>
      <c r="T13" s="27">
        <v>8.5</v>
      </c>
      <c r="U13" s="27">
        <v>32.4</v>
      </c>
      <c r="V13" s="27">
        <v>9.6999999999999993</v>
      </c>
      <c r="W13" s="27">
        <v>1.4</v>
      </c>
      <c r="X13" s="27">
        <v>1.3</v>
      </c>
      <c r="Y13" s="26">
        <v>0</v>
      </c>
      <c r="Z13" s="27">
        <v>0</v>
      </c>
      <c r="AA13" s="27">
        <v>0</v>
      </c>
      <c r="AB13" s="27">
        <v>1.1000000000000001</v>
      </c>
      <c r="AC13" s="26">
        <v>0</v>
      </c>
      <c r="AD13" s="26">
        <v>0.7</v>
      </c>
      <c r="AE13" s="27">
        <v>0</v>
      </c>
      <c r="AF13" s="27">
        <v>11.4</v>
      </c>
      <c r="AG13" s="27">
        <v>0</v>
      </c>
      <c r="AH13" s="27">
        <v>0</v>
      </c>
      <c r="AI13" s="4">
        <f t="shared" si="0"/>
        <v>135.29999999999998</v>
      </c>
      <c r="AJ13" s="23">
        <f t="shared" si="1"/>
        <v>-34.064327485380119</v>
      </c>
      <c r="AK13" s="16" t="s">
        <v>98</v>
      </c>
      <c r="AL13" s="27"/>
      <c r="AM13" s="19"/>
    </row>
    <row r="14" spans="1:39">
      <c r="A14" s="3">
        <v>13</v>
      </c>
      <c r="B14" s="2" t="s">
        <v>12</v>
      </c>
      <c r="C14" s="4">
        <v>213.3</v>
      </c>
      <c r="D14" s="27">
        <v>0.4</v>
      </c>
      <c r="E14" s="27">
        <v>0</v>
      </c>
      <c r="F14" s="27">
        <v>0.4</v>
      </c>
      <c r="G14" s="27">
        <v>6</v>
      </c>
      <c r="H14" s="27">
        <v>0.1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4.5</v>
      </c>
      <c r="O14" s="27">
        <v>0.1</v>
      </c>
      <c r="P14" s="26">
        <v>18.8</v>
      </c>
      <c r="Q14" s="27">
        <v>41.6</v>
      </c>
      <c r="R14" s="27">
        <v>14.6</v>
      </c>
      <c r="S14" s="27">
        <v>1.4</v>
      </c>
      <c r="T14" s="27">
        <v>11.7</v>
      </c>
      <c r="U14" s="27">
        <v>55.3</v>
      </c>
      <c r="V14" s="27">
        <v>57</v>
      </c>
      <c r="W14" s="27">
        <v>13.3</v>
      </c>
      <c r="X14" s="27">
        <v>1.1000000000000001</v>
      </c>
      <c r="Y14" s="26">
        <v>0</v>
      </c>
      <c r="Z14" s="27">
        <v>0</v>
      </c>
      <c r="AA14" s="27">
        <v>2.2000000000000002</v>
      </c>
      <c r="AB14" s="27">
        <v>1.4</v>
      </c>
      <c r="AC14" s="26">
        <v>0</v>
      </c>
      <c r="AD14" s="26">
        <v>0</v>
      </c>
      <c r="AE14" s="27">
        <v>12</v>
      </c>
      <c r="AF14" s="27">
        <v>71</v>
      </c>
      <c r="AG14" s="27">
        <v>0.2</v>
      </c>
      <c r="AH14" s="27">
        <v>0</v>
      </c>
      <c r="AI14" s="4">
        <f t="shared" si="0"/>
        <v>313.09999999999997</v>
      </c>
      <c r="AJ14" s="23">
        <f t="shared" si="1"/>
        <v>46.788560712611314</v>
      </c>
      <c r="AK14" s="16" t="s">
        <v>81</v>
      </c>
      <c r="AL14" s="27"/>
      <c r="AM14" s="19"/>
    </row>
    <row r="15" spans="1:39">
      <c r="A15" s="3">
        <v>14</v>
      </c>
      <c r="B15" s="2" t="s">
        <v>13</v>
      </c>
      <c r="C15" s="4">
        <v>209.8</v>
      </c>
      <c r="D15" s="27">
        <v>1.1000000000000001</v>
      </c>
      <c r="E15" s="27">
        <v>0</v>
      </c>
      <c r="F15" s="27">
        <v>1.8</v>
      </c>
      <c r="G15" s="27">
        <v>9.8000000000000007</v>
      </c>
      <c r="H15" s="27">
        <v>0</v>
      </c>
      <c r="I15" s="27">
        <v>0</v>
      </c>
      <c r="J15" s="27">
        <v>0.5</v>
      </c>
      <c r="K15" s="27">
        <v>0</v>
      </c>
      <c r="L15" s="27">
        <v>0</v>
      </c>
      <c r="M15" s="27">
        <v>0</v>
      </c>
      <c r="N15" s="27">
        <v>8.5</v>
      </c>
      <c r="O15" s="27">
        <v>0.3</v>
      </c>
      <c r="P15" s="26">
        <v>9.4</v>
      </c>
      <c r="Q15" s="27">
        <v>21.1</v>
      </c>
      <c r="R15" s="27">
        <v>9.6999999999999993</v>
      </c>
      <c r="S15" s="27">
        <v>0.1</v>
      </c>
      <c r="T15" s="27">
        <v>8.1999999999999993</v>
      </c>
      <c r="U15" s="27">
        <v>43.4</v>
      </c>
      <c r="V15" s="27">
        <v>34.5</v>
      </c>
      <c r="W15" s="27">
        <v>5.5</v>
      </c>
      <c r="X15" s="27">
        <v>2.2000000000000002</v>
      </c>
      <c r="Y15" s="26">
        <v>0</v>
      </c>
      <c r="Z15" s="27">
        <v>0</v>
      </c>
      <c r="AA15" s="27">
        <v>1.3</v>
      </c>
      <c r="AB15" s="27">
        <v>0</v>
      </c>
      <c r="AC15" s="26">
        <v>0</v>
      </c>
      <c r="AD15" s="26">
        <v>0</v>
      </c>
      <c r="AE15" s="27">
        <v>51.4</v>
      </c>
      <c r="AF15" s="27">
        <v>16.3</v>
      </c>
      <c r="AG15" s="27">
        <v>0</v>
      </c>
      <c r="AH15" s="27">
        <v>0</v>
      </c>
      <c r="AI15" s="4">
        <f t="shared" si="0"/>
        <v>225.10000000000002</v>
      </c>
      <c r="AJ15" s="23">
        <f t="shared" si="1"/>
        <v>7.2926596758817936</v>
      </c>
      <c r="AK15" s="16" t="s">
        <v>98</v>
      </c>
      <c r="AL15" s="27"/>
      <c r="AM15" s="19"/>
    </row>
    <row r="16" spans="1:39">
      <c r="A16" s="3">
        <v>15</v>
      </c>
      <c r="B16" s="2" t="s">
        <v>14</v>
      </c>
      <c r="C16" s="4">
        <v>197.9</v>
      </c>
      <c r="D16" s="27">
        <v>0.6</v>
      </c>
      <c r="E16" s="27">
        <v>0.3</v>
      </c>
      <c r="F16" s="27">
        <v>0.1</v>
      </c>
      <c r="G16" s="27">
        <v>18.8</v>
      </c>
      <c r="H16" s="27">
        <v>0.1</v>
      </c>
      <c r="I16" s="27">
        <v>0.4</v>
      </c>
      <c r="J16" s="27">
        <v>0</v>
      </c>
      <c r="K16" s="27">
        <v>0</v>
      </c>
      <c r="L16" s="27">
        <v>0.3</v>
      </c>
      <c r="M16" s="27">
        <v>0</v>
      </c>
      <c r="N16" s="27">
        <v>29.5</v>
      </c>
      <c r="O16" s="27">
        <v>0.3</v>
      </c>
      <c r="P16" s="26">
        <v>2.4</v>
      </c>
      <c r="Q16" s="27">
        <v>14.9</v>
      </c>
      <c r="R16" s="27">
        <v>12.5</v>
      </c>
      <c r="S16" s="27">
        <v>0</v>
      </c>
      <c r="T16" s="27">
        <v>5.2</v>
      </c>
      <c r="U16" s="27">
        <v>33.5</v>
      </c>
      <c r="V16" s="27">
        <v>16.7</v>
      </c>
      <c r="W16" s="27">
        <v>6.9</v>
      </c>
      <c r="X16" s="27">
        <v>0</v>
      </c>
      <c r="Y16" s="26">
        <v>0</v>
      </c>
      <c r="Z16" s="27">
        <v>0</v>
      </c>
      <c r="AA16" s="27">
        <v>0</v>
      </c>
      <c r="AB16" s="27">
        <v>0</v>
      </c>
      <c r="AC16" s="26">
        <v>0</v>
      </c>
      <c r="AD16" s="26">
        <v>0</v>
      </c>
      <c r="AE16" s="27">
        <v>0</v>
      </c>
      <c r="AF16" s="27">
        <v>22.8</v>
      </c>
      <c r="AG16" s="27">
        <v>0</v>
      </c>
      <c r="AH16" s="27">
        <v>0</v>
      </c>
      <c r="AI16" s="4">
        <f t="shared" si="0"/>
        <v>165.3</v>
      </c>
      <c r="AJ16" s="23">
        <f t="shared" si="1"/>
        <v>-16.472966144517429</v>
      </c>
      <c r="AK16" s="16" t="s">
        <v>81</v>
      </c>
      <c r="AL16" s="27"/>
      <c r="AM16" s="19"/>
    </row>
    <row r="17" spans="1:39" ht="15" customHeight="1">
      <c r="A17" s="3">
        <v>16</v>
      </c>
      <c r="B17" s="2" t="s">
        <v>15</v>
      </c>
      <c r="C17" s="4">
        <v>208.3</v>
      </c>
      <c r="D17" s="27">
        <v>0</v>
      </c>
      <c r="E17" s="27">
        <v>0</v>
      </c>
      <c r="F17" s="27">
        <v>0</v>
      </c>
      <c r="G17" s="27">
        <v>17.8</v>
      </c>
      <c r="H17" s="27">
        <v>0</v>
      </c>
      <c r="I17" s="27">
        <v>0</v>
      </c>
      <c r="J17" s="27">
        <v>7.6</v>
      </c>
      <c r="K17" s="27">
        <v>0.2</v>
      </c>
      <c r="L17" s="27">
        <v>2.8</v>
      </c>
      <c r="M17" s="27">
        <v>0</v>
      </c>
      <c r="N17" s="27">
        <v>1</v>
      </c>
      <c r="O17" s="27">
        <v>0.2</v>
      </c>
      <c r="P17" s="26">
        <v>17.3</v>
      </c>
      <c r="Q17" s="27">
        <v>13.9</v>
      </c>
      <c r="R17" s="27">
        <v>34.200000000000003</v>
      </c>
      <c r="S17" s="27">
        <v>0</v>
      </c>
      <c r="T17" s="27">
        <v>4.3</v>
      </c>
      <c r="U17" s="27">
        <v>44.6</v>
      </c>
      <c r="V17" s="27">
        <v>57.9</v>
      </c>
      <c r="W17" s="27">
        <v>4</v>
      </c>
      <c r="X17" s="27">
        <v>5.9</v>
      </c>
      <c r="Y17" s="26">
        <v>0</v>
      </c>
      <c r="Z17" s="27">
        <v>0.1</v>
      </c>
      <c r="AA17" s="27">
        <v>12.1</v>
      </c>
      <c r="AB17" s="27">
        <v>0.1</v>
      </c>
      <c r="AC17" s="26">
        <v>0</v>
      </c>
      <c r="AD17" s="26">
        <v>0.2</v>
      </c>
      <c r="AE17" s="27">
        <v>2.2999999999999998</v>
      </c>
      <c r="AF17" s="27">
        <v>24.7</v>
      </c>
      <c r="AG17" s="27">
        <v>0</v>
      </c>
      <c r="AH17" s="27">
        <v>0.1</v>
      </c>
      <c r="AI17" s="4">
        <f t="shared" si="0"/>
        <v>251.29999999999998</v>
      </c>
      <c r="AJ17" s="23">
        <f t="shared" si="1"/>
        <v>20.643302928468543</v>
      </c>
      <c r="AK17" s="16" t="s">
        <v>81</v>
      </c>
      <c r="AL17" s="27"/>
      <c r="AM17" s="19"/>
    </row>
    <row r="18" spans="1:39" ht="15" customHeight="1">
      <c r="A18" s="3">
        <v>17</v>
      </c>
      <c r="B18" s="2" t="s">
        <v>16</v>
      </c>
      <c r="C18" s="4">
        <v>219.3</v>
      </c>
      <c r="D18" s="27">
        <v>0.8</v>
      </c>
      <c r="E18" s="27">
        <v>0</v>
      </c>
      <c r="F18" s="27">
        <v>0</v>
      </c>
      <c r="G18" s="27">
        <v>0.4</v>
      </c>
      <c r="H18" s="27">
        <v>0</v>
      </c>
      <c r="I18" s="27">
        <v>0.1</v>
      </c>
      <c r="J18" s="27">
        <v>0.1</v>
      </c>
      <c r="K18" s="27">
        <v>4.4000000000000004</v>
      </c>
      <c r="L18" s="27">
        <v>5.6</v>
      </c>
      <c r="M18" s="27">
        <v>0.6</v>
      </c>
      <c r="N18" s="27">
        <v>28.8</v>
      </c>
      <c r="O18" s="27">
        <v>1.9</v>
      </c>
      <c r="P18" s="26">
        <v>21.6</v>
      </c>
      <c r="Q18" s="27">
        <v>12.7</v>
      </c>
      <c r="R18" s="27">
        <v>24.8</v>
      </c>
      <c r="S18" s="27">
        <v>1.5</v>
      </c>
      <c r="T18" s="27">
        <v>11.7</v>
      </c>
      <c r="U18" s="27">
        <v>73.599999999999994</v>
      </c>
      <c r="V18" s="27">
        <v>5.8</v>
      </c>
      <c r="W18" s="27">
        <v>1.5</v>
      </c>
      <c r="X18" s="27">
        <v>0</v>
      </c>
      <c r="Y18" s="26">
        <v>0</v>
      </c>
      <c r="Z18" s="27">
        <v>0</v>
      </c>
      <c r="AA18" s="27">
        <v>0</v>
      </c>
      <c r="AB18" s="27">
        <v>0</v>
      </c>
      <c r="AC18" s="26">
        <v>0</v>
      </c>
      <c r="AD18" s="26">
        <v>3.6</v>
      </c>
      <c r="AE18" s="27">
        <v>4</v>
      </c>
      <c r="AF18" s="27">
        <v>4.8</v>
      </c>
      <c r="AG18" s="27">
        <v>0</v>
      </c>
      <c r="AH18" s="27">
        <v>0</v>
      </c>
      <c r="AI18" s="4">
        <f t="shared" si="0"/>
        <v>208.3</v>
      </c>
      <c r="AJ18" s="23">
        <f t="shared" si="1"/>
        <v>-5.0159598723210195</v>
      </c>
      <c r="AK18" s="16" t="s">
        <v>81</v>
      </c>
      <c r="AL18" s="27"/>
      <c r="AM18" s="19"/>
    </row>
    <row r="19" spans="1:39">
      <c r="A19" s="3">
        <v>18</v>
      </c>
      <c r="B19" s="2" t="s">
        <v>17</v>
      </c>
      <c r="C19" s="4">
        <v>154.80000000000001</v>
      </c>
      <c r="D19" s="27">
        <v>3.2</v>
      </c>
      <c r="E19" s="27">
        <v>0.1</v>
      </c>
      <c r="F19" s="27">
        <v>0</v>
      </c>
      <c r="G19" s="27">
        <v>3.6</v>
      </c>
      <c r="H19" s="27">
        <v>0</v>
      </c>
      <c r="I19" s="27">
        <v>0</v>
      </c>
      <c r="J19" s="27">
        <v>0.2</v>
      </c>
      <c r="K19" s="27">
        <v>0.1</v>
      </c>
      <c r="L19" s="27">
        <v>0</v>
      </c>
      <c r="M19" s="27">
        <v>0</v>
      </c>
      <c r="N19" s="27">
        <v>12</v>
      </c>
      <c r="O19" s="27">
        <v>5.6</v>
      </c>
      <c r="P19" s="26">
        <v>0</v>
      </c>
      <c r="Q19" s="27">
        <v>20</v>
      </c>
      <c r="R19" s="27">
        <v>2.7</v>
      </c>
      <c r="S19" s="27">
        <v>0.4</v>
      </c>
      <c r="T19" s="27">
        <v>4.2</v>
      </c>
      <c r="U19" s="27">
        <v>22.1</v>
      </c>
      <c r="V19" s="27">
        <v>17.7</v>
      </c>
      <c r="W19" s="27">
        <v>8.8000000000000007</v>
      </c>
      <c r="X19" s="27">
        <v>2.7</v>
      </c>
      <c r="Y19" s="26">
        <v>0</v>
      </c>
      <c r="Z19" s="27">
        <v>0</v>
      </c>
      <c r="AA19" s="27">
        <v>8.4</v>
      </c>
      <c r="AB19" s="27">
        <v>0</v>
      </c>
      <c r="AC19" s="26">
        <v>0</v>
      </c>
      <c r="AD19" s="26">
        <v>0</v>
      </c>
      <c r="AE19" s="27">
        <v>3.7</v>
      </c>
      <c r="AF19" s="27">
        <v>48</v>
      </c>
      <c r="AG19" s="27">
        <v>0.6</v>
      </c>
      <c r="AH19" s="27">
        <v>20.6</v>
      </c>
      <c r="AI19" s="4">
        <f t="shared" si="0"/>
        <v>184.7</v>
      </c>
      <c r="AJ19" s="23">
        <f t="shared" si="1"/>
        <v>19.315245478036161</v>
      </c>
      <c r="AK19" s="16" t="s">
        <v>98</v>
      </c>
      <c r="AL19" s="27"/>
      <c r="AM19" s="19"/>
    </row>
    <row r="20" spans="1:39">
      <c r="A20" s="3">
        <v>19</v>
      </c>
      <c r="B20" s="2" t="s">
        <v>18</v>
      </c>
      <c r="C20" s="4">
        <v>186.4</v>
      </c>
      <c r="D20" s="27">
        <v>2.7</v>
      </c>
      <c r="E20" s="27">
        <v>0</v>
      </c>
      <c r="F20" s="27">
        <v>0</v>
      </c>
      <c r="G20" s="27">
        <v>8.1999999999999993</v>
      </c>
      <c r="H20" s="27">
        <v>0</v>
      </c>
      <c r="I20" s="27">
        <v>0</v>
      </c>
      <c r="J20" s="27">
        <v>0.8</v>
      </c>
      <c r="K20" s="27">
        <v>0.8</v>
      </c>
      <c r="L20" s="27">
        <v>0.9</v>
      </c>
      <c r="M20" s="27">
        <v>0.1</v>
      </c>
      <c r="N20" s="27">
        <v>18.600000000000001</v>
      </c>
      <c r="O20" s="27">
        <v>15.8</v>
      </c>
      <c r="P20" s="26">
        <v>0</v>
      </c>
      <c r="Q20" s="27">
        <v>28.2</v>
      </c>
      <c r="R20" s="27">
        <v>4.0999999999999996</v>
      </c>
      <c r="S20" s="27">
        <v>0.1</v>
      </c>
      <c r="T20" s="27">
        <v>6.1</v>
      </c>
      <c r="U20" s="27">
        <v>30.9</v>
      </c>
      <c r="V20" s="27">
        <v>28.5</v>
      </c>
      <c r="W20" s="27">
        <v>24.1</v>
      </c>
      <c r="X20" s="27">
        <v>1.6</v>
      </c>
      <c r="Y20" s="26">
        <v>0</v>
      </c>
      <c r="Z20" s="27">
        <v>0</v>
      </c>
      <c r="AA20" s="27">
        <v>8.3000000000000007</v>
      </c>
      <c r="AB20" s="27">
        <v>7.3</v>
      </c>
      <c r="AC20" s="26">
        <v>0</v>
      </c>
      <c r="AD20" s="26">
        <v>0</v>
      </c>
      <c r="AE20" s="27">
        <v>6.5</v>
      </c>
      <c r="AF20" s="27">
        <v>71.2</v>
      </c>
      <c r="AG20" s="27">
        <v>0</v>
      </c>
      <c r="AH20" s="27">
        <v>25.4</v>
      </c>
      <c r="AI20" s="4">
        <f t="shared" si="0"/>
        <v>290.2</v>
      </c>
      <c r="AJ20" s="23">
        <f t="shared" si="1"/>
        <v>55.68669527896995</v>
      </c>
      <c r="AK20" s="16" t="s">
        <v>57</v>
      </c>
      <c r="AL20" s="27"/>
      <c r="AM20" s="19"/>
    </row>
    <row r="21" spans="1:39">
      <c r="A21" s="3">
        <v>20</v>
      </c>
      <c r="B21" s="2" t="s">
        <v>19</v>
      </c>
      <c r="C21" s="4">
        <v>212.9</v>
      </c>
      <c r="D21" s="27">
        <v>0</v>
      </c>
      <c r="E21" s="27">
        <v>0</v>
      </c>
      <c r="F21" s="27">
        <v>0</v>
      </c>
      <c r="G21" s="27">
        <v>5.8</v>
      </c>
      <c r="H21" s="27">
        <v>0</v>
      </c>
      <c r="I21" s="27">
        <v>0</v>
      </c>
      <c r="J21" s="27">
        <v>6.2</v>
      </c>
      <c r="K21" s="27">
        <v>0.1</v>
      </c>
      <c r="L21" s="27">
        <v>2.2999999999999998</v>
      </c>
      <c r="M21" s="27">
        <v>1.2</v>
      </c>
      <c r="N21" s="27">
        <v>5.9</v>
      </c>
      <c r="O21" s="27">
        <v>0.8</v>
      </c>
      <c r="P21" s="26">
        <v>18.399999999999999</v>
      </c>
      <c r="Q21" s="27">
        <v>7.6</v>
      </c>
      <c r="R21" s="27">
        <v>17.5</v>
      </c>
      <c r="S21" s="27">
        <v>0.7</v>
      </c>
      <c r="T21" s="27">
        <v>5.5</v>
      </c>
      <c r="U21" s="27">
        <v>46.1</v>
      </c>
      <c r="V21" s="27">
        <v>33.700000000000003</v>
      </c>
      <c r="W21" s="27">
        <v>4.3</v>
      </c>
      <c r="X21" s="27">
        <v>0.1</v>
      </c>
      <c r="Y21" s="26">
        <v>0</v>
      </c>
      <c r="Z21" s="27">
        <v>0</v>
      </c>
      <c r="AA21" s="27">
        <v>0.6</v>
      </c>
      <c r="AB21" s="27">
        <v>1.2</v>
      </c>
      <c r="AC21" s="26">
        <v>0</v>
      </c>
      <c r="AD21" s="26">
        <v>2</v>
      </c>
      <c r="AE21" s="27">
        <v>2.2999999999999998</v>
      </c>
      <c r="AF21" s="27">
        <v>36.6</v>
      </c>
      <c r="AG21" s="27">
        <v>0.3</v>
      </c>
      <c r="AH21" s="27">
        <v>0</v>
      </c>
      <c r="AI21" s="4">
        <f t="shared" si="0"/>
        <v>199.20000000000002</v>
      </c>
      <c r="AJ21" s="23">
        <f t="shared" si="1"/>
        <v>-6.4349459840300653</v>
      </c>
      <c r="AK21" s="16" t="s">
        <v>98</v>
      </c>
      <c r="AL21" s="27"/>
      <c r="AM21" s="19"/>
    </row>
    <row r="22" spans="1:39">
      <c r="A22" s="3">
        <v>21</v>
      </c>
      <c r="B22" s="2" t="s">
        <v>20</v>
      </c>
      <c r="C22" s="4">
        <v>212.9</v>
      </c>
      <c r="D22" s="27">
        <v>0</v>
      </c>
      <c r="E22" s="27">
        <v>0</v>
      </c>
      <c r="F22" s="27">
        <v>2.2000000000000002</v>
      </c>
      <c r="G22" s="27">
        <v>16.7</v>
      </c>
      <c r="H22" s="27">
        <v>0</v>
      </c>
      <c r="I22" s="27">
        <v>0.1</v>
      </c>
      <c r="J22" s="27">
        <v>6.7</v>
      </c>
      <c r="K22" s="27">
        <v>0</v>
      </c>
      <c r="L22" s="27">
        <v>0</v>
      </c>
      <c r="M22" s="27">
        <v>0</v>
      </c>
      <c r="N22" s="27">
        <v>0.4</v>
      </c>
      <c r="O22" s="27">
        <v>0.7</v>
      </c>
      <c r="P22" s="26">
        <v>8.8000000000000007</v>
      </c>
      <c r="Q22" s="27">
        <v>11.1</v>
      </c>
      <c r="R22" s="27">
        <v>16.100000000000001</v>
      </c>
      <c r="S22" s="27">
        <v>1.2</v>
      </c>
      <c r="T22" s="27">
        <v>7.1</v>
      </c>
      <c r="U22" s="27">
        <v>35.299999999999997</v>
      </c>
      <c r="V22" s="27">
        <v>35.5</v>
      </c>
      <c r="W22" s="27">
        <v>5.7</v>
      </c>
      <c r="X22" s="27">
        <v>2</v>
      </c>
      <c r="Y22" s="26">
        <v>0</v>
      </c>
      <c r="Z22" s="27">
        <v>0</v>
      </c>
      <c r="AA22" s="27">
        <v>2.2999999999999998</v>
      </c>
      <c r="AB22" s="27">
        <v>0.8</v>
      </c>
      <c r="AC22" s="26">
        <v>0</v>
      </c>
      <c r="AD22" s="26">
        <v>0</v>
      </c>
      <c r="AE22" s="27">
        <v>1.7</v>
      </c>
      <c r="AF22" s="27">
        <v>42.2</v>
      </c>
      <c r="AG22" s="27">
        <v>0</v>
      </c>
      <c r="AH22" s="27">
        <v>0</v>
      </c>
      <c r="AI22" s="4">
        <f t="shared" si="0"/>
        <v>196.59999999999997</v>
      </c>
      <c r="AJ22" s="23">
        <f t="shared" si="1"/>
        <v>-7.6561766087365157</v>
      </c>
      <c r="AK22" s="16" t="s">
        <v>98</v>
      </c>
      <c r="AL22" s="27"/>
      <c r="AM22" s="19"/>
    </row>
    <row r="23" spans="1:39">
      <c r="A23" s="3">
        <v>22</v>
      </c>
      <c r="B23" s="2" t="s">
        <v>21</v>
      </c>
      <c r="C23" s="4">
        <v>124.7</v>
      </c>
      <c r="D23" s="27">
        <v>0.3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7.3</v>
      </c>
      <c r="K23" s="27">
        <v>0</v>
      </c>
      <c r="L23" s="27">
        <v>0</v>
      </c>
      <c r="M23" s="27">
        <v>0</v>
      </c>
      <c r="N23" s="27">
        <v>0</v>
      </c>
      <c r="O23" s="27">
        <v>47.3</v>
      </c>
      <c r="P23" s="26">
        <v>2.4</v>
      </c>
      <c r="Q23" s="27">
        <v>8.5</v>
      </c>
      <c r="R23" s="27">
        <v>30.7</v>
      </c>
      <c r="S23" s="27">
        <v>0</v>
      </c>
      <c r="T23" s="27">
        <v>18.100000000000001</v>
      </c>
      <c r="U23" s="27">
        <v>31.6</v>
      </c>
      <c r="V23" s="27">
        <v>3</v>
      </c>
      <c r="W23" s="27">
        <v>0</v>
      </c>
      <c r="X23" s="27">
        <v>0.3</v>
      </c>
      <c r="Y23" s="26">
        <v>0</v>
      </c>
      <c r="Z23" s="27">
        <v>0</v>
      </c>
      <c r="AA23" s="27">
        <v>0</v>
      </c>
      <c r="AB23" s="27">
        <v>0.4</v>
      </c>
      <c r="AC23" s="26">
        <v>0</v>
      </c>
      <c r="AD23" s="26">
        <v>0.1</v>
      </c>
      <c r="AE23" s="27">
        <v>0.5</v>
      </c>
      <c r="AF23" s="27">
        <v>13.1</v>
      </c>
      <c r="AG23" s="27">
        <v>0</v>
      </c>
      <c r="AH23" s="27">
        <v>0</v>
      </c>
      <c r="AI23" s="4">
        <f t="shared" si="0"/>
        <v>163.6</v>
      </c>
      <c r="AJ23" s="23">
        <f t="shared" si="1"/>
        <v>31.194867682437831</v>
      </c>
      <c r="AK23" s="16" t="s">
        <v>81</v>
      </c>
      <c r="AL23" s="27"/>
      <c r="AM23" s="19"/>
    </row>
    <row r="24" spans="1:39">
      <c r="A24" s="3">
        <v>23</v>
      </c>
      <c r="B24" s="2" t="s">
        <v>22</v>
      </c>
      <c r="C24" s="4">
        <v>191.7</v>
      </c>
      <c r="D24" s="27">
        <v>3</v>
      </c>
      <c r="E24" s="27">
        <v>0</v>
      </c>
      <c r="F24" s="27">
        <v>0.4</v>
      </c>
      <c r="G24" s="27">
        <v>1.4</v>
      </c>
      <c r="H24" s="27">
        <v>0</v>
      </c>
      <c r="I24" s="27">
        <v>0</v>
      </c>
      <c r="J24" s="27">
        <v>0</v>
      </c>
      <c r="K24" s="27">
        <v>0</v>
      </c>
      <c r="L24" s="27">
        <v>1.2</v>
      </c>
      <c r="M24" s="27">
        <v>0</v>
      </c>
      <c r="N24" s="27">
        <v>4.4000000000000004</v>
      </c>
      <c r="O24" s="27">
        <v>0.7</v>
      </c>
      <c r="P24" s="26">
        <v>0</v>
      </c>
      <c r="Q24" s="27">
        <v>17.899999999999999</v>
      </c>
      <c r="R24" s="27">
        <v>2.2999999999999998</v>
      </c>
      <c r="S24" s="27">
        <v>0.1</v>
      </c>
      <c r="T24" s="27">
        <v>4</v>
      </c>
      <c r="U24" s="27">
        <v>42.1</v>
      </c>
      <c r="V24" s="27">
        <v>37.6</v>
      </c>
      <c r="W24" s="27">
        <v>19.2</v>
      </c>
      <c r="X24" s="27">
        <v>0</v>
      </c>
      <c r="Y24" s="26">
        <v>0</v>
      </c>
      <c r="Z24" s="27">
        <v>0.1</v>
      </c>
      <c r="AA24" s="27">
        <v>0</v>
      </c>
      <c r="AB24" s="27">
        <v>0.1</v>
      </c>
      <c r="AC24" s="26">
        <v>0</v>
      </c>
      <c r="AD24" s="26">
        <v>0</v>
      </c>
      <c r="AE24" s="27">
        <v>48.6</v>
      </c>
      <c r="AF24" s="27">
        <v>49.8</v>
      </c>
      <c r="AG24" s="27">
        <v>0</v>
      </c>
      <c r="AH24" s="27">
        <v>12.5</v>
      </c>
      <c r="AI24" s="4">
        <f t="shared" si="0"/>
        <v>245.39999999999998</v>
      </c>
      <c r="AJ24" s="23">
        <f t="shared" si="1"/>
        <v>28.012519561815338</v>
      </c>
      <c r="AK24" s="16" t="s">
        <v>98</v>
      </c>
      <c r="AL24" s="27"/>
      <c r="AM24" s="19"/>
    </row>
    <row r="25" spans="1:39" ht="15" customHeight="1">
      <c r="A25" s="3">
        <v>24</v>
      </c>
      <c r="B25" s="2" t="s">
        <v>23</v>
      </c>
      <c r="C25" s="4">
        <v>206.8</v>
      </c>
      <c r="D25" s="27">
        <v>2.2000000000000002</v>
      </c>
      <c r="E25" s="27">
        <v>0</v>
      </c>
      <c r="F25" s="27">
        <v>0</v>
      </c>
      <c r="G25" s="27">
        <v>16.5</v>
      </c>
      <c r="H25" s="27">
        <v>0</v>
      </c>
      <c r="I25" s="27">
        <v>0.5</v>
      </c>
      <c r="J25" s="27">
        <v>0.1</v>
      </c>
      <c r="K25" s="27">
        <v>0</v>
      </c>
      <c r="L25" s="27">
        <v>0</v>
      </c>
      <c r="M25" s="27">
        <v>0</v>
      </c>
      <c r="N25" s="27">
        <v>14.5</v>
      </c>
      <c r="O25" s="27">
        <v>2.8</v>
      </c>
      <c r="P25" s="26">
        <v>4.3</v>
      </c>
      <c r="Q25" s="27">
        <v>12.5</v>
      </c>
      <c r="R25" s="27">
        <v>14.7</v>
      </c>
      <c r="S25" s="27">
        <v>0.1</v>
      </c>
      <c r="T25" s="27">
        <v>6.3</v>
      </c>
      <c r="U25" s="27">
        <v>41.6</v>
      </c>
      <c r="V25" s="27">
        <v>8.1999999999999993</v>
      </c>
      <c r="W25" s="27">
        <v>3.6</v>
      </c>
      <c r="X25" s="27">
        <v>0.8</v>
      </c>
      <c r="Y25" s="26">
        <v>0</v>
      </c>
      <c r="Z25" s="27">
        <v>0</v>
      </c>
      <c r="AA25" s="27">
        <v>0</v>
      </c>
      <c r="AB25" s="27">
        <v>0</v>
      </c>
      <c r="AC25" s="26">
        <v>0</v>
      </c>
      <c r="AD25" s="26">
        <v>0.4</v>
      </c>
      <c r="AE25" s="27">
        <v>0.4</v>
      </c>
      <c r="AF25" s="27">
        <v>25.8</v>
      </c>
      <c r="AG25" s="27">
        <v>0</v>
      </c>
      <c r="AH25" s="27">
        <v>0</v>
      </c>
      <c r="AI25" s="4">
        <f t="shared" si="0"/>
        <v>155.30000000000001</v>
      </c>
      <c r="AJ25" s="23">
        <f t="shared" si="1"/>
        <v>-24.903288201160549</v>
      </c>
      <c r="AK25" s="16" t="s">
        <v>98</v>
      </c>
      <c r="AL25" s="27"/>
      <c r="AM25" s="19"/>
    </row>
    <row r="26" spans="1:39">
      <c r="A26" s="3">
        <v>25</v>
      </c>
      <c r="B26" s="2" t="s">
        <v>24</v>
      </c>
      <c r="C26" s="4">
        <v>213.8</v>
      </c>
      <c r="D26" s="27">
        <v>3</v>
      </c>
      <c r="E26" s="27">
        <v>0</v>
      </c>
      <c r="F26" s="27">
        <v>0</v>
      </c>
      <c r="G26" s="27">
        <v>11.2</v>
      </c>
      <c r="H26" s="27">
        <v>0</v>
      </c>
      <c r="I26" s="27">
        <v>0</v>
      </c>
      <c r="J26" s="27">
        <v>0.1</v>
      </c>
      <c r="K26" s="27">
        <v>3.3</v>
      </c>
      <c r="L26" s="27">
        <v>0</v>
      </c>
      <c r="M26" s="27">
        <v>0</v>
      </c>
      <c r="N26" s="27">
        <v>3.5</v>
      </c>
      <c r="O26" s="27">
        <v>2.9</v>
      </c>
      <c r="P26" s="26">
        <v>2.2999999999999998</v>
      </c>
      <c r="Q26" s="27">
        <v>33.4</v>
      </c>
      <c r="R26" s="27">
        <v>4.2</v>
      </c>
      <c r="S26" s="27">
        <v>0.1</v>
      </c>
      <c r="T26" s="27">
        <v>6.6</v>
      </c>
      <c r="U26" s="27">
        <v>46.5</v>
      </c>
      <c r="V26" s="27">
        <v>25.6</v>
      </c>
      <c r="W26" s="27">
        <v>24.4</v>
      </c>
      <c r="X26" s="27">
        <v>1</v>
      </c>
      <c r="Y26" s="26">
        <v>0</v>
      </c>
      <c r="Z26" s="27">
        <v>0</v>
      </c>
      <c r="AA26" s="27">
        <v>5.7</v>
      </c>
      <c r="AB26" s="27">
        <v>3.7</v>
      </c>
      <c r="AC26" s="26">
        <v>0</v>
      </c>
      <c r="AD26" s="26">
        <v>0</v>
      </c>
      <c r="AE26" s="27">
        <v>2.5</v>
      </c>
      <c r="AF26" s="27">
        <v>68.8</v>
      </c>
      <c r="AG26" s="27">
        <v>0</v>
      </c>
      <c r="AH26" s="27">
        <v>1.2</v>
      </c>
      <c r="AI26" s="4">
        <f t="shared" si="0"/>
        <v>249.99999999999994</v>
      </c>
      <c r="AJ26" s="23">
        <f t="shared" si="1"/>
        <v>16.931711880261901</v>
      </c>
      <c r="AK26" s="16" t="s">
        <v>98</v>
      </c>
      <c r="AL26" s="27"/>
      <c r="AM26" s="19"/>
    </row>
    <row r="27" spans="1:39">
      <c r="A27" s="3">
        <v>26</v>
      </c>
      <c r="B27" s="2" t="s">
        <v>25</v>
      </c>
      <c r="C27" s="4">
        <v>166</v>
      </c>
      <c r="D27" s="27">
        <v>0.6</v>
      </c>
      <c r="E27" s="27">
        <v>0</v>
      </c>
      <c r="F27" s="27">
        <v>0.9</v>
      </c>
      <c r="G27" s="27">
        <v>11.5</v>
      </c>
      <c r="H27" s="27">
        <v>0</v>
      </c>
      <c r="I27" s="27">
        <v>0.1</v>
      </c>
      <c r="J27" s="27">
        <v>11.3</v>
      </c>
      <c r="K27" s="27">
        <v>0</v>
      </c>
      <c r="L27" s="27">
        <v>0.1</v>
      </c>
      <c r="M27" s="27">
        <v>0.4</v>
      </c>
      <c r="N27" s="27">
        <v>13.9</v>
      </c>
      <c r="O27" s="27">
        <v>4</v>
      </c>
      <c r="P27" s="26">
        <v>2.7</v>
      </c>
      <c r="Q27" s="27">
        <v>14.5</v>
      </c>
      <c r="R27" s="27">
        <v>25.7</v>
      </c>
      <c r="S27" s="27">
        <v>0.7</v>
      </c>
      <c r="T27" s="27">
        <v>10.8</v>
      </c>
      <c r="U27" s="27">
        <v>37.9</v>
      </c>
      <c r="V27" s="27">
        <v>4.8</v>
      </c>
      <c r="W27" s="27">
        <v>0</v>
      </c>
      <c r="X27" s="27">
        <v>0.4</v>
      </c>
      <c r="Y27" s="26">
        <v>0</v>
      </c>
      <c r="Z27" s="27">
        <v>0</v>
      </c>
      <c r="AA27" s="27">
        <v>0</v>
      </c>
      <c r="AB27" s="27">
        <v>1.1000000000000001</v>
      </c>
      <c r="AC27" s="26">
        <v>0</v>
      </c>
      <c r="AD27" s="26">
        <v>1.7</v>
      </c>
      <c r="AE27" s="27">
        <v>1.8</v>
      </c>
      <c r="AF27" s="27">
        <v>11.4</v>
      </c>
      <c r="AG27" s="27">
        <v>0</v>
      </c>
      <c r="AH27" s="27">
        <v>0</v>
      </c>
      <c r="AI27" s="4">
        <f t="shared" si="0"/>
        <v>156.30000000000001</v>
      </c>
      <c r="AJ27" s="23">
        <f t="shared" si="1"/>
        <v>-5.8433734939759034</v>
      </c>
      <c r="AK27" s="16" t="s">
        <v>81</v>
      </c>
      <c r="AL27" s="27"/>
      <c r="AM27" s="19"/>
    </row>
    <row r="28" spans="1:39">
      <c r="A28" s="3">
        <v>27</v>
      </c>
      <c r="B28" s="2" t="s">
        <v>26</v>
      </c>
      <c r="C28" s="4">
        <v>193.5</v>
      </c>
      <c r="D28" s="27">
        <v>1.2</v>
      </c>
      <c r="E28" s="27">
        <v>0.4</v>
      </c>
      <c r="F28" s="27">
        <v>0</v>
      </c>
      <c r="G28" s="27">
        <v>26.5</v>
      </c>
      <c r="H28" s="27">
        <v>0.1</v>
      </c>
      <c r="I28" s="27">
        <v>0</v>
      </c>
      <c r="J28" s="27">
        <v>1.3</v>
      </c>
      <c r="K28" s="27">
        <v>0</v>
      </c>
      <c r="L28" s="27">
        <v>0</v>
      </c>
      <c r="M28" s="27">
        <v>0</v>
      </c>
      <c r="N28" s="27">
        <v>14.6</v>
      </c>
      <c r="O28" s="27">
        <v>15.6</v>
      </c>
      <c r="P28" s="26">
        <v>8.4</v>
      </c>
      <c r="Q28" s="27">
        <v>16</v>
      </c>
      <c r="R28" s="27">
        <v>13.1</v>
      </c>
      <c r="S28" s="27">
        <v>0.6</v>
      </c>
      <c r="T28" s="27">
        <v>8.6</v>
      </c>
      <c r="U28" s="27">
        <v>42.8</v>
      </c>
      <c r="V28" s="27">
        <v>15.4</v>
      </c>
      <c r="W28" s="27">
        <v>3.7</v>
      </c>
      <c r="X28" s="27">
        <v>0</v>
      </c>
      <c r="Y28" s="26">
        <v>0</v>
      </c>
      <c r="Z28" s="27">
        <v>0</v>
      </c>
      <c r="AA28" s="27">
        <v>0.3</v>
      </c>
      <c r="AB28" s="27">
        <v>0.2</v>
      </c>
      <c r="AC28" s="26">
        <v>0</v>
      </c>
      <c r="AD28" s="26">
        <v>0</v>
      </c>
      <c r="AE28" s="27">
        <v>0</v>
      </c>
      <c r="AF28" s="27">
        <v>36.1</v>
      </c>
      <c r="AG28" s="27">
        <v>0</v>
      </c>
      <c r="AH28" s="27">
        <v>0.3</v>
      </c>
      <c r="AI28" s="4">
        <f t="shared" si="0"/>
        <v>205.2</v>
      </c>
      <c r="AJ28" s="23">
        <f t="shared" si="1"/>
        <v>6.0465116279069662</v>
      </c>
      <c r="AK28" s="16" t="s">
        <v>81</v>
      </c>
      <c r="AL28" s="27"/>
      <c r="AM28" s="19"/>
    </row>
    <row r="29" spans="1:39">
      <c r="A29" s="3">
        <v>28</v>
      </c>
      <c r="B29" s="2" t="s">
        <v>27</v>
      </c>
      <c r="C29" s="4">
        <v>155.80000000000001</v>
      </c>
      <c r="D29" s="27">
        <v>2.7</v>
      </c>
      <c r="E29" s="27">
        <v>0.1</v>
      </c>
      <c r="F29" s="27">
        <v>0.3</v>
      </c>
      <c r="G29" s="27">
        <v>2.8</v>
      </c>
      <c r="H29" s="27">
        <v>0.1</v>
      </c>
      <c r="I29" s="27">
        <v>0.1</v>
      </c>
      <c r="J29" s="27">
        <v>0</v>
      </c>
      <c r="K29" s="27">
        <v>0</v>
      </c>
      <c r="L29" s="27">
        <v>0.4</v>
      </c>
      <c r="M29" s="27">
        <v>0</v>
      </c>
      <c r="N29" s="27">
        <v>0.7</v>
      </c>
      <c r="O29" s="27">
        <v>0.4</v>
      </c>
      <c r="P29" s="26">
        <v>5.6</v>
      </c>
      <c r="Q29" s="27">
        <v>20</v>
      </c>
      <c r="R29" s="27">
        <v>11</v>
      </c>
      <c r="S29" s="27">
        <v>0.4</v>
      </c>
      <c r="T29" s="27">
        <v>3.9</v>
      </c>
      <c r="U29" s="27">
        <v>61.5</v>
      </c>
      <c r="V29" s="27">
        <v>57.6</v>
      </c>
      <c r="W29" s="27">
        <v>14.7</v>
      </c>
      <c r="X29" s="27">
        <v>0.2</v>
      </c>
      <c r="Y29" s="26">
        <v>0</v>
      </c>
      <c r="Z29" s="27">
        <v>0</v>
      </c>
      <c r="AA29" s="27">
        <v>1.5</v>
      </c>
      <c r="AB29" s="27">
        <v>0.6</v>
      </c>
      <c r="AC29" s="26">
        <v>0</v>
      </c>
      <c r="AD29" s="26">
        <v>0</v>
      </c>
      <c r="AE29" s="27">
        <v>23.6</v>
      </c>
      <c r="AF29" s="27">
        <v>40.6</v>
      </c>
      <c r="AG29" s="27">
        <v>0</v>
      </c>
      <c r="AH29" s="27">
        <v>0</v>
      </c>
      <c r="AI29" s="4">
        <f t="shared" si="0"/>
        <v>248.79999999999995</v>
      </c>
      <c r="AJ29" s="23">
        <f t="shared" si="1"/>
        <v>59.691912708600739</v>
      </c>
      <c r="AK29" s="16" t="s">
        <v>98</v>
      </c>
      <c r="AL29" s="27"/>
      <c r="AM29" s="19"/>
    </row>
    <row r="30" spans="1:39">
      <c r="A30" s="3">
        <v>29</v>
      </c>
      <c r="B30" s="2" t="s">
        <v>28</v>
      </c>
      <c r="C30" s="4">
        <v>227.4</v>
      </c>
      <c r="D30" s="27">
        <v>6.2</v>
      </c>
      <c r="E30" s="27">
        <v>0.5</v>
      </c>
      <c r="F30" s="27">
        <v>0.1</v>
      </c>
      <c r="G30" s="27">
        <v>0</v>
      </c>
      <c r="H30" s="27">
        <v>0</v>
      </c>
      <c r="I30" s="27">
        <v>0</v>
      </c>
      <c r="J30" s="27">
        <v>0</v>
      </c>
      <c r="K30" s="27">
        <v>0.5</v>
      </c>
      <c r="L30" s="27">
        <v>0.3</v>
      </c>
      <c r="M30" s="27">
        <v>0</v>
      </c>
      <c r="N30" s="27">
        <v>32.4</v>
      </c>
      <c r="O30" s="27">
        <v>13.7</v>
      </c>
      <c r="P30" s="26">
        <v>0</v>
      </c>
      <c r="Q30" s="27">
        <v>17.100000000000001</v>
      </c>
      <c r="R30" s="27">
        <v>32.700000000000003</v>
      </c>
      <c r="S30" s="27">
        <v>0.5</v>
      </c>
      <c r="T30" s="27">
        <v>24</v>
      </c>
      <c r="U30" s="27">
        <v>34.700000000000003</v>
      </c>
      <c r="V30" s="27">
        <v>10.1</v>
      </c>
      <c r="W30" s="27">
        <v>8.3000000000000007</v>
      </c>
      <c r="X30" s="27">
        <v>0.1</v>
      </c>
      <c r="Y30" s="26">
        <v>0</v>
      </c>
      <c r="Z30" s="27">
        <v>0</v>
      </c>
      <c r="AA30" s="27">
        <v>0.1</v>
      </c>
      <c r="AB30" s="27">
        <v>3.3</v>
      </c>
      <c r="AC30" s="26">
        <v>0</v>
      </c>
      <c r="AD30" s="26">
        <v>3.1</v>
      </c>
      <c r="AE30" s="27">
        <v>2.1</v>
      </c>
      <c r="AF30" s="27">
        <v>0.8</v>
      </c>
      <c r="AG30" s="27">
        <v>0</v>
      </c>
      <c r="AH30" s="27">
        <v>0</v>
      </c>
      <c r="AI30" s="4">
        <f t="shared" si="0"/>
        <v>190.6</v>
      </c>
      <c r="AJ30" s="23">
        <f t="shared" si="1"/>
        <v>-16.182937554969229</v>
      </c>
      <c r="AK30" s="16" t="s">
        <v>81</v>
      </c>
      <c r="AL30" s="27"/>
      <c r="AM30" s="19"/>
    </row>
    <row r="31" spans="1:39">
      <c r="A31" s="3">
        <v>30</v>
      </c>
      <c r="B31" s="2" t="s">
        <v>29</v>
      </c>
      <c r="C31" s="4">
        <v>224</v>
      </c>
      <c r="D31" s="27">
        <v>0.1</v>
      </c>
      <c r="E31" s="27">
        <v>0</v>
      </c>
      <c r="F31" s="27">
        <v>0.3</v>
      </c>
      <c r="G31" s="27">
        <v>0</v>
      </c>
      <c r="H31" s="27">
        <v>0</v>
      </c>
      <c r="I31" s="27">
        <v>0</v>
      </c>
      <c r="J31" s="27">
        <v>0</v>
      </c>
      <c r="K31" s="27">
        <v>0</v>
      </c>
      <c r="L31" s="27">
        <v>0</v>
      </c>
      <c r="M31" s="27">
        <v>0</v>
      </c>
      <c r="N31" s="27">
        <v>16</v>
      </c>
      <c r="O31" s="27">
        <v>1.7</v>
      </c>
      <c r="P31" s="26">
        <v>26.4</v>
      </c>
      <c r="Q31" s="27">
        <v>13.6</v>
      </c>
      <c r="R31" s="27">
        <v>15.1</v>
      </c>
      <c r="S31" s="27">
        <v>0.1</v>
      </c>
      <c r="T31" s="27">
        <v>27.8</v>
      </c>
      <c r="U31" s="27">
        <v>41.8</v>
      </c>
      <c r="V31" s="27">
        <v>14.6</v>
      </c>
      <c r="W31" s="27">
        <v>15</v>
      </c>
      <c r="X31" s="27">
        <v>0</v>
      </c>
      <c r="Y31" s="26">
        <v>0</v>
      </c>
      <c r="Z31" s="27">
        <v>0.3</v>
      </c>
      <c r="AA31" s="27">
        <v>0</v>
      </c>
      <c r="AB31" s="27">
        <v>3</v>
      </c>
      <c r="AC31" s="26">
        <v>0</v>
      </c>
      <c r="AD31" s="26">
        <v>11.1</v>
      </c>
      <c r="AE31" s="27">
        <v>1.4</v>
      </c>
      <c r="AF31" s="27">
        <v>8.1</v>
      </c>
      <c r="AG31" s="27">
        <v>0</v>
      </c>
      <c r="AH31" s="27">
        <v>0</v>
      </c>
      <c r="AI31" s="4">
        <f t="shared" si="0"/>
        <v>196.39999999999998</v>
      </c>
      <c r="AJ31" s="23">
        <f t="shared" si="1"/>
        <v>-12.321428571428584</v>
      </c>
      <c r="AK31" s="16" t="s">
        <v>81</v>
      </c>
      <c r="AL31" s="27"/>
      <c r="AM31" s="19"/>
    </row>
    <row r="32" spans="1:39">
      <c r="A32" s="3">
        <v>31</v>
      </c>
      <c r="B32" s="2" t="s">
        <v>30</v>
      </c>
      <c r="C32" s="4">
        <v>140.69999999999999</v>
      </c>
      <c r="D32" s="27">
        <v>0.2</v>
      </c>
      <c r="E32" s="27">
        <v>0</v>
      </c>
      <c r="F32" s="27">
        <v>0.1</v>
      </c>
      <c r="G32" s="27">
        <v>1.9</v>
      </c>
      <c r="H32" s="27">
        <v>0</v>
      </c>
      <c r="I32" s="27">
        <v>0</v>
      </c>
      <c r="J32" s="27">
        <v>8.1</v>
      </c>
      <c r="K32" s="27">
        <v>0</v>
      </c>
      <c r="L32" s="27">
        <v>5.5</v>
      </c>
      <c r="M32" s="27">
        <v>0</v>
      </c>
      <c r="N32" s="27">
        <v>0</v>
      </c>
      <c r="O32" s="27">
        <v>4.8</v>
      </c>
      <c r="P32" s="26">
        <v>0.1</v>
      </c>
      <c r="Q32" s="27">
        <v>9.4</v>
      </c>
      <c r="R32" s="27">
        <v>33</v>
      </c>
      <c r="S32" s="27">
        <v>0</v>
      </c>
      <c r="T32" s="27">
        <v>11.2</v>
      </c>
      <c r="U32" s="27">
        <v>28.3</v>
      </c>
      <c r="V32" s="27">
        <v>1.7</v>
      </c>
      <c r="W32" s="27">
        <v>0</v>
      </c>
      <c r="X32" s="27">
        <v>0</v>
      </c>
      <c r="Y32" s="26">
        <v>0</v>
      </c>
      <c r="Z32" s="27">
        <v>0</v>
      </c>
      <c r="AA32" s="27">
        <v>0</v>
      </c>
      <c r="AB32" s="27">
        <v>0.3</v>
      </c>
      <c r="AC32" s="26">
        <v>0</v>
      </c>
      <c r="AD32" s="26">
        <v>0.4</v>
      </c>
      <c r="AE32" s="27">
        <v>4</v>
      </c>
      <c r="AF32" s="27">
        <v>9.5</v>
      </c>
      <c r="AG32" s="27">
        <v>0</v>
      </c>
      <c r="AH32" s="27">
        <v>7.6</v>
      </c>
      <c r="AI32" s="4">
        <f t="shared" si="0"/>
        <v>126.1</v>
      </c>
      <c r="AJ32" s="23">
        <f t="shared" si="1"/>
        <v>-10.376687988628291</v>
      </c>
      <c r="AK32" s="16" t="s">
        <v>81</v>
      </c>
      <c r="AL32" s="27"/>
      <c r="AM32" s="19"/>
    </row>
    <row r="33" spans="1:39" ht="15" customHeight="1">
      <c r="A33" s="3">
        <v>32</v>
      </c>
      <c r="B33" s="2" t="s">
        <v>31</v>
      </c>
      <c r="C33" s="4">
        <v>201.8</v>
      </c>
      <c r="D33" s="27">
        <v>0.2</v>
      </c>
      <c r="E33" s="27">
        <v>0.1</v>
      </c>
      <c r="F33" s="27">
        <v>3.3</v>
      </c>
      <c r="G33" s="27">
        <v>0.3</v>
      </c>
      <c r="H33" s="27">
        <v>0</v>
      </c>
      <c r="I33" s="27">
        <v>0.4</v>
      </c>
      <c r="J33" s="27">
        <v>0</v>
      </c>
      <c r="K33" s="27">
        <v>1.7</v>
      </c>
      <c r="L33" s="27">
        <v>5.8</v>
      </c>
      <c r="M33" s="27">
        <v>0</v>
      </c>
      <c r="N33" s="27">
        <v>45.9</v>
      </c>
      <c r="O33" s="27">
        <v>2.2000000000000002</v>
      </c>
      <c r="P33" s="26">
        <v>29.5</v>
      </c>
      <c r="Q33" s="27">
        <v>10</v>
      </c>
      <c r="R33" s="27">
        <v>28.3</v>
      </c>
      <c r="S33" s="27">
        <v>0.5</v>
      </c>
      <c r="T33" s="27">
        <v>10</v>
      </c>
      <c r="U33" s="27">
        <v>52.6</v>
      </c>
      <c r="V33" s="27">
        <v>12.2</v>
      </c>
      <c r="W33" s="27">
        <v>8.3000000000000007</v>
      </c>
      <c r="X33" s="27">
        <v>0</v>
      </c>
      <c r="Y33" s="26">
        <v>0</v>
      </c>
      <c r="Z33" s="27">
        <v>0</v>
      </c>
      <c r="AA33" s="27">
        <v>0</v>
      </c>
      <c r="AB33" s="27">
        <v>1.9</v>
      </c>
      <c r="AC33" s="26">
        <v>0</v>
      </c>
      <c r="AD33" s="26">
        <v>2</v>
      </c>
      <c r="AE33" s="27">
        <v>1.1000000000000001</v>
      </c>
      <c r="AF33" s="27">
        <v>26.8</v>
      </c>
      <c r="AG33" s="27">
        <v>0</v>
      </c>
      <c r="AH33" s="27">
        <v>0</v>
      </c>
      <c r="AI33" s="4">
        <f t="shared" si="0"/>
        <v>243.1</v>
      </c>
      <c r="AJ33" s="23">
        <f t="shared" si="1"/>
        <v>20.46580773042615</v>
      </c>
      <c r="AK33" s="16" t="s">
        <v>81</v>
      </c>
      <c r="AL33" s="27"/>
      <c r="AM33" s="19"/>
    </row>
    <row r="34" spans="1:39">
      <c r="A34" s="3">
        <v>33</v>
      </c>
      <c r="B34" s="2" t="s">
        <v>32</v>
      </c>
      <c r="C34" s="4">
        <v>215.6</v>
      </c>
      <c r="D34" s="27">
        <v>2.4</v>
      </c>
      <c r="E34" s="27">
        <v>0</v>
      </c>
      <c r="F34" s="27">
        <v>0</v>
      </c>
      <c r="G34" s="27">
        <v>12.4</v>
      </c>
      <c r="H34" s="27">
        <v>0</v>
      </c>
      <c r="I34" s="27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0.7</v>
      </c>
      <c r="O34" s="27">
        <v>13.6</v>
      </c>
      <c r="P34" s="26">
        <v>16.600000000000001</v>
      </c>
      <c r="Q34" s="27">
        <v>19.100000000000001</v>
      </c>
      <c r="R34" s="27">
        <v>7.9</v>
      </c>
      <c r="S34" s="27">
        <v>0</v>
      </c>
      <c r="T34" s="27">
        <v>8.6</v>
      </c>
      <c r="U34" s="27">
        <v>49.3</v>
      </c>
      <c r="V34" s="27">
        <v>36.700000000000003</v>
      </c>
      <c r="W34" s="27">
        <v>10</v>
      </c>
      <c r="X34" s="27">
        <v>1.6</v>
      </c>
      <c r="Y34" s="26">
        <v>0</v>
      </c>
      <c r="Z34" s="27">
        <v>0</v>
      </c>
      <c r="AA34" s="27">
        <v>7.1</v>
      </c>
      <c r="AB34" s="27">
        <v>1</v>
      </c>
      <c r="AC34" s="26">
        <v>0</v>
      </c>
      <c r="AD34" s="26">
        <v>0</v>
      </c>
      <c r="AE34" s="27">
        <v>0.8</v>
      </c>
      <c r="AF34" s="27">
        <v>70.5</v>
      </c>
      <c r="AG34" s="27">
        <v>0</v>
      </c>
      <c r="AH34" s="27">
        <v>0</v>
      </c>
      <c r="AI34" s="4">
        <f t="shared" ref="AI34:AI51" si="2">SUM(D34:AH34)</f>
        <v>258.3</v>
      </c>
      <c r="AJ34" s="23">
        <f t="shared" si="1"/>
        <v>19.805194805194802</v>
      </c>
      <c r="AK34" s="16" t="s">
        <v>98</v>
      </c>
      <c r="AL34" s="27"/>
      <c r="AM34" s="19"/>
    </row>
    <row r="35" spans="1:39" ht="15" customHeight="1">
      <c r="A35" s="3">
        <v>34</v>
      </c>
      <c r="B35" s="2" t="s">
        <v>33</v>
      </c>
      <c r="C35" s="4">
        <v>226.1</v>
      </c>
      <c r="D35" s="27">
        <v>3.4</v>
      </c>
      <c r="E35" s="27">
        <v>0</v>
      </c>
      <c r="F35" s="27">
        <v>1.6</v>
      </c>
      <c r="G35" s="27">
        <v>0.1</v>
      </c>
      <c r="H35" s="27">
        <v>0.2</v>
      </c>
      <c r="I35" s="27">
        <v>0</v>
      </c>
      <c r="J35" s="27">
        <v>0</v>
      </c>
      <c r="K35" s="27">
        <v>0</v>
      </c>
      <c r="L35" s="27">
        <v>1</v>
      </c>
      <c r="M35" s="27">
        <v>0</v>
      </c>
      <c r="N35" s="27">
        <v>34.299999999999997</v>
      </c>
      <c r="O35" s="27">
        <v>1.7</v>
      </c>
      <c r="P35" s="26">
        <v>0</v>
      </c>
      <c r="Q35" s="27">
        <v>14.4</v>
      </c>
      <c r="R35" s="27">
        <v>17</v>
      </c>
      <c r="S35" s="27">
        <v>0.1</v>
      </c>
      <c r="T35" s="27">
        <v>20.8</v>
      </c>
      <c r="U35" s="27">
        <v>40.299999999999997</v>
      </c>
      <c r="V35" s="27">
        <v>13.7</v>
      </c>
      <c r="W35" s="27">
        <v>5.5</v>
      </c>
      <c r="X35" s="27">
        <v>0</v>
      </c>
      <c r="Y35" s="26">
        <v>0</v>
      </c>
      <c r="Z35" s="27">
        <v>0</v>
      </c>
      <c r="AA35" s="27">
        <v>0</v>
      </c>
      <c r="AB35" s="27">
        <v>0.4</v>
      </c>
      <c r="AC35" s="26">
        <v>0</v>
      </c>
      <c r="AD35" s="26">
        <v>4.3</v>
      </c>
      <c r="AE35" s="27">
        <v>10.5</v>
      </c>
      <c r="AF35" s="27">
        <v>0.9</v>
      </c>
      <c r="AG35" s="27">
        <v>0</v>
      </c>
      <c r="AH35" s="27">
        <v>4.2</v>
      </c>
      <c r="AI35" s="4">
        <f t="shared" si="2"/>
        <v>174.39999999999998</v>
      </c>
      <c r="AJ35" s="23">
        <f t="shared" si="1"/>
        <v>-22.865988500663434</v>
      </c>
      <c r="AK35" s="16" t="s">
        <v>81</v>
      </c>
      <c r="AL35" s="27"/>
      <c r="AM35" s="19"/>
    </row>
    <row r="36" spans="1:39" ht="15" customHeight="1">
      <c r="A36" s="3">
        <v>35</v>
      </c>
      <c r="B36" s="2" t="s">
        <v>34</v>
      </c>
      <c r="C36" s="4">
        <v>184.6</v>
      </c>
      <c r="D36" s="27">
        <v>0.6</v>
      </c>
      <c r="E36" s="27">
        <v>0</v>
      </c>
      <c r="F36" s="27">
        <v>0.2</v>
      </c>
      <c r="G36" s="27">
        <v>21.6</v>
      </c>
      <c r="H36" s="27">
        <v>0</v>
      </c>
      <c r="I36" s="27">
        <v>0</v>
      </c>
      <c r="J36" s="27">
        <v>0.2</v>
      </c>
      <c r="K36" s="27">
        <v>0</v>
      </c>
      <c r="L36" s="27">
        <v>0</v>
      </c>
      <c r="M36" s="27">
        <v>0</v>
      </c>
      <c r="N36" s="27">
        <v>20.2</v>
      </c>
      <c r="O36" s="27">
        <v>0.2</v>
      </c>
      <c r="P36" s="26">
        <v>0.9</v>
      </c>
      <c r="Q36" s="27">
        <v>16</v>
      </c>
      <c r="R36" s="27">
        <v>11.7</v>
      </c>
      <c r="S36" s="27">
        <v>0.4</v>
      </c>
      <c r="T36" s="27">
        <v>11.2</v>
      </c>
      <c r="U36" s="27">
        <v>48.9</v>
      </c>
      <c r="V36" s="27">
        <v>27.4</v>
      </c>
      <c r="W36" s="27">
        <v>4.7</v>
      </c>
      <c r="X36" s="27">
        <v>0.4</v>
      </c>
      <c r="Y36" s="26">
        <v>0</v>
      </c>
      <c r="Z36" s="27">
        <v>0</v>
      </c>
      <c r="AA36" s="27">
        <v>0.1</v>
      </c>
      <c r="AB36" s="27">
        <v>0.3</v>
      </c>
      <c r="AC36" s="26">
        <v>0</v>
      </c>
      <c r="AD36" s="26">
        <v>0.3</v>
      </c>
      <c r="AE36" s="27">
        <v>53.2</v>
      </c>
      <c r="AF36" s="27">
        <v>42.2</v>
      </c>
      <c r="AG36" s="27">
        <v>0</v>
      </c>
      <c r="AH36" s="27">
        <v>0</v>
      </c>
      <c r="AI36" s="4">
        <f t="shared" si="2"/>
        <v>260.7</v>
      </c>
      <c r="AJ36" s="23">
        <f t="shared" si="1"/>
        <v>41.224268689057425</v>
      </c>
      <c r="AK36" s="16" t="s">
        <v>81</v>
      </c>
      <c r="AL36" s="27"/>
      <c r="AM36" s="19"/>
    </row>
    <row r="37" spans="1:39" ht="15" customHeight="1">
      <c r="A37" s="3">
        <v>36</v>
      </c>
      <c r="B37" s="2" t="s">
        <v>35</v>
      </c>
      <c r="C37" s="4">
        <v>213.9</v>
      </c>
      <c r="D37" s="27">
        <v>0</v>
      </c>
      <c r="E37" s="27">
        <v>0</v>
      </c>
      <c r="F37" s="27">
        <v>0</v>
      </c>
      <c r="G37" s="27">
        <v>16.2</v>
      </c>
      <c r="H37" s="27">
        <v>0</v>
      </c>
      <c r="I37" s="27">
        <v>0</v>
      </c>
      <c r="J37" s="27">
        <v>2.4</v>
      </c>
      <c r="K37" s="27">
        <v>0</v>
      </c>
      <c r="L37" s="27">
        <v>0</v>
      </c>
      <c r="M37" s="27">
        <v>0</v>
      </c>
      <c r="N37" s="27">
        <v>4.9000000000000004</v>
      </c>
      <c r="O37" s="27">
        <v>4.3</v>
      </c>
      <c r="P37" s="26">
        <v>1.4</v>
      </c>
      <c r="Q37" s="27">
        <v>9.8000000000000007</v>
      </c>
      <c r="R37" s="27">
        <v>10.1</v>
      </c>
      <c r="S37" s="27">
        <v>0.1</v>
      </c>
      <c r="T37" s="27">
        <v>5.2</v>
      </c>
      <c r="U37" s="27">
        <v>29.2</v>
      </c>
      <c r="V37" s="27">
        <v>15.8</v>
      </c>
      <c r="W37" s="27">
        <v>3.7</v>
      </c>
      <c r="X37" s="27">
        <v>0</v>
      </c>
      <c r="Y37" s="26">
        <v>0</v>
      </c>
      <c r="Z37" s="27">
        <v>0</v>
      </c>
      <c r="AA37" s="27">
        <v>0</v>
      </c>
      <c r="AB37" s="27">
        <v>0</v>
      </c>
      <c r="AC37" s="26">
        <v>0</v>
      </c>
      <c r="AD37" s="26">
        <v>0</v>
      </c>
      <c r="AE37" s="27">
        <v>3</v>
      </c>
      <c r="AF37" s="27">
        <v>6.4</v>
      </c>
      <c r="AG37" s="27">
        <v>0</v>
      </c>
      <c r="AH37" s="27">
        <v>0</v>
      </c>
      <c r="AI37" s="4">
        <f t="shared" si="2"/>
        <v>112.50000000000001</v>
      </c>
      <c r="AJ37" s="23">
        <f t="shared" si="1"/>
        <v>-47.405329593267872</v>
      </c>
      <c r="AK37" s="16" t="s">
        <v>98</v>
      </c>
      <c r="AL37" s="27"/>
      <c r="AM37" s="19"/>
    </row>
    <row r="38" spans="1:39" ht="15" customHeight="1">
      <c r="A38" s="3">
        <v>37</v>
      </c>
      <c r="B38" s="2" t="s">
        <v>36</v>
      </c>
      <c r="C38" s="4">
        <v>202.8</v>
      </c>
      <c r="D38" s="27">
        <v>1</v>
      </c>
      <c r="E38" s="27">
        <v>0</v>
      </c>
      <c r="F38" s="27">
        <v>0.3</v>
      </c>
      <c r="G38" s="27">
        <v>11.2</v>
      </c>
      <c r="H38" s="27">
        <v>0</v>
      </c>
      <c r="I38" s="27">
        <v>0</v>
      </c>
      <c r="J38" s="27">
        <v>0</v>
      </c>
      <c r="K38" s="27">
        <v>0</v>
      </c>
      <c r="L38" s="27">
        <v>0</v>
      </c>
      <c r="M38" s="27">
        <v>0</v>
      </c>
      <c r="N38" s="27">
        <v>8.6</v>
      </c>
      <c r="O38" s="27">
        <v>0.3</v>
      </c>
      <c r="P38" s="26">
        <v>10</v>
      </c>
      <c r="Q38" s="27">
        <v>13.6</v>
      </c>
      <c r="R38" s="27">
        <v>8.9</v>
      </c>
      <c r="S38" s="27">
        <v>0.2</v>
      </c>
      <c r="T38" s="27">
        <v>5.0999999999999996</v>
      </c>
      <c r="U38" s="27">
        <v>40.299999999999997</v>
      </c>
      <c r="V38" s="27">
        <v>21.7</v>
      </c>
      <c r="W38" s="27">
        <v>3.4</v>
      </c>
      <c r="X38" s="27">
        <v>0.3</v>
      </c>
      <c r="Y38" s="26">
        <v>0</v>
      </c>
      <c r="Z38" s="27">
        <v>0</v>
      </c>
      <c r="AA38" s="27">
        <v>0.2</v>
      </c>
      <c r="AB38" s="27">
        <v>0</v>
      </c>
      <c r="AC38" s="26">
        <v>0</v>
      </c>
      <c r="AD38" s="26">
        <v>0</v>
      </c>
      <c r="AE38" s="27">
        <v>22.7</v>
      </c>
      <c r="AF38" s="27">
        <v>48.5</v>
      </c>
      <c r="AG38" s="27">
        <v>0</v>
      </c>
      <c r="AH38" s="27">
        <v>0</v>
      </c>
      <c r="AI38" s="4">
        <f t="shared" si="2"/>
        <v>196.3</v>
      </c>
      <c r="AJ38" s="23">
        <f t="shared" si="1"/>
        <v>-3.2051282051282044</v>
      </c>
      <c r="AK38" s="16" t="s">
        <v>98</v>
      </c>
      <c r="AL38" s="27"/>
      <c r="AM38" s="19"/>
    </row>
    <row r="39" spans="1:39">
      <c r="A39" s="3">
        <v>38</v>
      </c>
      <c r="B39" s="2" t="s">
        <v>37</v>
      </c>
      <c r="C39" s="4">
        <v>206</v>
      </c>
      <c r="D39" s="27">
        <v>0.7</v>
      </c>
      <c r="E39" s="27">
        <v>0.1</v>
      </c>
      <c r="F39" s="27">
        <v>0.1</v>
      </c>
      <c r="G39" s="27">
        <v>11.4</v>
      </c>
      <c r="H39" s="27">
        <v>0</v>
      </c>
      <c r="I39" s="27">
        <v>0</v>
      </c>
      <c r="J39" s="27">
        <v>0</v>
      </c>
      <c r="K39" s="27">
        <v>0.7</v>
      </c>
      <c r="L39" s="27">
        <v>0</v>
      </c>
      <c r="M39" s="27">
        <v>0</v>
      </c>
      <c r="N39" s="27">
        <v>0</v>
      </c>
      <c r="O39" s="27">
        <v>0</v>
      </c>
      <c r="P39" s="26">
        <v>10.9</v>
      </c>
      <c r="Q39" s="27">
        <v>16</v>
      </c>
      <c r="R39" s="27">
        <v>12.4</v>
      </c>
      <c r="S39" s="27">
        <v>0.3</v>
      </c>
      <c r="T39" s="27">
        <v>12.7</v>
      </c>
      <c r="U39" s="27">
        <v>41.7</v>
      </c>
      <c r="V39" s="27">
        <v>49.2</v>
      </c>
      <c r="W39" s="27">
        <v>7.5</v>
      </c>
      <c r="X39" s="27">
        <v>3</v>
      </c>
      <c r="Y39" s="26">
        <v>0</v>
      </c>
      <c r="Z39" s="27">
        <v>0</v>
      </c>
      <c r="AA39" s="27">
        <v>3.1</v>
      </c>
      <c r="AB39" s="27">
        <v>4.2</v>
      </c>
      <c r="AC39" s="26">
        <v>0</v>
      </c>
      <c r="AD39" s="26">
        <v>0</v>
      </c>
      <c r="AE39" s="27">
        <v>13.2</v>
      </c>
      <c r="AF39" s="27">
        <v>42.7</v>
      </c>
      <c r="AG39" s="27">
        <v>0</v>
      </c>
      <c r="AH39" s="27">
        <v>0</v>
      </c>
      <c r="AI39" s="4">
        <f t="shared" si="2"/>
        <v>229.89999999999998</v>
      </c>
      <c r="AJ39" s="23">
        <f t="shared" si="1"/>
        <v>11.601941747572809</v>
      </c>
      <c r="AK39" s="16" t="s">
        <v>98</v>
      </c>
      <c r="AL39" s="27"/>
      <c r="AM39" s="19"/>
    </row>
    <row r="40" spans="1:39">
      <c r="A40" s="3">
        <v>39</v>
      </c>
      <c r="B40" s="2" t="s">
        <v>38</v>
      </c>
      <c r="C40" s="4">
        <v>221.8</v>
      </c>
      <c r="D40" s="27">
        <v>0</v>
      </c>
      <c r="E40" s="27">
        <v>0</v>
      </c>
      <c r="F40" s="27">
        <v>0</v>
      </c>
      <c r="G40" s="27">
        <v>11.7</v>
      </c>
      <c r="H40" s="27">
        <v>0.1</v>
      </c>
      <c r="I40" s="27">
        <v>0.2</v>
      </c>
      <c r="J40" s="27">
        <v>2.6</v>
      </c>
      <c r="K40" s="27">
        <v>0</v>
      </c>
      <c r="L40" s="27">
        <v>0</v>
      </c>
      <c r="M40" s="27">
        <v>0</v>
      </c>
      <c r="N40" s="27">
        <v>0</v>
      </c>
      <c r="O40" s="27">
        <v>0.1</v>
      </c>
      <c r="P40" s="26">
        <v>7.8</v>
      </c>
      <c r="Q40" s="27">
        <v>11.9</v>
      </c>
      <c r="R40" s="27">
        <v>19</v>
      </c>
      <c r="S40" s="27">
        <v>0.9</v>
      </c>
      <c r="T40" s="27">
        <v>6.4</v>
      </c>
      <c r="U40" s="27">
        <v>40.799999999999997</v>
      </c>
      <c r="V40" s="27">
        <v>47.6</v>
      </c>
      <c r="W40" s="27">
        <v>2.8</v>
      </c>
      <c r="X40" s="27">
        <v>1</v>
      </c>
      <c r="Y40" s="26">
        <v>0</v>
      </c>
      <c r="Z40" s="27">
        <v>0</v>
      </c>
      <c r="AA40" s="27">
        <v>8.6</v>
      </c>
      <c r="AB40" s="27">
        <v>1.1000000000000001</v>
      </c>
      <c r="AC40" s="26">
        <v>0</v>
      </c>
      <c r="AD40" s="26">
        <v>0</v>
      </c>
      <c r="AE40" s="27">
        <v>1.2</v>
      </c>
      <c r="AF40" s="27">
        <v>30.9</v>
      </c>
      <c r="AG40" s="27">
        <v>0</v>
      </c>
      <c r="AH40" s="27">
        <v>0</v>
      </c>
      <c r="AI40" s="4">
        <f t="shared" si="2"/>
        <v>194.7</v>
      </c>
      <c r="AJ40" s="23">
        <f t="shared" si="1"/>
        <v>-12.218214607754746</v>
      </c>
      <c r="AK40" s="16" t="s">
        <v>98</v>
      </c>
      <c r="AL40" s="27"/>
      <c r="AM40" s="19"/>
    </row>
    <row r="41" spans="1:39">
      <c r="A41" s="3">
        <v>40</v>
      </c>
      <c r="B41" s="2" t="s">
        <v>39</v>
      </c>
      <c r="C41" s="4">
        <v>220.9</v>
      </c>
      <c r="D41" s="27">
        <v>0.6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K41" s="27">
        <v>0.1</v>
      </c>
      <c r="L41" s="27">
        <v>10.4</v>
      </c>
      <c r="M41" s="27">
        <v>0</v>
      </c>
      <c r="N41" s="27">
        <v>13.3</v>
      </c>
      <c r="O41" s="27">
        <v>3.1</v>
      </c>
      <c r="P41" s="26">
        <v>24</v>
      </c>
      <c r="Q41" s="27">
        <v>13.6</v>
      </c>
      <c r="R41" s="27">
        <v>21.7</v>
      </c>
      <c r="S41" s="27">
        <v>2.1</v>
      </c>
      <c r="T41" s="27">
        <v>16.8</v>
      </c>
      <c r="U41" s="27">
        <v>85.8</v>
      </c>
      <c r="V41" s="27">
        <v>18.2</v>
      </c>
      <c r="W41" s="27">
        <v>11.2</v>
      </c>
      <c r="X41" s="27">
        <v>0.1</v>
      </c>
      <c r="Y41" s="26">
        <v>0</v>
      </c>
      <c r="Z41" s="27">
        <v>0</v>
      </c>
      <c r="AA41" s="27">
        <v>0.3</v>
      </c>
      <c r="AB41" s="27">
        <v>0</v>
      </c>
      <c r="AC41" s="26">
        <v>0</v>
      </c>
      <c r="AD41" s="26">
        <v>2.9</v>
      </c>
      <c r="AE41" s="27">
        <v>5.8</v>
      </c>
      <c r="AF41" s="27">
        <v>12.4</v>
      </c>
      <c r="AG41" s="27">
        <v>0</v>
      </c>
      <c r="AH41" s="27">
        <v>0</v>
      </c>
      <c r="AI41" s="4">
        <f t="shared" si="2"/>
        <v>242.4</v>
      </c>
      <c r="AJ41" s="23">
        <f t="shared" si="1"/>
        <v>9.7329108193752916</v>
      </c>
      <c r="AK41" s="16" t="s">
        <v>81</v>
      </c>
      <c r="AL41" s="27"/>
      <c r="AM41" s="19"/>
    </row>
    <row r="42" spans="1:39">
      <c r="A42" s="3">
        <v>41</v>
      </c>
      <c r="B42" s="2" t="s">
        <v>40</v>
      </c>
      <c r="C42" s="4">
        <v>221.6</v>
      </c>
      <c r="D42" s="27">
        <v>2.8</v>
      </c>
      <c r="E42" s="27">
        <v>0.4</v>
      </c>
      <c r="F42" s="27">
        <v>1.6</v>
      </c>
      <c r="G42" s="27">
        <v>0</v>
      </c>
      <c r="H42" s="27">
        <v>0</v>
      </c>
      <c r="I42" s="27">
        <v>0</v>
      </c>
      <c r="J42" s="27">
        <v>0</v>
      </c>
      <c r="K42" s="27">
        <v>0</v>
      </c>
      <c r="L42" s="27">
        <v>0</v>
      </c>
      <c r="M42" s="27">
        <v>0</v>
      </c>
      <c r="N42" s="27">
        <v>24.3</v>
      </c>
      <c r="O42" s="27">
        <v>4.8</v>
      </c>
      <c r="P42" s="26">
        <v>0</v>
      </c>
      <c r="Q42" s="27">
        <v>16.3</v>
      </c>
      <c r="R42" s="27">
        <v>50.4</v>
      </c>
      <c r="S42" s="27">
        <v>0.6</v>
      </c>
      <c r="T42" s="27">
        <v>24</v>
      </c>
      <c r="U42" s="27">
        <v>35.200000000000003</v>
      </c>
      <c r="V42" s="27">
        <v>13.4</v>
      </c>
      <c r="W42" s="27">
        <v>1.7</v>
      </c>
      <c r="X42" s="27">
        <v>0</v>
      </c>
      <c r="Y42" s="26">
        <v>0</v>
      </c>
      <c r="Z42" s="27">
        <v>0.3</v>
      </c>
      <c r="AA42" s="27">
        <v>0.4</v>
      </c>
      <c r="AB42" s="27">
        <v>1.4</v>
      </c>
      <c r="AC42" s="26">
        <v>0</v>
      </c>
      <c r="AD42" s="26">
        <v>15.7</v>
      </c>
      <c r="AE42" s="27">
        <v>0.6</v>
      </c>
      <c r="AF42" s="27">
        <v>1.2</v>
      </c>
      <c r="AG42" s="27">
        <v>0</v>
      </c>
      <c r="AH42" s="27">
        <v>0.1</v>
      </c>
      <c r="AI42" s="4">
        <f t="shared" si="2"/>
        <v>195.19999999999996</v>
      </c>
      <c r="AJ42" s="23">
        <f t="shared" si="1"/>
        <v>-11.913357400722035</v>
      </c>
      <c r="AK42" s="16" t="s">
        <v>81</v>
      </c>
      <c r="AL42" s="27"/>
      <c r="AM42" s="19"/>
    </row>
    <row r="43" spans="1:39">
      <c r="A43" s="3">
        <v>42</v>
      </c>
      <c r="B43" s="2" t="s">
        <v>41</v>
      </c>
      <c r="C43" s="4">
        <v>206.4</v>
      </c>
      <c r="D43" s="27">
        <v>0.1</v>
      </c>
      <c r="E43" s="27">
        <v>0</v>
      </c>
      <c r="F43" s="27">
        <v>4.5</v>
      </c>
      <c r="G43" s="27">
        <v>12.8</v>
      </c>
      <c r="H43" s="27">
        <v>0.1</v>
      </c>
      <c r="I43" s="27">
        <v>0</v>
      </c>
      <c r="J43" s="27">
        <v>2.1</v>
      </c>
      <c r="K43" s="27">
        <v>0</v>
      </c>
      <c r="L43" s="27">
        <v>0</v>
      </c>
      <c r="M43" s="27">
        <v>0</v>
      </c>
      <c r="N43" s="27">
        <v>0.3</v>
      </c>
      <c r="O43" s="27">
        <v>1.9</v>
      </c>
      <c r="P43" s="26">
        <v>1.8</v>
      </c>
      <c r="Q43" s="27">
        <v>11</v>
      </c>
      <c r="R43" s="27">
        <v>8.1</v>
      </c>
      <c r="S43" s="27">
        <v>1.2</v>
      </c>
      <c r="T43" s="27">
        <v>6.5</v>
      </c>
      <c r="U43" s="27">
        <v>34</v>
      </c>
      <c r="V43" s="27">
        <v>23.2</v>
      </c>
      <c r="W43" s="27">
        <v>0.1</v>
      </c>
      <c r="X43" s="27">
        <v>0.3</v>
      </c>
      <c r="Y43" s="26">
        <v>0</v>
      </c>
      <c r="Z43" s="27">
        <v>0</v>
      </c>
      <c r="AA43" s="27">
        <v>0.9</v>
      </c>
      <c r="AB43" s="27">
        <v>0.2</v>
      </c>
      <c r="AC43" s="26">
        <v>0</v>
      </c>
      <c r="AD43" s="26">
        <v>0</v>
      </c>
      <c r="AE43" s="27">
        <v>40.700000000000003</v>
      </c>
      <c r="AF43" s="27">
        <v>17.600000000000001</v>
      </c>
      <c r="AG43" s="27">
        <v>0</v>
      </c>
      <c r="AH43" s="27">
        <v>0</v>
      </c>
      <c r="AI43" s="4">
        <f t="shared" si="2"/>
        <v>167.4</v>
      </c>
      <c r="AJ43" s="23">
        <f t="shared" si="1"/>
        <v>-18.895348837209298</v>
      </c>
      <c r="AK43" s="16" t="s">
        <v>98</v>
      </c>
      <c r="AL43" s="27"/>
      <c r="AM43" s="19"/>
    </row>
    <row r="44" spans="1:39">
      <c r="A44" s="3">
        <v>43</v>
      </c>
      <c r="B44" s="2" t="s">
        <v>42</v>
      </c>
      <c r="C44" s="4">
        <v>275.2</v>
      </c>
      <c r="D44" s="27">
        <v>3</v>
      </c>
      <c r="E44" s="27">
        <v>1.3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K44" s="27">
        <v>4.2</v>
      </c>
      <c r="L44" s="27">
        <v>0</v>
      </c>
      <c r="M44" s="27">
        <v>0</v>
      </c>
      <c r="N44" s="27">
        <v>29.4</v>
      </c>
      <c r="O44" s="27">
        <v>6.7</v>
      </c>
      <c r="P44" s="26">
        <v>2.9</v>
      </c>
      <c r="Q44" s="27">
        <v>14.4</v>
      </c>
      <c r="R44" s="27">
        <v>25.5</v>
      </c>
      <c r="S44" s="27">
        <v>0.1</v>
      </c>
      <c r="T44" s="27">
        <v>27.8</v>
      </c>
      <c r="U44" s="27">
        <v>38.1</v>
      </c>
      <c r="V44" s="27">
        <v>13.9</v>
      </c>
      <c r="W44" s="27">
        <v>6.2</v>
      </c>
      <c r="X44" s="27">
        <v>0</v>
      </c>
      <c r="Y44" s="26">
        <v>0</v>
      </c>
      <c r="Z44" s="27">
        <v>0.1</v>
      </c>
      <c r="AA44" s="27">
        <v>0</v>
      </c>
      <c r="AB44" s="27">
        <v>0.2</v>
      </c>
      <c r="AC44" s="26">
        <v>0</v>
      </c>
      <c r="AD44" s="26">
        <v>2.9</v>
      </c>
      <c r="AE44" s="27">
        <v>1.8</v>
      </c>
      <c r="AF44" s="27">
        <v>0.2</v>
      </c>
      <c r="AG44" s="27">
        <v>0</v>
      </c>
      <c r="AH44" s="27">
        <v>0</v>
      </c>
      <c r="AI44" s="4">
        <f t="shared" si="2"/>
        <v>178.7</v>
      </c>
      <c r="AJ44" s="23">
        <f t="shared" si="1"/>
        <v>-35.065406976744185</v>
      </c>
      <c r="AK44" s="16" t="s">
        <v>81</v>
      </c>
      <c r="AL44" s="27"/>
      <c r="AM44" s="19"/>
    </row>
    <row r="45" spans="1:39">
      <c r="A45" s="3">
        <v>44</v>
      </c>
      <c r="B45" s="2" t="s">
        <v>43</v>
      </c>
      <c r="C45" s="4">
        <v>193</v>
      </c>
      <c r="D45" s="27">
        <v>0.8</v>
      </c>
      <c r="E45" s="27">
        <v>0.1</v>
      </c>
      <c r="F45" s="27">
        <v>0.1</v>
      </c>
      <c r="G45" s="27">
        <v>16.2</v>
      </c>
      <c r="H45" s="27">
        <v>0.1</v>
      </c>
      <c r="I45" s="27">
        <v>0.3</v>
      </c>
      <c r="J45" s="27">
        <v>0.3</v>
      </c>
      <c r="K45" s="27">
        <v>0.3</v>
      </c>
      <c r="L45" s="27">
        <v>0</v>
      </c>
      <c r="M45" s="27">
        <v>0</v>
      </c>
      <c r="N45" s="27">
        <v>1.3</v>
      </c>
      <c r="O45" s="27">
        <v>0.8</v>
      </c>
      <c r="P45" s="26">
        <v>9.1</v>
      </c>
      <c r="Q45" s="27">
        <v>17.7</v>
      </c>
      <c r="R45" s="27">
        <v>12.8</v>
      </c>
      <c r="S45" s="27">
        <v>0.8</v>
      </c>
      <c r="T45" s="27">
        <v>15.4</v>
      </c>
      <c r="U45" s="27">
        <v>52.5</v>
      </c>
      <c r="V45" s="27">
        <v>37.200000000000003</v>
      </c>
      <c r="W45" s="27">
        <v>8.1999999999999993</v>
      </c>
      <c r="X45" s="27">
        <v>0.7</v>
      </c>
      <c r="Y45" s="26">
        <v>0</v>
      </c>
      <c r="Z45" s="27">
        <v>0.1</v>
      </c>
      <c r="AA45" s="27">
        <v>10.6</v>
      </c>
      <c r="AB45" s="27">
        <v>1.2</v>
      </c>
      <c r="AC45" s="26">
        <v>0</v>
      </c>
      <c r="AD45" s="26">
        <v>0</v>
      </c>
      <c r="AE45" s="27">
        <v>3.1</v>
      </c>
      <c r="AF45" s="27">
        <v>44</v>
      </c>
      <c r="AG45" s="27">
        <v>0</v>
      </c>
      <c r="AH45" s="27">
        <v>0</v>
      </c>
      <c r="AI45" s="4">
        <f t="shared" si="2"/>
        <v>233.69999999999996</v>
      </c>
      <c r="AJ45" s="23">
        <f t="shared" si="1"/>
        <v>21.088082901554372</v>
      </c>
      <c r="AK45" s="16" t="s">
        <v>98</v>
      </c>
      <c r="AL45" s="27"/>
      <c r="AM45" s="19"/>
    </row>
    <row r="46" spans="1:39">
      <c r="A46" s="3">
        <v>45</v>
      </c>
      <c r="B46" s="2" t="s">
        <v>44</v>
      </c>
      <c r="C46" s="4">
        <v>239.2</v>
      </c>
      <c r="D46" s="27">
        <v>1.6</v>
      </c>
      <c r="E46" s="27">
        <v>0.1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K46" s="27">
        <v>4</v>
      </c>
      <c r="L46" s="27">
        <v>1.3</v>
      </c>
      <c r="M46" s="27">
        <v>0</v>
      </c>
      <c r="N46" s="27">
        <v>6.6</v>
      </c>
      <c r="O46" s="27">
        <v>7</v>
      </c>
      <c r="P46" s="26">
        <v>14.2</v>
      </c>
      <c r="Q46" s="27">
        <v>14.1</v>
      </c>
      <c r="R46" s="27">
        <v>27.5</v>
      </c>
      <c r="S46" s="27">
        <v>2.2000000000000002</v>
      </c>
      <c r="T46" s="27">
        <v>16.3</v>
      </c>
      <c r="U46" s="27">
        <v>61.8</v>
      </c>
      <c r="V46" s="27">
        <v>6.6</v>
      </c>
      <c r="W46" s="27">
        <v>5.5</v>
      </c>
      <c r="X46" s="27">
        <v>0</v>
      </c>
      <c r="Y46" s="26">
        <v>0</v>
      </c>
      <c r="Z46" s="27">
        <v>0</v>
      </c>
      <c r="AA46" s="27">
        <v>0.1</v>
      </c>
      <c r="AB46" s="27">
        <v>0.1</v>
      </c>
      <c r="AC46" s="26">
        <v>0</v>
      </c>
      <c r="AD46" s="26">
        <v>0.1</v>
      </c>
      <c r="AE46" s="27">
        <v>2.7</v>
      </c>
      <c r="AF46" s="27">
        <v>1.9</v>
      </c>
      <c r="AG46" s="27">
        <v>0</v>
      </c>
      <c r="AH46" s="27">
        <v>0</v>
      </c>
      <c r="AI46" s="4">
        <f t="shared" si="2"/>
        <v>173.69999999999996</v>
      </c>
      <c r="AJ46" s="23">
        <f t="shared" si="1"/>
        <v>-27.382943143812724</v>
      </c>
      <c r="AK46" s="16" t="s">
        <v>98</v>
      </c>
      <c r="AL46" s="27"/>
      <c r="AM46" s="19"/>
    </row>
    <row r="47" spans="1:39">
      <c r="A47" s="3">
        <v>46</v>
      </c>
      <c r="B47" s="2" t="s">
        <v>45</v>
      </c>
      <c r="C47" s="4">
        <v>257.2</v>
      </c>
      <c r="D47" s="27">
        <v>0</v>
      </c>
      <c r="E47" s="27">
        <v>0</v>
      </c>
      <c r="F47" s="27">
        <v>10.7</v>
      </c>
      <c r="G47" s="27">
        <v>0.5</v>
      </c>
      <c r="H47" s="27">
        <v>0</v>
      </c>
      <c r="I47" s="27">
        <v>0.6</v>
      </c>
      <c r="J47" s="27">
        <v>0.1</v>
      </c>
      <c r="K47" s="27">
        <v>0.8</v>
      </c>
      <c r="L47" s="27">
        <v>4.9000000000000004</v>
      </c>
      <c r="M47" s="27">
        <v>0</v>
      </c>
      <c r="N47" s="27">
        <v>80.599999999999994</v>
      </c>
      <c r="O47" s="27">
        <v>2.2000000000000002</v>
      </c>
      <c r="P47" s="26">
        <v>11.4</v>
      </c>
      <c r="Q47" s="27">
        <v>6.7</v>
      </c>
      <c r="R47" s="27">
        <v>24.1</v>
      </c>
      <c r="S47" s="27">
        <v>0.5</v>
      </c>
      <c r="T47" s="27">
        <v>10.6</v>
      </c>
      <c r="U47" s="27">
        <v>59.4</v>
      </c>
      <c r="V47" s="27">
        <v>10.8</v>
      </c>
      <c r="W47" s="27">
        <v>5.8</v>
      </c>
      <c r="X47" s="27">
        <v>0.1</v>
      </c>
      <c r="Y47" s="26">
        <v>0</v>
      </c>
      <c r="Z47" s="27">
        <v>0.6</v>
      </c>
      <c r="AA47" s="27">
        <v>0.1</v>
      </c>
      <c r="AB47" s="27">
        <v>1.9</v>
      </c>
      <c r="AC47" s="26">
        <v>0</v>
      </c>
      <c r="AD47" s="26">
        <v>5</v>
      </c>
      <c r="AE47" s="27">
        <v>0.1</v>
      </c>
      <c r="AF47" s="27">
        <v>5.5</v>
      </c>
      <c r="AG47" s="27">
        <v>0</v>
      </c>
      <c r="AH47" s="27">
        <v>0</v>
      </c>
      <c r="AI47" s="4">
        <f t="shared" si="2"/>
        <v>243</v>
      </c>
      <c r="AJ47" s="23">
        <f t="shared" si="1"/>
        <v>-5.5209953343701414</v>
      </c>
      <c r="AK47" s="16" t="s">
        <v>81</v>
      </c>
      <c r="AL47" s="27"/>
      <c r="AM47" s="19"/>
    </row>
    <row r="48" spans="1:39">
      <c r="A48" s="3">
        <v>47</v>
      </c>
      <c r="B48" s="2" t="s">
        <v>72</v>
      </c>
      <c r="C48" s="4">
        <v>238.1</v>
      </c>
      <c r="D48" s="27">
        <v>0</v>
      </c>
      <c r="E48" s="27">
        <v>0</v>
      </c>
      <c r="F48" s="27">
        <v>0</v>
      </c>
      <c r="G48" s="27">
        <v>26.1</v>
      </c>
      <c r="H48" s="27">
        <v>0</v>
      </c>
      <c r="I48" s="27">
        <v>0</v>
      </c>
      <c r="J48" s="27">
        <v>7.7</v>
      </c>
      <c r="K48" s="27">
        <v>0</v>
      </c>
      <c r="L48" s="27">
        <v>3.5</v>
      </c>
      <c r="M48" s="27">
        <v>0</v>
      </c>
      <c r="N48" s="27">
        <v>0.7</v>
      </c>
      <c r="O48" s="27">
        <v>0.9</v>
      </c>
      <c r="P48" s="26">
        <v>10.199999999999999</v>
      </c>
      <c r="Q48" s="27">
        <v>7.5</v>
      </c>
      <c r="R48" s="27">
        <v>27.2</v>
      </c>
      <c r="S48" s="27">
        <v>2</v>
      </c>
      <c r="T48" s="27">
        <v>4.5999999999999996</v>
      </c>
      <c r="U48" s="27">
        <v>28.9</v>
      </c>
      <c r="V48" s="27">
        <v>65</v>
      </c>
      <c r="W48" s="27">
        <v>14.3</v>
      </c>
      <c r="X48" s="27">
        <v>0.8</v>
      </c>
      <c r="Y48" s="26">
        <v>0</v>
      </c>
      <c r="Z48" s="27">
        <v>0</v>
      </c>
      <c r="AA48" s="27">
        <v>15.3</v>
      </c>
      <c r="AB48" s="27">
        <v>0</v>
      </c>
      <c r="AC48" s="26">
        <v>0</v>
      </c>
      <c r="AD48" s="26">
        <v>2</v>
      </c>
      <c r="AE48" s="27">
        <v>9.1</v>
      </c>
      <c r="AF48" s="27">
        <v>22.5</v>
      </c>
      <c r="AG48" s="27">
        <v>0</v>
      </c>
      <c r="AH48" s="27">
        <v>0</v>
      </c>
      <c r="AI48" s="4">
        <f t="shared" si="2"/>
        <v>248.30000000000004</v>
      </c>
      <c r="AJ48" s="23">
        <f t="shared" si="1"/>
        <v>4.2839143217135813</v>
      </c>
      <c r="AK48" s="16" t="s">
        <v>98</v>
      </c>
      <c r="AL48" s="27"/>
      <c r="AM48" s="19"/>
    </row>
    <row r="49" spans="1:39">
      <c r="A49" s="3">
        <v>48</v>
      </c>
      <c r="B49" s="2" t="s">
        <v>71</v>
      </c>
      <c r="C49" s="4">
        <v>250.3</v>
      </c>
      <c r="D49" s="27">
        <v>0.1</v>
      </c>
      <c r="E49" s="27">
        <v>0</v>
      </c>
      <c r="F49" s="27">
        <v>0</v>
      </c>
      <c r="G49" s="27">
        <v>23.2</v>
      </c>
      <c r="H49" s="27">
        <v>0</v>
      </c>
      <c r="I49" s="27">
        <v>0</v>
      </c>
      <c r="J49" s="27">
        <v>8.1999999999999993</v>
      </c>
      <c r="K49" s="27">
        <v>0</v>
      </c>
      <c r="L49" s="27">
        <v>3.2</v>
      </c>
      <c r="M49" s="27">
        <v>0</v>
      </c>
      <c r="N49" s="27">
        <v>0.4</v>
      </c>
      <c r="O49" s="27">
        <v>0.8</v>
      </c>
      <c r="P49" s="26">
        <v>12.4</v>
      </c>
      <c r="Q49" s="27">
        <v>8.6</v>
      </c>
      <c r="R49" s="27">
        <v>18.8</v>
      </c>
      <c r="S49" s="27">
        <v>0.5</v>
      </c>
      <c r="T49" s="27">
        <v>6.5</v>
      </c>
      <c r="U49" s="27">
        <v>31.4</v>
      </c>
      <c r="V49" s="27">
        <v>43.6</v>
      </c>
      <c r="W49" s="27">
        <v>17</v>
      </c>
      <c r="X49" s="27">
        <v>0.1</v>
      </c>
      <c r="Y49" s="26">
        <v>0</v>
      </c>
      <c r="Z49" s="27">
        <v>0</v>
      </c>
      <c r="AA49" s="27">
        <v>19.5</v>
      </c>
      <c r="AB49" s="27">
        <v>0.3</v>
      </c>
      <c r="AC49" s="26">
        <v>0</v>
      </c>
      <c r="AD49" s="26">
        <v>1.8</v>
      </c>
      <c r="AE49" s="27">
        <v>4.0999999999999996</v>
      </c>
      <c r="AF49" s="27">
        <v>15.4</v>
      </c>
      <c r="AG49" s="27">
        <v>0</v>
      </c>
      <c r="AH49" s="27">
        <v>0</v>
      </c>
      <c r="AI49" s="4">
        <f t="shared" si="2"/>
        <v>215.9</v>
      </c>
      <c r="AJ49" s="23">
        <f t="shared" si="1"/>
        <v>-13.743507790651222</v>
      </c>
      <c r="AK49" s="16" t="s">
        <v>98</v>
      </c>
      <c r="AL49" s="27"/>
      <c r="AM49" s="19"/>
    </row>
    <row r="50" spans="1:39">
      <c r="A50" s="3">
        <v>49</v>
      </c>
      <c r="B50" s="2" t="s">
        <v>48</v>
      </c>
      <c r="C50" s="4">
        <v>261.10000000000002</v>
      </c>
      <c r="D50" s="27">
        <v>3.7</v>
      </c>
      <c r="E50" s="27">
        <v>0.6</v>
      </c>
      <c r="F50" s="27">
        <v>0</v>
      </c>
      <c r="G50" s="27">
        <v>0</v>
      </c>
      <c r="H50" s="27">
        <v>0</v>
      </c>
      <c r="I50" s="27">
        <v>0.1</v>
      </c>
      <c r="J50" s="27">
        <v>0</v>
      </c>
      <c r="K50" s="27">
        <v>0</v>
      </c>
      <c r="L50" s="27">
        <v>0</v>
      </c>
      <c r="M50" s="27">
        <v>0</v>
      </c>
      <c r="N50" s="27">
        <v>22.8</v>
      </c>
      <c r="O50" s="27">
        <v>3.8</v>
      </c>
      <c r="P50" s="26">
        <v>0.1</v>
      </c>
      <c r="Q50" s="27">
        <v>11.6</v>
      </c>
      <c r="R50" s="27">
        <v>23.7</v>
      </c>
      <c r="S50" s="27">
        <v>0.1</v>
      </c>
      <c r="T50" s="27">
        <v>28.2</v>
      </c>
      <c r="U50" s="27">
        <v>51.2</v>
      </c>
      <c r="V50" s="27">
        <v>18.600000000000001</v>
      </c>
      <c r="W50" s="27">
        <v>3.3</v>
      </c>
      <c r="X50" s="27">
        <v>0</v>
      </c>
      <c r="Y50" s="26">
        <v>0</v>
      </c>
      <c r="Z50" s="27">
        <v>0.1</v>
      </c>
      <c r="AA50" s="27">
        <v>0.3</v>
      </c>
      <c r="AB50" s="27">
        <v>0.2</v>
      </c>
      <c r="AC50" s="26">
        <v>0</v>
      </c>
      <c r="AD50" s="26">
        <v>29.4</v>
      </c>
      <c r="AE50" s="27">
        <v>2.1</v>
      </c>
      <c r="AF50" s="27">
        <v>0.5</v>
      </c>
      <c r="AG50" s="27">
        <v>0</v>
      </c>
      <c r="AH50" s="27">
        <v>0</v>
      </c>
      <c r="AI50" s="4">
        <f t="shared" si="2"/>
        <v>200.4</v>
      </c>
      <c r="AJ50" s="23">
        <f t="shared" si="1"/>
        <v>-23.247797778628893</v>
      </c>
      <c r="AK50" s="16" t="s">
        <v>98</v>
      </c>
      <c r="AL50" s="27"/>
      <c r="AM50" s="19"/>
    </row>
    <row r="51" spans="1:39">
      <c r="A51" s="3">
        <v>50</v>
      </c>
      <c r="B51" s="2" t="s">
        <v>49</v>
      </c>
      <c r="C51" s="4">
        <v>200.5</v>
      </c>
      <c r="D51" s="27">
        <v>0.1</v>
      </c>
      <c r="E51" s="27">
        <v>0</v>
      </c>
      <c r="F51" s="27">
        <v>14.4</v>
      </c>
      <c r="G51" s="27">
        <v>17.899999999999999</v>
      </c>
      <c r="H51" s="27">
        <v>0.1</v>
      </c>
      <c r="I51" s="27">
        <v>0</v>
      </c>
      <c r="J51" s="27">
        <v>3.1</v>
      </c>
      <c r="K51" s="27">
        <v>0.1</v>
      </c>
      <c r="L51" s="27">
        <v>0</v>
      </c>
      <c r="M51" s="27">
        <v>0</v>
      </c>
      <c r="N51" s="27">
        <v>3.1</v>
      </c>
      <c r="O51" s="27">
        <v>3.5</v>
      </c>
      <c r="P51" s="26">
        <v>5.3</v>
      </c>
      <c r="Q51" s="27">
        <v>10.3</v>
      </c>
      <c r="R51" s="27">
        <v>6.8</v>
      </c>
      <c r="S51" s="27">
        <v>0.4</v>
      </c>
      <c r="T51" s="27">
        <v>10.4</v>
      </c>
      <c r="U51" s="27">
        <v>38.200000000000003</v>
      </c>
      <c r="V51" s="27">
        <v>28.5</v>
      </c>
      <c r="W51" s="27">
        <v>0</v>
      </c>
      <c r="X51" s="27">
        <v>1.1000000000000001</v>
      </c>
      <c r="Y51" s="26">
        <v>0</v>
      </c>
      <c r="Z51" s="27">
        <v>0</v>
      </c>
      <c r="AA51" s="27">
        <v>0.6</v>
      </c>
      <c r="AB51" s="27">
        <v>0</v>
      </c>
      <c r="AC51" s="26">
        <v>0</v>
      </c>
      <c r="AD51" s="26">
        <v>0</v>
      </c>
      <c r="AE51" s="27">
        <v>44.9</v>
      </c>
      <c r="AF51" s="27">
        <v>15.4</v>
      </c>
      <c r="AG51" s="27">
        <v>0</v>
      </c>
      <c r="AH51" s="27">
        <v>0</v>
      </c>
      <c r="AI51" s="4">
        <f t="shared" si="2"/>
        <v>204.20000000000002</v>
      </c>
      <c r="AJ51" s="23">
        <f t="shared" si="1"/>
        <v>1.8453865336658453</v>
      </c>
      <c r="AK51" s="16" t="s">
        <v>98</v>
      </c>
      <c r="AL51" s="27"/>
      <c r="AM51" s="19"/>
    </row>
    <row r="52" spans="1:39">
      <c r="A52" s="3">
        <v>51</v>
      </c>
      <c r="B52" s="3" t="s">
        <v>53</v>
      </c>
      <c r="C52" s="3">
        <f>SUM(C2:C51)</f>
        <v>10528.700000000003</v>
      </c>
      <c r="D52" s="3">
        <f t="shared" ref="D52" si="3">SUM(D2:D51)</f>
        <v>72.099999999999994</v>
      </c>
      <c r="E52" s="3">
        <f t="shared" ref="E52:H52" si="4">SUM(E2:E51)</f>
        <v>12.4</v>
      </c>
      <c r="F52" s="3">
        <f t="shared" si="4"/>
        <v>44</v>
      </c>
      <c r="G52" s="3">
        <f t="shared" si="4"/>
        <v>428.29999999999995</v>
      </c>
      <c r="H52" s="3">
        <f t="shared" si="4"/>
        <v>1.5000000000000002</v>
      </c>
      <c r="I52" s="3">
        <f t="shared" ref="I52:R52" si="5">SUM(I2:I51)</f>
        <v>3.3000000000000003</v>
      </c>
      <c r="J52" s="3">
        <f t="shared" si="5"/>
        <v>88.999999999999986</v>
      </c>
      <c r="K52" s="3">
        <f t="shared" si="5"/>
        <v>31</v>
      </c>
      <c r="L52" s="3">
        <f t="shared" si="5"/>
        <v>50.3</v>
      </c>
      <c r="M52" s="3">
        <f t="shared" si="5"/>
        <v>25.3</v>
      </c>
      <c r="N52" s="3">
        <f t="shared" si="5"/>
        <v>610.9</v>
      </c>
      <c r="O52" s="3">
        <f t="shared" si="5"/>
        <v>233.39999999999998</v>
      </c>
      <c r="P52" s="3">
        <f t="shared" si="5"/>
        <v>378.4</v>
      </c>
      <c r="Q52" s="3">
        <f t="shared" si="5"/>
        <v>767.5</v>
      </c>
      <c r="R52" s="3">
        <f t="shared" si="5"/>
        <v>938.1</v>
      </c>
      <c r="S52" s="3">
        <f t="shared" ref="S52:U52" si="6">SUM(S2:S51)</f>
        <v>24.4</v>
      </c>
      <c r="T52" s="3">
        <f t="shared" si="6"/>
        <v>604.6</v>
      </c>
      <c r="U52" s="3">
        <f t="shared" si="6"/>
        <v>2222.1999999999994</v>
      </c>
      <c r="V52" s="3">
        <f t="shared" ref="V52:Z52" si="7">SUM(V2:V51)</f>
        <v>1281.6000000000004</v>
      </c>
      <c r="W52" s="3">
        <f t="shared" si="7"/>
        <v>379.2</v>
      </c>
      <c r="X52" s="3">
        <f t="shared" si="7"/>
        <v>39.800000000000004</v>
      </c>
      <c r="Y52" s="3">
        <f t="shared" si="7"/>
        <v>0</v>
      </c>
      <c r="Z52" s="3">
        <f t="shared" si="7"/>
        <v>2.0000000000000004</v>
      </c>
      <c r="AA52" s="3">
        <f t="shared" ref="AA52:AB52" si="8">SUM(AA2:AA51)</f>
        <v>146.09999999999997</v>
      </c>
      <c r="AB52" s="3">
        <f t="shared" si="8"/>
        <v>55.500000000000007</v>
      </c>
      <c r="AC52" s="3">
        <f t="shared" ref="AC52:AI52" si="9">SUM(AC2:AC51)</f>
        <v>0</v>
      </c>
      <c r="AD52" s="3">
        <f t="shared" si="9"/>
        <v>140.80000000000001</v>
      </c>
      <c r="AE52" s="3">
        <f t="shared" si="9"/>
        <v>528.4000000000002</v>
      </c>
      <c r="AF52" s="3">
        <f t="shared" si="9"/>
        <v>1113.6000000000004</v>
      </c>
      <c r="AG52" s="3">
        <f t="shared" si="9"/>
        <v>1.1000000000000001</v>
      </c>
      <c r="AH52" s="3">
        <f t="shared" si="9"/>
        <v>86.399999999999991</v>
      </c>
      <c r="AI52" s="3">
        <f t="shared" si="9"/>
        <v>10311.200000000003</v>
      </c>
      <c r="AJ52" s="23">
        <f t="shared" si="1"/>
        <v>-2.0657821003542693</v>
      </c>
      <c r="AK52" s="3" t="s">
        <v>81</v>
      </c>
      <c r="AL52" s="18"/>
    </row>
    <row r="53" spans="1:39">
      <c r="A53" s="3">
        <v>52</v>
      </c>
      <c r="B53" s="3" t="s">
        <v>54</v>
      </c>
      <c r="C53" s="5">
        <f>C52/50</f>
        <v>210.57400000000004</v>
      </c>
      <c r="D53" s="5">
        <f t="shared" ref="D53" si="10">D52/50</f>
        <v>1.4419999999999999</v>
      </c>
      <c r="E53" s="5">
        <f t="shared" ref="E53:H53" si="11">E52/50</f>
        <v>0.248</v>
      </c>
      <c r="F53" s="5">
        <f t="shared" si="11"/>
        <v>0.88</v>
      </c>
      <c r="G53" s="5">
        <f t="shared" si="11"/>
        <v>8.5659999999999989</v>
      </c>
      <c r="H53" s="5">
        <f t="shared" si="11"/>
        <v>3.0000000000000006E-2</v>
      </c>
      <c r="I53" s="5">
        <f t="shared" ref="I53:R53" si="12">I52/50</f>
        <v>6.6000000000000003E-2</v>
      </c>
      <c r="J53" s="5">
        <f t="shared" si="12"/>
        <v>1.7799999999999998</v>
      </c>
      <c r="K53" s="5">
        <f t="shared" si="12"/>
        <v>0.62</v>
      </c>
      <c r="L53" s="5">
        <f t="shared" si="12"/>
        <v>1.006</v>
      </c>
      <c r="M53" s="5">
        <f t="shared" si="12"/>
        <v>0.50600000000000001</v>
      </c>
      <c r="N53" s="5">
        <f t="shared" si="12"/>
        <v>12.218</v>
      </c>
      <c r="O53" s="5">
        <f t="shared" si="12"/>
        <v>4.6679999999999993</v>
      </c>
      <c r="P53" s="5">
        <f t="shared" si="12"/>
        <v>7.5679999999999996</v>
      </c>
      <c r="Q53" s="5">
        <f t="shared" si="12"/>
        <v>15.35</v>
      </c>
      <c r="R53" s="5">
        <f t="shared" si="12"/>
        <v>18.762</v>
      </c>
      <c r="S53" s="5">
        <f t="shared" ref="S53:U53" si="13">S52/50</f>
        <v>0.48799999999999999</v>
      </c>
      <c r="T53" s="5">
        <f t="shared" si="13"/>
        <v>12.092000000000001</v>
      </c>
      <c r="U53" s="5">
        <f t="shared" si="13"/>
        <v>44.443999999999988</v>
      </c>
      <c r="V53" s="5">
        <f t="shared" ref="V53:Z53" si="14">V52/50</f>
        <v>25.632000000000009</v>
      </c>
      <c r="W53" s="5">
        <f t="shared" si="14"/>
        <v>7.5839999999999996</v>
      </c>
      <c r="X53" s="5">
        <f t="shared" si="14"/>
        <v>0.79600000000000004</v>
      </c>
      <c r="Y53" s="5">
        <f t="shared" si="14"/>
        <v>0</v>
      </c>
      <c r="Z53" s="5">
        <f t="shared" si="14"/>
        <v>4.0000000000000008E-2</v>
      </c>
      <c r="AA53" s="5">
        <f t="shared" ref="AA53:AB53" si="15">AA52/50</f>
        <v>2.9219999999999993</v>
      </c>
      <c r="AB53" s="5">
        <f t="shared" si="15"/>
        <v>1.1100000000000001</v>
      </c>
      <c r="AC53" s="5">
        <f t="shared" ref="AC53:AI53" si="16">AC52/50</f>
        <v>0</v>
      </c>
      <c r="AD53" s="5">
        <f t="shared" si="16"/>
        <v>2.8160000000000003</v>
      </c>
      <c r="AE53" s="5">
        <f t="shared" si="16"/>
        <v>10.568000000000005</v>
      </c>
      <c r="AF53" s="5">
        <f t="shared" si="16"/>
        <v>22.272000000000006</v>
      </c>
      <c r="AG53" s="5">
        <f t="shared" si="16"/>
        <v>2.2000000000000002E-2</v>
      </c>
      <c r="AH53" s="5">
        <f t="shared" si="16"/>
        <v>1.7279999999999998</v>
      </c>
      <c r="AI53" s="5">
        <f t="shared" si="16"/>
        <v>206.22400000000005</v>
      </c>
      <c r="AJ53" s="23">
        <f t="shared" si="1"/>
        <v>-2.0657821003542693</v>
      </c>
      <c r="AK53" s="5" t="s">
        <v>81</v>
      </c>
      <c r="AL53" s="18"/>
    </row>
    <row r="54" spans="1:39">
      <c r="AL54" s="18"/>
    </row>
    <row r="60" spans="1:39" ht="45">
      <c r="W60" s="27">
        <v>611</v>
      </c>
      <c r="X60" s="28" t="s">
        <v>130</v>
      </c>
      <c r="Y60" s="28" t="s">
        <v>0</v>
      </c>
    </row>
    <row r="61" spans="1:39" ht="30">
      <c r="W61" s="27">
        <v>622</v>
      </c>
      <c r="X61" s="28" t="s">
        <v>130</v>
      </c>
      <c r="Y61" s="28" t="s">
        <v>1</v>
      </c>
    </row>
    <row r="62" spans="1:39" ht="30">
      <c r="W62" s="27">
        <v>634</v>
      </c>
      <c r="X62" s="28" t="s">
        <v>130</v>
      </c>
      <c r="Y62" s="28" t="s">
        <v>2</v>
      </c>
    </row>
    <row r="63" spans="1:39" ht="30">
      <c r="W63" s="27">
        <v>645</v>
      </c>
      <c r="X63" s="28" t="s">
        <v>130</v>
      </c>
      <c r="Y63" s="28" t="s">
        <v>3</v>
      </c>
    </row>
    <row r="64" spans="1:39" ht="30">
      <c r="W64" s="27">
        <v>626</v>
      </c>
      <c r="X64" s="28" t="s">
        <v>130</v>
      </c>
      <c r="Y64" s="28" t="s">
        <v>4</v>
      </c>
    </row>
    <row r="65" spans="23:25" ht="45">
      <c r="W65" s="27">
        <v>632</v>
      </c>
      <c r="X65" s="28" t="s">
        <v>130</v>
      </c>
      <c r="Y65" s="28" t="s">
        <v>5</v>
      </c>
    </row>
    <row r="66" spans="23:25" ht="45">
      <c r="W66" s="27">
        <v>605</v>
      </c>
      <c r="X66" s="28" t="s">
        <v>130</v>
      </c>
      <c r="Y66" s="28" t="s">
        <v>6</v>
      </c>
    </row>
    <row r="67" spans="23:25" ht="30">
      <c r="W67" s="27">
        <v>624</v>
      </c>
      <c r="X67" s="28" t="s">
        <v>130</v>
      </c>
      <c r="Y67" s="28" t="s">
        <v>7</v>
      </c>
    </row>
    <row r="68" spans="23:25" ht="45">
      <c r="W68" s="27">
        <v>609</v>
      </c>
      <c r="X68" s="28" t="s">
        <v>130</v>
      </c>
      <c r="Y68" s="28" t="s">
        <v>8</v>
      </c>
    </row>
    <row r="69" spans="23:25" ht="45">
      <c r="W69" s="27">
        <v>612</v>
      </c>
      <c r="X69" s="28" t="s">
        <v>130</v>
      </c>
      <c r="Y69" s="28" t="s">
        <v>9</v>
      </c>
    </row>
    <row r="70" spans="23:25" ht="45">
      <c r="W70" s="27">
        <v>621</v>
      </c>
      <c r="X70" s="28" t="s">
        <v>130</v>
      </c>
      <c r="Y70" s="28" t="s">
        <v>10</v>
      </c>
    </row>
    <row r="71" spans="23:25" ht="30">
      <c r="W71" s="27">
        <v>631</v>
      </c>
      <c r="X71" s="28" t="s">
        <v>130</v>
      </c>
      <c r="Y71" s="28" t="s">
        <v>11</v>
      </c>
    </row>
    <row r="72" spans="23:25" ht="30">
      <c r="W72" s="27">
        <v>642</v>
      </c>
      <c r="X72" s="28" t="s">
        <v>130</v>
      </c>
      <c r="Y72" s="28" t="s">
        <v>12</v>
      </c>
    </row>
    <row r="73" spans="23:25" ht="45">
      <c r="W73" s="27">
        <v>643</v>
      </c>
      <c r="X73" s="28" t="s">
        <v>130</v>
      </c>
      <c r="Y73" s="28" t="s">
        <v>13</v>
      </c>
    </row>
    <row r="74" spans="23:25" ht="30">
      <c r="W74" s="27">
        <v>638</v>
      </c>
      <c r="X74" s="28" t="s">
        <v>130</v>
      </c>
      <c r="Y74" s="28" t="s">
        <v>14</v>
      </c>
    </row>
    <row r="75" spans="23:25" ht="45">
      <c r="W75" s="27">
        <v>608</v>
      </c>
      <c r="X75" s="28" t="s">
        <v>130</v>
      </c>
      <c r="Y75" s="28" t="s">
        <v>15</v>
      </c>
    </row>
    <row r="76" spans="23:25" ht="45">
      <c r="W76" s="27">
        <v>601</v>
      </c>
      <c r="X76" s="28" t="s">
        <v>130</v>
      </c>
      <c r="Y76" s="28" t="s">
        <v>16</v>
      </c>
    </row>
    <row r="77" spans="23:25" ht="30">
      <c r="W77" s="27">
        <v>648</v>
      </c>
      <c r="X77" s="28" t="s">
        <v>130</v>
      </c>
      <c r="Y77" s="28" t="s">
        <v>17</v>
      </c>
    </row>
    <row r="78" spans="23:25" ht="30">
      <c r="W78" s="27">
        <v>649</v>
      </c>
      <c r="X78" s="28" t="s">
        <v>130</v>
      </c>
      <c r="Y78" s="28" t="s">
        <v>18</v>
      </c>
    </row>
    <row r="79" spans="23:25" ht="60">
      <c r="W79" s="27">
        <v>606</v>
      </c>
      <c r="X79" s="28" t="s">
        <v>130</v>
      </c>
      <c r="Y79" s="28" t="s">
        <v>76</v>
      </c>
    </row>
    <row r="80" spans="23:25" ht="30">
      <c r="W80" s="27">
        <v>620</v>
      </c>
      <c r="X80" s="28" t="s">
        <v>130</v>
      </c>
      <c r="Y80" s="28" t="s">
        <v>20</v>
      </c>
    </row>
    <row r="81" spans="23:25" ht="30">
      <c r="W81" s="27">
        <v>636</v>
      </c>
      <c r="X81" s="28" t="s">
        <v>130</v>
      </c>
      <c r="Y81" s="28" t="s">
        <v>21</v>
      </c>
    </row>
    <row r="82" spans="23:25" ht="45">
      <c r="W82" s="27">
        <v>650</v>
      </c>
      <c r="X82" s="28" t="s">
        <v>130</v>
      </c>
      <c r="Y82" s="28" t="s">
        <v>22</v>
      </c>
    </row>
    <row r="83" spans="23:25" ht="45">
      <c r="W83" s="27">
        <v>637</v>
      </c>
      <c r="X83" s="28" t="s">
        <v>130</v>
      </c>
      <c r="Y83" s="28" t="s">
        <v>23</v>
      </c>
    </row>
    <row r="84" spans="23:25" ht="30">
      <c r="W84" s="27">
        <v>647</v>
      </c>
      <c r="X84" s="28" t="s">
        <v>130</v>
      </c>
      <c r="Y84" s="28" t="s">
        <v>24</v>
      </c>
    </row>
    <row r="85" spans="23:25" ht="30">
      <c r="W85" s="27">
        <v>633</v>
      </c>
      <c r="X85" s="28" t="s">
        <v>130</v>
      </c>
      <c r="Y85" s="28" t="s">
        <v>25</v>
      </c>
    </row>
    <row r="86" spans="23:25" ht="30">
      <c r="W86" s="27">
        <v>630</v>
      </c>
      <c r="X86" s="28" t="s">
        <v>130</v>
      </c>
      <c r="Y86" s="28" t="s">
        <v>26</v>
      </c>
    </row>
    <row r="87" spans="23:25" ht="45">
      <c r="W87" s="27">
        <v>646</v>
      </c>
      <c r="X87" s="28" t="s">
        <v>130</v>
      </c>
      <c r="Y87" s="28" t="s">
        <v>27</v>
      </c>
    </row>
    <row r="88" spans="23:25" ht="30">
      <c r="W88" s="27">
        <v>625</v>
      </c>
      <c r="X88" s="28" t="s">
        <v>130</v>
      </c>
      <c r="Y88" s="28" t="s">
        <v>28</v>
      </c>
    </row>
    <row r="89" spans="23:25" ht="30">
      <c r="W89" s="27">
        <v>610</v>
      </c>
      <c r="X89" s="28" t="s">
        <v>130</v>
      </c>
      <c r="Y89" s="28" t="s">
        <v>29</v>
      </c>
    </row>
    <row r="90" spans="23:25" ht="45">
      <c r="W90" s="27">
        <v>635</v>
      </c>
      <c r="X90" s="28" t="s">
        <v>130</v>
      </c>
      <c r="Y90" s="28" t="s">
        <v>30</v>
      </c>
    </row>
    <row r="91" spans="23:25" ht="30">
      <c r="W91" s="27">
        <v>604</v>
      </c>
      <c r="X91" s="28" t="s">
        <v>130</v>
      </c>
      <c r="Y91" s="28" t="s">
        <v>31</v>
      </c>
    </row>
    <row r="92" spans="23:25" ht="30">
      <c r="W92" s="27">
        <v>641</v>
      </c>
      <c r="X92" s="28" t="s">
        <v>130</v>
      </c>
      <c r="Y92" s="28" t="s">
        <v>32</v>
      </c>
    </row>
    <row r="93" spans="23:25" ht="30">
      <c r="W93" s="27">
        <v>623</v>
      </c>
      <c r="X93" s="28" t="s">
        <v>130</v>
      </c>
      <c r="Y93" s="28" t="s">
        <v>33</v>
      </c>
    </row>
    <row r="94" spans="23:25" ht="30">
      <c r="W94" s="27">
        <v>639</v>
      </c>
      <c r="X94" s="28" t="s">
        <v>130</v>
      </c>
      <c r="Y94" s="28" t="s">
        <v>34</v>
      </c>
    </row>
    <row r="95" spans="23:25" ht="45">
      <c r="W95" s="27">
        <v>629</v>
      </c>
      <c r="X95" s="28" t="s">
        <v>130</v>
      </c>
      <c r="Y95" s="28" t="s">
        <v>35</v>
      </c>
    </row>
    <row r="96" spans="23:25" ht="30">
      <c r="W96" s="27">
        <v>644</v>
      </c>
      <c r="X96" s="28" t="s">
        <v>130</v>
      </c>
      <c r="Y96" s="28" t="s">
        <v>36</v>
      </c>
    </row>
    <row r="97" spans="23:25" ht="45">
      <c r="W97" s="27">
        <v>640</v>
      </c>
      <c r="X97" s="28" t="s">
        <v>130</v>
      </c>
      <c r="Y97" s="28" t="s">
        <v>37</v>
      </c>
    </row>
    <row r="98" spans="23:25" ht="45">
      <c r="W98" s="27">
        <v>618</v>
      </c>
      <c r="X98" s="28" t="s">
        <v>130</v>
      </c>
      <c r="Y98" s="28" t="s">
        <v>38</v>
      </c>
    </row>
    <row r="99" spans="23:25" ht="45">
      <c r="W99" s="27">
        <v>603</v>
      </c>
      <c r="X99" s="28" t="s">
        <v>130</v>
      </c>
      <c r="Y99" s="28" t="s">
        <v>39</v>
      </c>
    </row>
    <row r="100" spans="23:25" ht="45">
      <c r="W100" s="27">
        <v>615</v>
      </c>
      <c r="X100" s="28" t="s">
        <v>130</v>
      </c>
      <c r="Y100" s="28" t="s">
        <v>40</v>
      </c>
    </row>
    <row r="101" spans="23:25" ht="45">
      <c r="W101" s="27">
        <v>619</v>
      </c>
      <c r="X101" s="28" t="s">
        <v>130</v>
      </c>
      <c r="Y101" s="28" t="s">
        <v>41</v>
      </c>
    </row>
    <row r="102" spans="23:25" ht="30">
      <c r="W102" s="27">
        <v>613</v>
      </c>
      <c r="X102" s="28" t="s">
        <v>130</v>
      </c>
      <c r="Y102" s="28" t="s">
        <v>42</v>
      </c>
    </row>
    <row r="103" spans="23:25" ht="30">
      <c r="W103" s="27">
        <v>627</v>
      </c>
      <c r="X103" s="28" t="s">
        <v>130</v>
      </c>
      <c r="Y103" s="28" t="s">
        <v>43</v>
      </c>
    </row>
    <row r="104" spans="23:25" ht="30">
      <c r="W104" s="27">
        <v>602</v>
      </c>
      <c r="X104" s="28" t="s">
        <v>130</v>
      </c>
      <c r="Y104" s="28" t="s">
        <v>44</v>
      </c>
    </row>
    <row r="105" spans="23:25" ht="45">
      <c r="W105" s="27">
        <v>607</v>
      </c>
      <c r="X105" s="28" t="s">
        <v>130</v>
      </c>
      <c r="Y105" s="28" t="s">
        <v>45</v>
      </c>
    </row>
    <row r="106" spans="23:25" ht="60">
      <c r="W106" s="27">
        <v>616</v>
      </c>
      <c r="X106" s="28" t="s">
        <v>130</v>
      </c>
      <c r="Y106" s="28" t="s">
        <v>46</v>
      </c>
    </row>
    <row r="107" spans="23:25" ht="60">
      <c r="W107" s="27">
        <v>617</v>
      </c>
      <c r="X107" s="28" t="s">
        <v>130</v>
      </c>
      <c r="Y107" s="28" t="s">
        <v>47</v>
      </c>
    </row>
    <row r="108" spans="23:25" ht="45">
      <c r="W108" s="27">
        <v>614</v>
      </c>
      <c r="X108" s="28" t="s">
        <v>130</v>
      </c>
      <c r="Y108" s="28" t="s">
        <v>48</v>
      </c>
    </row>
    <row r="109" spans="23:25" ht="30">
      <c r="W109" s="27">
        <v>628</v>
      </c>
      <c r="X109" s="28" t="s">
        <v>130</v>
      </c>
      <c r="Y109" s="28" t="s">
        <v>49</v>
      </c>
    </row>
  </sheetData>
  <autoFilter ref="A1:AM53"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</autoFilter>
  <printOptions horizontalCentered="1"/>
  <pageMargins left="0.25" right="0.25" top="0.5" bottom="0.5" header="0.3" footer="0.3"/>
  <pageSetup paperSize="9" scale="95" orientation="portrait" verticalDpi="300" r:id="rId1"/>
  <headerFooter>
    <oddHeader>&amp;C&amp;12INTEGRATED RAINFALL FOR THE MONTH OF JULY,2016 (in mm)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>
  <dimension ref="A1:AJ53"/>
  <sheetViews>
    <sheetView view="pageBreakPreview" zoomScaleSheetLayoutView="100" workbookViewId="0">
      <pane xSplit="2" ySplit="1" topLeftCell="N41" activePane="bottomRight" state="frozen"/>
      <selection pane="topRight" activeCell="C1" sqref="C1"/>
      <selection pane="bottomLeft" activeCell="A3" sqref="A3"/>
      <selection pane="bottomRight" activeCell="D53" sqref="D53:AD53"/>
    </sheetView>
  </sheetViews>
  <sheetFormatPr defaultColWidth="9.28515625" defaultRowHeight="15"/>
  <cols>
    <col min="1" max="1" width="4.42578125" style="1" customWidth="1"/>
    <col min="2" max="2" width="16.28515625" style="1" customWidth="1"/>
    <col min="3" max="4" width="8" style="1" customWidth="1"/>
    <col min="5" max="12" width="7" style="1" customWidth="1"/>
    <col min="13" max="14" width="7.5703125" style="1" customWidth="1"/>
    <col min="15" max="33" width="7" style="1" customWidth="1"/>
    <col min="34" max="34" width="8" style="1" customWidth="1"/>
    <col min="35" max="16384" width="9.28515625" style="1"/>
  </cols>
  <sheetData>
    <row r="1" spans="1:36" s="6" customFormat="1" ht="30">
      <c r="A1" s="7" t="s">
        <v>70</v>
      </c>
      <c r="B1" s="7" t="s">
        <v>51</v>
      </c>
      <c r="C1" s="7" t="s">
        <v>50</v>
      </c>
      <c r="D1" s="124" t="s">
        <v>124</v>
      </c>
      <c r="E1" s="7">
        <v>2</v>
      </c>
      <c r="F1" s="7">
        <v>3</v>
      </c>
      <c r="G1" s="7">
        <v>4</v>
      </c>
      <c r="H1" s="7">
        <v>5</v>
      </c>
      <c r="I1" s="7">
        <v>6</v>
      </c>
      <c r="J1" s="7">
        <v>7</v>
      </c>
      <c r="K1" s="7">
        <v>8</v>
      </c>
      <c r="L1" s="7">
        <v>9</v>
      </c>
      <c r="M1" s="7">
        <v>10</v>
      </c>
      <c r="N1" s="7">
        <v>11</v>
      </c>
      <c r="O1" s="7">
        <v>12</v>
      </c>
      <c r="P1" s="7">
        <v>13</v>
      </c>
      <c r="Q1" s="7">
        <v>14</v>
      </c>
      <c r="R1" s="7">
        <v>15</v>
      </c>
      <c r="S1" s="7">
        <v>16</v>
      </c>
      <c r="T1" s="7">
        <v>17</v>
      </c>
      <c r="U1" s="7">
        <v>18</v>
      </c>
      <c r="V1" s="7">
        <v>19</v>
      </c>
      <c r="W1" s="7">
        <v>20</v>
      </c>
      <c r="X1" s="7">
        <v>21</v>
      </c>
      <c r="Y1" s="7">
        <v>22</v>
      </c>
      <c r="Z1" s="7">
        <v>23</v>
      </c>
      <c r="AA1" s="7">
        <v>24</v>
      </c>
      <c r="AB1" s="7">
        <v>25</v>
      </c>
      <c r="AC1" s="7">
        <v>26</v>
      </c>
      <c r="AD1" s="7">
        <v>27</v>
      </c>
      <c r="AE1" s="7">
        <v>28</v>
      </c>
      <c r="AF1" s="7">
        <v>29</v>
      </c>
      <c r="AG1" s="7">
        <v>30</v>
      </c>
      <c r="AH1" s="7" t="s">
        <v>52</v>
      </c>
    </row>
    <row r="2" spans="1:36">
      <c r="A2" s="3">
        <v>1</v>
      </c>
      <c r="B2" s="2" t="s">
        <v>0</v>
      </c>
      <c r="C2" s="4">
        <v>114.2</v>
      </c>
      <c r="D2" s="26">
        <v>2.7</v>
      </c>
      <c r="E2" s="4">
        <v>0</v>
      </c>
      <c r="F2" s="4">
        <v>0</v>
      </c>
      <c r="G2" s="26">
        <v>0</v>
      </c>
      <c r="H2" s="26">
        <v>0</v>
      </c>
      <c r="I2" s="26">
        <v>1.1000000000000001</v>
      </c>
      <c r="J2" s="26">
        <v>2.5</v>
      </c>
      <c r="K2" s="26">
        <v>42.8</v>
      </c>
      <c r="L2" s="26">
        <v>34.4</v>
      </c>
      <c r="M2" s="26">
        <v>0</v>
      </c>
      <c r="N2" s="26">
        <v>0</v>
      </c>
      <c r="O2" s="26">
        <v>0</v>
      </c>
      <c r="P2" s="26">
        <v>20</v>
      </c>
      <c r="Q2" s="26">
        <v>0.4</v>
      </c>
      <c r="R2" s="26">
        <v>0.1</v>
      </c>
      <c r="S2" s="26">
        <v>0.4</v>
      </c>
      <c r="T2" s="26">
        <v>0.2</v>
      </c>
      <c r="U2" s="26">
        <v>0.2</v>
      </c>
      <c r="V2" s="26">
        <v>1.1000000000000001</v>
      </c>
      <c r="W2" s="26">
        <v>0.2</v>
      </c>
      <c r="X2" s="26">
        <v>0</v>
      </c>
      <c r="Y2" s="26">
        <v>0.5</v>
      </c>
      <c r="Z2" s="26">
        <v>8.8000000000000007</v>
      </c>
      <c r="AA2" s="25">
        <v>0.59999999999999432</v>
      </c>
      <c r="AB2" s="27">
        <v>21.1</v>
      </c>
      <c r="AC2" s="27">
        <v>1.3</v>
      </c>
      <c r="AD2" s="27">
        <v>39.799999999999997</v>
      </c>
      <c r="AE2" s="27">
        <v>39.4</v>
      </c>
      <c r="AF2" s="27">
        <v>0.1</v>
      </c>
      <c r="AG2" s="27">
        <v>0</v>
      </c>
      <c r="AH2" s="4">
        <f>SUM(D2:AG2)</f>
        <v>217.7</v>
      </c>
      <c r="AI2" s="27">
        <v>217.6</v>
      </c>
      <c r="AJ2" s="1">
        <f>AI2-AH2</f>
        <v>-9.9999999999994316E-2</v>
      </c>
    </row>
    <row r="3" spans="1:36">
      <c r="A3" s="3">
        <v>2</v>
      </c>
      <c r="B3" s="2" t="s">
        <v>1</v>
      </c>
      <c r="C3" s="4">
        <v>110.4</v>
      </c>
      <c r="D3" s="26">
        <v>0</v>
      </c>
      <c r="E3" s="4">
        <v>0</v>
      </c>
      <c r="F3" s="4">
        <v>0</v>
      </c>
      <c r="G3" s="26">
        <v>0</v>
      </c>
      <c r="H3" s="26">
        <v>0</v>
      </c>
      <c r="I3" s="26">
        <v>2.4</v>
      </c>
      <c r="J3" s="26">
        <v>0.6</v>
      </c>
      <c r="K3" s="26">
        <v>5.4</v>
      </c>
      <c r="L3" s="26">
        <v>3.3</v>
      </c>
      <c r="M3" s="26">
        <v>0.3</v>
      </c>
      <c r="N3" s="26">
        <v>0</v>
      </c>
      <c r="O3" s="26">
        <v>0</v>
      </c>
      <c r="P3" s="26">
        <v>10.5</v>
      </c>
      <c r="Q3" s="26">
        <v>0</v>
      </c>
      <c r="R3" s="26">
        <v>0.1</v>
      </c>
      <c r="S3" s="26">
        <v>5.7</v>
      </c>
      <c r="T3" s="26">
        <v>0.3</v>
      </c>
      <c r="U3" s="26">
        <v>0</v>
      </c>
      <c r="V3" s="26">
        <v>18.8</v>
      </c>
      <c r="W3" s="26">
        <v>0</v>
      </c>
      <c r="X3" s="26">
        <v>0</v>
      </c>
      <c r="Y3" s="26">
        <v>0</v>
      </c>
      <c r="Z3" s="26">
        <v>2</v>
      </c>
      <c r="AA3" s="25">
        <v>1.5999999999999943</v>
      </c>
      <c r="AB3" s="27">
        <v>3.5</v>
      </c>
      <c r="AC3" s="27">
        <v>3.6</v>
      </c>
      <c r="AD3" s="27">
        <v>11.5</v>
      </c>
      <c r="AE3" s="27">
        <v>18.3</v>
      </c>
      <c r="AF3" s="27">
        <v>0.1</v>
      </c>
      <c r="AG3" s="27">
        <v>0</v>
      </c>
      <c r="AH3" s="4">
        <f t="shared" ref="AH3:AH51" si="0">SUM(D3:AG3)</f>
        <v>87.999999999999986</v>
      </c>
      <c r="AI3" s="27">
        <v>87.9</v>
      </c>
      <c r="AJ3" s="1">
        <f t="shared" ref="AJ3:AJ51" si="1">AI3-AH3</f>
        <v>-9.9999999999980105E-2</v>
      </c>
    </row>
    <row r="4" spans="1:36">
      <c r="A4" s="3">
        <v>3</v>
      </c>
      <c r="B4" s="2" t="s">
        <v>2</v>
      </c>
      <c r="C4" s="4">
        <v>90.8</v>
      </c>
      <c r="D4" s="26">
        <v>0</v>
      </c>
      <c r="E4" s="4">
        <v>0</v>
      </c>
      <c r="F4" s="4">
        <v>0</v>
      </c>
      <c r="G4" s="26">
        <v>0</v>
      </c>
      <c r="H4" s="26">
        <v>0</v>
      </c>
      <c r="I4" s="26">
        <v>0</v>
      </c>
      <c r="J4" s="26">
        <v>16.5</v>
      </c>
      <c r="K4" s="26">
        <v>28.8</v>
      </c>
      <c r="L4" s="26">
        <v>8.4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21.4</v>
      </c>
      <c r="S4" s="26">
        <v>38.9</v>
      </c>
      <c r="T4" s="26">
        <v>0.8</v>
      </c>
      <c r="U4" s="26">
        <v>0</v>
      </c>
      <c r="V4" s="26">
        <v>0</v>
      </c>
      <c r="W4" s="26">
        <v>0</v>
      </c>
      <c r="X4" s="26">
        <v>6.2</v>
      </c>
      <c r="Y4" s="26">
        <v>0</v>
      </c>
      <c r="Z4" s="26">
        <v>0.6</v>
      </c>
      <c r="AA4" s="25">
        <v>0</v>
      </c>
      <c r="AB4" s="27">
        <v>9.9</v>
      </c>
      <c r="AC4" s="27">
        <v>3.7</v>
      </c>
      <c r="AD4" s="27">
        <v>36.200000000000003</v>
      </c>
      <c r="AE4" s="27">
        <v>5.6</v>
      </c>
      <c r="AF4" s="27">
        <v>0.1</v>
      </c>
      <c r="AG4" s="27">
        <v>0.4</v>
      </c>
      <c r="AH4" s="4">
        <f t="shared" si="0"/>
        <v>177.49999999999997</v>
      </c>
      <c r="AI4" s="27">
        <v>177.5</v>
      </c>
      <c r="AJ4" s="1">
        <f t="shared" si="1"/>
        <v>0</v>
      </c>
    </row>
    <row r="5" spans="1:36">
      <c r="A5" s="3">
        <v>4</v>
      </c>
      <c r="B5" s="2" t="s">
        <v>3</v>
      </c>
      <c r="C5" s="4">
        <v>101.4</v>
      </c>
      <c r="D5" s="26">
        <v>0</v>
      </c>
      <c r="E5" s="4">
        <v>0</v>
      </c>
      <c r="F5" s="4">
        <v>0</v>
      </c>
      <c r="G5" s="26">
        <v>0</v>
      </c>
      <c r="H5" s="26">
        <v>0</v>
      </c>
      <c r="I5" s="26">
        <v>0</v>
      </c>
      <c r="J5" s="26">
        <v>0</v>
      </c>
      <c r="K5" s="26">
        <v>39.200000000000003</v>
      </c>
      <c r="L5" s="26">
        <v>15.4</v>
      </c>
      <c r="M5" s="26">
        <v>0</v>
      </c>
      <c r="N5" s="26">
        <v>0</v>
      </c>
      <c r="O5" s="26">
        <v>0</v>
      </c>
      <c r="P5" s="26">
        <v>2.8</v>
      </c>
      <c r="Q5" s="26">
        <v>0</v>
      </c>
      <c r="R5" s="26">
        <v>18.5</v>
      </c>
      <c r="S5" s="26">
        <v>77.099999999999994</v>
      </c>
      <c r="T5" s="26">
        <v>2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2</v>
      </c>
      <c r="AA5" s="25">
        <v>0</v>
      </c>
      <c r="AB5" s="27">
        <v>3</v>
      </c>
      <c r="AC5" s="27">
        <v>0.3</v>
      </c>
      <c r="AD5" s="27">
        <v>23.7</v>
      </c>
      <c r="AE5" s="27">
        <v>19.600000000000001</v>
      </c>
      <c r="AF5" s="27">
        <v>0.1</v>
      </c>
      <c r="AG5" s="27">
        <v>0</v>
      </c>
      <c r="AH5" s="4">
        <f t="shared" si="0"/>
        <v>203.7</v>
      </c>
      <c r="AI5" s="27">
        <v>209.3</v>
      </c>
      <c r="AJ5" s="1">
        <f t="shared" si="1"/>
        <v>5.6000000000000227</v>
      </c>
    </row>
    <row r="6" spans="1:36">
      <c r="A6" s="3">
        <v>5</v>
      </c>
      <c r="B6" s="2" t="s">
        <v>4</v>
      </c>
      <c r="C6" s="4">
        <v>108.7</v>
      </c>
      <c r="D6" s="26">
        <v>1.5</v>
      </c>
      <c r="E6" s="4">
        <v>0</v>
      </c>
      <c r="F6" s="4">
        <v>0</v>
      </c>
      <c r="G6" s="26">
        <v>0</v>
      </c>
      <c r="H6" s="26">
        <v>0</v>
      </c>
      <c r="I6" s="26">
        <v>4.4000000000000004</v>
      </c>
      <c r="J6" s="26">
        <v>2.1</v>
      </c>
      <c r="K6" s="26">
        <v>4.5</v>
      </c>
      <c r="L6" s="26">
        <v>1.7</v>
      </c>
      <c r="M6" s="26">
        <v>0.3</v>
      </c>
      <c r="N6" s="26">
        <v>0.1</v>
      </c>
      <c r="O6" s="26">
        <v>0.7</v>
      </c>
      <c r="P6" s="26">
        <v>4.5999999999999996</v>
      </c>
      <c r="Q6" s="26">
        <v>0</v>
      </c>
      <c r="R6" s="26">
        <v>1.5</v>
      </c>
      <c r="S6" s="26">
        <v>8.1</v>
      </c>
      <c r="T6" s="26">
        <v>0.7</v>
      </c>
      <c r="U6" s="26">
        <v>0.1</v>
      </c>
      <c r="V6" s="26">
        <v>0.3</v>
      </c>
      <c r="W6" s="26">
        <v>0.1</v>
      </c>
      <c r="X6" s="26">
        <v>0.1</v>
      </c>
      <c r="Y6" s="26">
        <v>0</v>
      </c>
      <c r="Z6" s="26">
        <v>0.4</v>
      </c>
      <c r="AA6" s="25">
        <v>0</v>
      </c>
      <c r="AB6" s="27">
        <v>3.8</v>
      </c>
      <c r="AC6" s="27">
        <v>3</v>
      </c>
      <c r="AD6" s="27">
        <v>12.7</v>
      </c>
      <c r="AE6" s="27">
        <v>15.4</v>
      </c>
      <c r="AF6" s="27">
        <v>0.3</v>
      </c>
      <c r="AG6" s="27">
        <v>0</v>
      </c>
      <c r="AH6" s="4">
        <f t="shared" si="0"/>
        <v>66.400000000000006</v>
      </c>
      <c r="AI6" s="27">
        <v>66.400000000000006</v>
      </c>
      <c r="AJ6" s="1">
        <f t="shared" si="1"/>
        <v>0</v>
      </c>
    </row>
    <row r="7" spans="1:36">
      <c r="A7" s="3">
        <v>6</v>
      </c>
      <c r="B7" s="2" t="s">
        <v>5</v>
      </c>
      <c r="C7" s="4">
        <v>88.1</v>
      </c>
      <c r="D7" s="26">
        <v>0</v>
      </c>
      <c r="E7" s="4">
        <v>0</v>
      </c>
      <c r="F7" s="4">
        <v>0</v>
      </c>
      <c r="G7" s="26">
        <v>0</v>
      </c>
      <c r="H7" s="26">
        <v>0</v>
      </c>
      <c r="I7" s="26">
        <v>0</v>
      </c>
      <c r="J7" s="26">
        <v>5.0999999999999996</v>
      </c>
      <c r="K7" s="26">
        <v>24.6</v>
      </c>
      <c r="L7" s="26">
        <v>13.2</v>
      </c>
      <c r="M7" s="26">
        <v>1.2</v>
      </c>
      <c r="N7" s="26">
        <v>0</v>
      </c>
      <c r="O7" s="26">
        <v>0</v>
      </c>
      <c r="P7" s="26">
        <v>1</v>
      </c>
      <c r="Q7" s="26">
        <v>0.1</v>
      </c>
      <c r="R7" s="26">
        <v>8</v>
      </c>
      <c r="S7" s="26">
        <v>31.7</v>
      </c>
      <c r="T7" s="26">
        <v>1.5</v>
      </c>
      <c r="U7" s="26">
        <v>0</v>
      </c>
      <c r="V7" s="26">
        <v>0</v>
      </c>
      <c r="W7" s="26">
        <v>0</v>
      </c>
      <c r="X7" s="26">
        <v>4.7</v>
      </c>
      <c r="Y7" s="26">
        <v>0</v>
      </c>
      <c r="Z7" s="26">
        <v>0</v>
      </c>
      <c r="AA7" s="25">
        <v>2.2999999999999972</v>
      </c>
      <c r="AB7" s="27">
        <v>1.5</v>
      </c>
      <c r="AC7" s="27">
        <v>16.3</v>
      </c>
      <c r="AD7" s="27">
        <v>6.2</v>
      </c>
      <c r="AE7" s="27">
        <v>5.9</v>
      </c>
      <c r="AF7" s="27">
        <v>0.2</v>
      </c>
      <c r="AG7" s="27">
        <v>0</v>
      </c>
      <c r="AH7" s="4">
        <f t="shared" si="0"/>
        <v>123.50000000000001</v>
      </c>
      <c r="AI7" s="27">
        <v>122.7</v>
      </c>
      <c r="AJ7" s="1">
        <f t="shared" si="1"/>
        <v>-0.80000000000001137</v>
      </c>
    </row>
    <row r="8" spans="1:36">
      <c r="A8" s="3">
        <v>7</v>
      </c>
      <c r="B8" s="2" t="s">
        <v>6</v>
      </c>
      <c r="C8" s="4">
        <v>103</v>
      </c>
      <c r="D8" s="26">
        <v>0</v>
      </c>
      <c r="E8" s="4">
        <v>0</v>
      </c>
      <c r="F8" s="4">
        <v>0</v>
      </c>
      <c r="G8" s="26">
        <v>0</v>
      </c>
      <c r="H8" s="26">
        <v>0</v>
      </c>
      <c r="I8" s="26">
        <v>1.6</v>
      </c>
      <c r="J8" s="26">
        <v>38.799999999999997</v>
      </c>
      <c r="K8" s="26">
        <v>4.5999999999999996</v>
      </c>
      <c r="L8" s="26">
        <v>29.8</v>
      </c>
      <c r="M8" s="26">
        <v>0.1</v>
      </c>
      <c r="N8" s="26">
        <v>0</v>
      </c>
      <c r="O8" s="26">
        <v>0</v>
      </c>
      <c r="P8" s="26">
        <v>11.8</v>
      </c>
      <c r="Q8" s="26">
        <v>0.1</v>
      </c>
      <c r="R8" s="26">
        <v>4.8</v>
      </c>
      <c r="S8" s="26">
        <v>1.2</v>
      </c>
      <c r="T8" s="26">
        <v>1.8</v>
      </c>
      <c r="U8" s="26">
        <v>0.1</v>
      </c>
      <c r="V8" s="26">
        <v>26.2</v>
      </c>
      <c r="W8" s="26">
        <v>0.1</v>
      </c>
      <c r="X8" s="26">
        <v>9.8000000000000007</v>
      </c>
      <c r="Y8" s="26">
        <v>0.8</v>
      </c>
      <c r="Z8" s="26">
        <v>1</v>
      </c>
      <c r="AA8" s="25">
        <v>3.4000000000000057</v>
      </c>
      <c r="AB8" s="27">
        <v>0.7</v>
      </c>
      <c r="AC8" s="27">
        <v>8.9</v>
      </c>
      <c r="AD8" s="27">
        <v>2.7</v>
      </c>
      <c r="AE8" s="27">
        <v>7.2</v>
      </c>
      <c r="AF8" s="27">
        <v>0</v>
      </c>
      <c r="AG8" s="27">
        <v>0</v>
      </c>
      <c r="AH8" s="4">
        <f t="shared" si="0"/>
        <v>155.49999999999997</v>
      </c>
      <c r="AI8" s="27">
        <v>161.19999999999999</v>
      </c>
      <c r="AJ8" s="1">
        <f t="shared" si="1"/>
        <v>5.7000000000000171</v>
      </c>
    </row>
    <row r="9" spans="1:36">
      <c r="A9" s="3">
        <v>8</v>
      </c>
      <c r="B9" s="2" t="s">
        <v>7</v>
      </c>
      <c r="C9" s="4">
        <v>119.4</v>
      </c>
      <c r="D9" s="26">
        <v>0</v>
      </c>
      <c r="E9" s="4">
        <v>0</v>
      </c>
      <c r="F9" s="4">
        <v>0</v>
      </c>
      <c r="G9" s="26">
        <v>0</v>
      </c>
      <c r="H9" s="26">
        <v>0</v>
      </c>
      <c r="I9" s="26">
        <v>0.2</v>
      </c>
      <c r="J9" s="26">
        <v>0.9</v>
      </c>
      <c r="K9" s="26">
        <v>30.6</v>
      </c>
      <c r="L9" s="26">
        <v>11.3</v>
      </c>
      <c r="M9" s="26">
        <v>0</v>
      </c>
      <c r="N9" s="26">
        <v>6.2</v>
      </c>
      <c r="O9" s="26">
        <v>0.2</v>
      </c>
      <c r="P9" s="26">
        <v>14.8</v>
      </c>
      <c r="Q9" s="26">
        <v>1</v>
      </c>
      <c r="R9" s="26">
        <v>0.9</v>
      </c>
      <c r="S9" s="26">
        <v>1.1000000000000001</v>
      </c>
      <c r="T9" s="26">
        <v>0</v>
      </c>
      <c r="U9" s="26">
        <v>0</v>
      </c>
      <c r="V9" s="26">
        <v>27.1</v>
      </c>
      <c r="W9" s="26">
        <v>0</v>
      </c>
      <c r="X9" s="26">
        <v>0</v>
      </c>
      <c r="Y9" s="26">
        <v>0</v>
      </c>
      <c r="Z9" s="26">
        <v>6.7</v>
      </c>
      <c r="AA9" s="25">
        <v>0.19999999999998863</v>
      </c>
      <c r="AB9" s="27">
        <v>26.7</v>
      </c>
      <c r="AC9" s="27">
        <v>4.4000000000000004</v>
      </c>
      <c r="AD9" s="27">
        <v>67.7</v>
      </c>
      <c r="AE9" s="27">
        <v>43</v>
      </c>
      <c r="AF9" s="27">
        <v>0.3</v>
      </c>
      <c r="AG9" s="27">
        <v>0</v>
      </c>
      <c r="AH9" s="4">
        <f t="shared" si="0"/>
        <v>243.3</v>
      </c>
      <c r="AI9" s="27">
        <v>243.3</v>
      </c>
      <c r="AJ9" s="1">
        <f t="shared" si="1"/>
        <v>0</v>
      </c>
    </row>
    <row r="10" spans="1:36">
      <c r="A10" s="3">
        <v>9</v>
      </c>
      <c r="B10" s="2" t="s">
        <v>8</v>
      </c>
      <c r="C10" s="4">
        <v>114.4</v>
      </c>
      <c r="D10" s="26">
        <v>0</v>
      </c>
      <c r="E10" s="4">
        <v>0</v>
      </c>
      <c r="F10" s="4">
        <v>0</v>
      </c>
      <c r="G10" s="26">
        <v>0.1</v>
      </c>
      <c r="H10" s="26">
        <v>0</v>
      </c>
      <c r="I10" s="26">
        <v>42.5</v>
      </c>
      <c r="J10" s="26">
        <v>5.2</v>
      </c>
      <c r="K10" s="26">
        <v>3.7</v>
      </c>
      <c r="L10" s="26">
        <v>11.6</v>
      </c>
      <c r="M10" s="26">
        <v>0</v>
      </c>
      <c r="N10" s="26">
        <v>0</v>
      </c>
      <c r="O10" s="26">
        <v>0</v>
      </c>
      <c r="P10" s="26">
        <v>7.5</v>
      </c>
      <c r="Q10" s="26">
        <v>0.1</v>
      </c>
      <c r="R10" s="26">
        <v>1.4</v>
      </c>
      <c r="S10" s="26">
        <v>3</v>
      </c>
      <c r="T10" s="26">
        <v>0.4</v>
      </c>
      <c r="U10" s="26">
        <v>0</v>
      </c>
      <c r="V10" s="26">
        <v>1.5</v>
      </c>
      <c r="W10" s="26">
        <v>0</v>
      </c>
      <c r="X10" s="26">
        <v>1.1000000000000001</v>
      </c>
      <c r="Y10" s="26">
        <v>2.4</v>
      </c>
      <c r="Z10" s="26">
        <v>1.1000000000000001</v>
      </c>
      <c r="AA10" s="25">
        <v>1.1999999999999886</v>
      </c>
      <c r="AB10" s="27">
        <v>18.7</v>
      </c>
      <c r="AC10" s="27">
        <v>7.3</v>
      </c>
      <c r="AD10" s="27">
        <v>9.1999999999999993</v>
      </c>
      <c r="AE10" s="27">
        <v>11.7</v>
      </c>
      <c r="AF10" s="27">
        <v>0</v>
      </c>
      <c r="AG10" s="27">
        <v>0</v>
      </c>
      <c r="AH10" s="4">
        <f t="shared" si="0"/>
        <v>129.69999999999999</v>
      </c>
      <c r="AI10" s="27">
        <v>130.5</v>
      </c>
      <c r="AJ10" s="1">
        <f t="shared" si="1"/>
        <v>0.80000000000001137</v>
      </c>
    </row>
    <row r="11" spans="1:36">
      <c r="A11" s="3">
        <v>10</v>
      </c>
      <c r="B11" s="2" t="s">
        <v>9</v>
      </c>
      <c r="C11" s="4">
        <v>108</v>
      </c>
      <c r="D11" s="26">
        <v>0</v>
      </c>
      <c r="E11" s="4">
        <v>0</v>
      </c>
      <c r="F11" s="4">
        <v>0</v>
      </c>
      <c r="G11" s="26">
        <v>0</v>
      </c>
      <c r="H11" s="26">
        <v>0</v>
      </c>
      <c r="I11" s="26">
        <v>0</v>
      </c>
      <c r="J11" s="26">
        <v>5.5</v>
      </c>
      <c r="K11" s="26">
        <v>28.4</v>
      </c>
      <c r="L11" s="26">
        <v>15.3</v>
      </c>
      <c r="M11" s="26">
        <v>0.1</v>
      </c>
      <c r="N11" s="26">
        <v>0</v>
      </c>
      <c r="O11" s="26">
        <v>0.5</v>
      </c>
      <c r="P11" s="26">
        <v>2.7</v>
      </c>
      <c r="Q11" s="26">
        <v>0.9</v>
      </c>
      <c r="R11" s="26">
        <v>0</v>
      </c>
      <c r="S11" s="26">
        <v>0.9</v>
      </c>
      <c r="T11" s="26">
        <v>0</v>
      </c>
      <c r="U11" s="26">
        <v>0</v>
      </c>
      <c r="V11" s="26">
        <v>5.8</v>
      </c>
      <c r="W11" s="26">
        <v>0</v>
      </c>
      <c r="X11" s="26">
        <v>0</v>
      </c>
      <c r="Y11" s="26">
        <v>0.1</v>
      </c>
      <c r="Z11" s="26">
        <v>2.6</v>
      </c>
      <c r="AA11" s="25">
        <v>3.9999999999999929</v>
      </c>
      <c r="AB11" s="27">
        <v>4.5</v>
      </c>
      <c r="AC11" s="27">
        <v>4.2</v>
      </c>
      <c r="AD11" s="27">
        <v>31.8</v>
      </c>
      <c r="AE11" s="27">
        <v>36.299999999999997</v>
      </c>
      <c r="AF11" s="27">
        <v>0.5</v>
      </c>
      <c r="AG11" s="27">
        <v>0</v>
      </c>
      <c r="AH11" s="4">
        <f t="shared" si="0"/>
        <v>144.1</v>
      </c>
      <c r="AI11" s="27">
        <v>144</v>
      </c>
      <c r="AJ11" s="1">
        <f t="shared" si="1"/>
        <v>-9.9999999999994316E-2</v>
      </c>
    </row>
    <row r="12" spans="1:36">
      <c r="A12" s="3">
        <v>11</v>
      </c>
      <c r="B12" s="2" t="s">
        <v>10</v>
      </c>
      <c r="C12" s="4">
        <v>102.8</v>
      </c>
      <c r="D12" s="26">
        <v>0</v>
      </c>
      <c r="E12" s="4">
        <v>0</v>
      </c>
      <c r="F12" s="4">
        <v>0</v>
      </c>
      <c r="G12" s="26">
        <v>0</v>
      </c>
      <c r="H12" s="26">
        <v>0</v>
      </c>
      <c r="I12" s="26">
        <v>44.4</v>
      </c>
      <c r="J12" s="26">
        <v>1.7</v>
      </c>
      <c r="K12" s="26">
        <v>22.4</v>
      </c>
      <c r="L12" s="26">
        <v>1.4</v>
      </c>
      <c r="M12" s="26">
        <v>0</v>
      </c>
      <c r="N12" s="26">
        <v>0</v>
      </c>
      <c r="O12" s="26">
        <v>0.2</v>
      </c>
      <c r="P12" s="26">
        <v>4.4000000000000004</v>
      </c>
      <c r="Q12" s="26">
        <v>0</v>
      </c>
      <c r="R12" s="26">
        <v>7.7</v>
      </c>
      <c r="S12" s="26">
        <v>3.9</v>
      </c>
      <c r="T12" s="26">
        <v>0</v>
      </c>
      <c r="U12" s="26">
        <v>0</v>
      </c>
      <c r="V12" s="26">
        <v>35.799999999999997</v>
      </c>
      <c r="W12" s="26">
        <v>0</v>
      </c>
      <c r="X12" s="26">
        <v>0</v>
      </c>
      <c r="Y12" s="26">
        <v>0</v>
      </c>
      <c r="Z12" s="26">
        <v>6.7</v>
      </c>
      <c r="AA12" s="25">
        <v>0</v>
      </c>
      <c r="AB12" s="27">
        <v>0.2</v>
      </c>
      <c r="AC12" s="27">
        <v>28.4</v>
      </c>
      <c r="AD12" s="27">
        <v>19.5</v>
      </c>
      <c r="AE12" s="27">
        <v>18.5</v>
      </c>
      <c r="AF12" s="27">
        <v>1.2</v>
      </c>
      <c r="AG12" s="27">
        <v>0</v>
      </c>
      <c r="AH12" s="4">
        <f t="shared" si="0"/>
        <v>196.4</v>
      </c>
      <c r="AI12" s="27">
        <v>196.4</v>
      </c>
      <c r="AJ12" s="1">
        <f t="shared" si="1"/>
        <v>0</v>
      </c>
    </row>
    <row r="13" spans="1:36">
      <c r="A13" s="3">
        <v>12</v>
      </c>
      <c r="B13" s="2" t="s">
        <v>11</v>
      </c>
      <c r="C13" s="4">
        <v>85.1</v>
      </c>
      <c r="D13" s="26">
        <v>0</v>
      </c>
      <c r="E13" s="4">
        <v>0</v>
      </c>
      <c r="F13" s="4">
        <v>0</v>
      </c>
      <c r="G13" s="26">
        <v>0</v>
      </c>
      <c r="H13" s="26">
        <v>0</v>
      </c>
      <c r="I13" s="26">
        <v>0</v>
      </c>
      <c r="J13" s="26">
        <v>0</v>
      </c>
      <c r="K13" s="26">
        <v>36.700000000000003</v>
      </c>
      <c r="L13" s="26">
        <v>2.6</v>
      </c>
      <c r="M13" s="26">
        <v>2</v>
      </c>
      <c r="N13" s="26">
        <v>0</v>
      </c>
      <c r="O13" s="26">
        <v>0</v>
      </c>
      <c r="P13" s="26">
        <v>2.4</v>
      </c>
      <c r="Q13" s="26">
        <v>0</v>
      </c>
      <c r="R13" s="26">
        <v>28.6</v>
      </c>
      <c r="S13" s="26">
        <v>22.5</v>
      </c>
      <c r="T13" s="26">
        <v>0.7</v>
      </c>
      <c r="U13" s="26">
        <v>0</v>
      </c>
      <c r="V13" s="26">
        <v>0</v>
      </c>
      <c r="W13" s="26">
        <v>0</v>
      </c>
      <c r="X13" s="26">
        <v>2.2999999999999998</v>
      </c>
      <c r="Y13" s="26">
        <v>0</v>
      </c>
      <c r="Z13" s="26">
        <v>0</v>
      </c>
      <c r="AA13" s="25">
        <v>1.3999999999999915</v>
      </c>
      <c r="AB13" s="27">
        <v>14.9</v>
      </c>
      <c r="AC13" s="27">
        <v>10.5</v>
      </c>
      <c r="AD13" s="27">
        <v>9.8000000000000007</v>
      </c>
      <c r="AE13" s="27">
        <v>19.8</v>
      </c>
      <c r="AF13" s="27">
        <v>0.1</v>
      </c>
      <c r="AG13" s="27">
        <v>0</v>
      </c>
      <c r="AH13" s="4">
        <f t="shared" si="0"/>
        <v>154.30000000000001</v>
      </c>
      <c r="AI13" s="27">
        <v>154.30000000000001</v>
      </c>
      <c r="AJ13" s="1">
        <f t="shared" si="1"/>
        <v>0</v>
      </c>
    </row>
    <row r="14" spans="1:36">
      <c r="A14" s="3">
        <v>13</v>
      </c>
      <c r="B14" s="2" t="s">
        <v>12</v>
      </c>
      <c r="C14" s="4">
        <v>107.2</v>
      </c>
      <c r="D14" s="26">
        <v>0.6</v>
      </c>
      <c r="E14" s="4">
        <v>0</v>
      </c>
      <c r="F14" s="4">
        <v>0</v>
      </c>
      <c r="G14" s="26">
        <v>0</v>
      </c>
      <c r="H14" s="26">
        <v>0</v>
      </c>
      <c r="I14" s="26">
        <v>0</v>
      </c>
      <c r="J14" s="26">
        <v>0.1</v>
      </c>
      <c r="K14" s="26">
        <v>23.6</v>
      </c>
      <c r="L14" s="26">
        <v>2.2000000000000002</v>
      </c>
      <c r="M14" s="26">
        <v>0</v>
      </c>
      <c r="N14" s="26">
        <v>0</v>
      </c>
      <c r="O14" s="26">
        <v>0</v>
      </c>
      <c r="P14" s="26">
        <v>0.8</v>
      </c>
      <c r="Q14" s="26">
        <v>0</v>
      </c>
      <c r="R14" s="26">
        <v>8.6999999999999993</v>
      </c>
      <c r="S14" s="26">
        <v>44</v>
      </c>
      <c r="T14" s="26">
        <v>1.9</v>
      </c>
      <c r="U14" s="26">
        <v>0.1</v>
      </c>
      <c r="V14" s="26">
        <v>1.9</v>
      </c>
      <c r="W14" s="26">
        <v>0.1</v>
      </c>
      <c r="X14" s="26">
        <v>2.4</v>
      </c>
      <c r="Y14" s="26">
        <v>0</v>
      </c>
      <c r="Z14" s="26">
        <v>2.6</v>
      </c>
      <c r="AA14" s="25">
        <v>-9.9999999999994316E-2</v>
      </c>
      <c r="AB14" s="27">
        <v>0.7</v>
      </c>
      <c r="AC14" s="27">
        <v>8.1999999999999993</v>
      </c>
      <c r="AD14" s="27">
        <v>63.5</v>
      </c>
      <c r="AE14" s="27">
        <v>3.1</v>
      </c>
      <c r="AF14" s="27">
        <v>3.9</v>
      </c>
      <c r="AG14" s="27">
        <v>0.1</v>
      </c>
      <c r="AH14" s="4">
        <f t="shared" si="0"/>
        <v>168.4</v>
      </c>
      <c r="AI14" s="27">
        <v>168.5</v>
      </c>
      <c r="AJ14" s="1">
        <f t="shared" si="1"/>
        <v>9.9999999999994316E-2</v>
      </c>
    </row>
    <row r="15" spans="1:36">
      <c r="A15" s="3">
        <v>14</v>
      </c>
      <c r="B15" s="2" t="s">
        <v>13</v>
      </c>
      <c r="C15" s="4">
        <v>101.1</v>
      </c>
      <c r="D15" s="26">
        <v>0</v>
      </c>
      <c r="E15" s="4">
        <v>0</v>
      </c>
      <c r="F15" s="4">
        <v>0</v>
      </c>
      <c r="G15" s="26">
        <v>0</v>
      </c>
      <c r="H15" s="26">
        <v>0</v>
      </c>
      <c r="I15" s="26">
        <v>0</v>
      </c>
      <c r="J15" s="26">
        <v>0</v>
      </c>
      <c r="K15" s="26">
        <v>14.3</v>
      </c>
      <c r="L15" s="26">
        <v>6.5</v>
      </c>
      <c r="M15" s="26">
        <v>0</v>
      </c>
      <c r="N15" s="26">
        <v>0</v>
      </c>
      <c r="O15" s="26">
        <v>0</v>
      </c>
      <c r="P15" s="26">
        <v>0.1</v>
      </c>
      <c r="Q15" s="26">
        <v>0</v>
      </c>
      <c r="R15" s="26">
        <v>30.1</v>
      </c>
      <c r="S15" s="26">
        <v>39.1</v>
      </c>
      <c r="T15" s="26">
        <v>1.9</v>
      </c>
      <c r="U15" s="26">
        <v>0</v>
      </c>
      <c r="V15" s="26">
        <v>0</v>
      </c>
      <c r="W15" s="26">
        <v>0</v>
      </c>
      <c r="X15" s="26">
        <v>1.9</v>
      </c>
      <c r="Y15" s="26">
        <v>0</v>
      </c>
      <c r="Z15" s="26">
        <v>1.1000000000000001</v>
      </c>
      <c r="AA15" s="25">
        <v>0</v>
      </c>
      <c r="AB15" s="27">
        <v>0.4</v>
      </c>
      <c r="AC15" s="27">
        <v>0.1</v>
      </c>
      <c r="AD15" s="27">
        <v>8.6</v>
      </c>
      <c r="AE15" s="27">
        <v>14</v>
      </c>
      <c r="AF15" s="27">
        <v>0.5</v>
      </c>
      <c r="AG15" s="27">
        <v>0</v>
      </c>
      <c r="AH15" s="4">
        <f t="shared" si="0"/>
        <v>118.6</v>
      </c>
      <c r="AI15" s="27">
        <v>118.6</v>
      </c>
      <c r="AJ15" s="1">
        <f t="shared" si="1"/>
        <v>0</v>
      </c>
    </row>
    <row r="16" spans="1:36">
      <c r="A16" s="3">
        <v>15</v>
      </c>
      <c r="B16" s="2" t="s">
        <v>14</v>
      </c>
      <c r="C16" s="4">
        <v>92.5</v>
      </c>
      <c r="D16" s="26">
        <v>0.1</v>
      </c>
      <c r="E16" s="4">
        <v>0</v>
      </c>
      <c r="F16" s="4">
        <v>0</v>
      </c>
      <c r="G16" s="26">
        <v>0</v>
      </c>
      <c r="H16" s="26">
        <v>0</v>
      </c>
      <c r="I16" s="26">
        <v>10.4</v>
      </c>
      <c r="J16" s="26">
        <v>0.3</v>
      </c>
      <c r="K16" s="26">
        <v>22.8</v>
      </c>
      <c r="L16" s="26">
        <v>11.7</v>
      </c>
      <c r="M16" s="26">
        <v>1.7</v>
      </c>
      <c r="N16" s="26">
        <v>0.1</v>
      </c>
      <c r="O16" s="26">
        <v>0</v>
      </c>
      <c r="P16" s="26">
        <v>0.3</v>
      </c>
      <c r="Q16" s="26">
        <v>0</v>
      </c>
      <c r="R16" s="26">
        <v>49.9</v>
      </c>
      <c r="S16" s="26">
        <v>29.4</v>
      </c>
      <c r="T16" s="26">
        <v>1.6</v>
      </c>
      <c r="U16" s="26">
        <v>0</v>
      </c>
      <c r="V16" s="26">
        <v>0</v>
      </c>
      <c r="W16" s="26">
        <v>0</v>
      </c>
      <c r="X16" s="26">
        <v>1.8</v>
      </c>
      <c r="Y16" s="26">
        <v>1.2</v>
      </c>
      <c r="Z16" s="26">
        <v>10.5</v>
      </c>
      <c r="AA16" s="25">
        <v>1.3000000000000114</v>
      </c>
      <c r="AB16" s="27">
        <v>16.3</v>
      </c>
      <c r="AC16" s="27">
        <v>3.9</v>
      </c>
      <c r="AD16" s="27">
        <v>33.6</v>
      </c>
      <c r="AE16" s="27">
        <v>17.2</v>
      </c>
      <c r="AF16" s="27">
        <v>0.3</v>
      </c>
      <c r="AG16" s="27">
        <v>0.1</v>
      </c>
      <c r="AH16" s="4">
        <f t="shared" si="0"/>
        <v>214.5</v>
      </c>
      <c r="AI16" s="27">
        <v>214.5</v>
      </c>
      <c r="AJ16" s="1">
        <f t="shared" si="1"/>
        <v>0</v>
      </c>
    </row>
    <row r="17" spans="1:36">
      <c r="A17" s="3">
        <v>16</v>
      </c>
      <c r="B17" s="2" t="s">
        <v>15</v>
      </c>
      <c r="C17" s="4">
        <v>135.4</v>
      </c>
      <c r="D17" s="26">
        <v>1.4</v>
      </c>
      <c r="E17" s="4">
        <v>0</v>
      </c>
      <c r="F17" s="4">
        <v>0</v>
      </c>
      <c r="G17" s="26">
        <v>0</v>
      </c>
      <c r="H17" s="26">
        <v>0</v>
      </c>
      <c r="I17" s="26">
        <v>38.200000000000003</v>
      </c>
      <c r="J17" s="26">
        <v>10.199999999999999</v>
      </c>
      <c r="K17" s="26">
        <v>3.5</v>
      </c>
      <c r="L17" s="26">
        <v>0.9</v>
      </c>
      <c r="M17" s="26">
        <v>0.1</v>
      </c>
      <c r="N17" s="26">
        <v>0</v>
      </c>
      <c r="O17" s="26">
        <v>0</v>
      </c>
      <c r="P17" s="26">
        <v>1.4</v>
      </c>
      <c r="Q17" s="26">
        <v>0</v>
      </c>
      <c r="R17" s="26">
        <v>2.6</v>
      </c>
      <c r="S17" s="26">
        <v>3.2</v>
      </c>
      <c r="T17" s="26">
        <v>0.4</v>
      </c>
      <c r="U17" s="26">
        <v>0</v>
      </c>
      <c r="V17" s="26">
        <v>1.1000000000000001</v>
      </c>
      <c r="W17" s="26">
        <v>0</v>
      </c>
      <c r="X17" s="26">
        <v>2.7</v>
      </c>
      <c r="Y17" s="26">
        <v>0</v>
      </c>
      <c r="Z17" s="26">
        <v>8.5</v>
      </c>
      <c r="AA17" s="25">
        <v>0.29999999999999716</v>
      </c>
      <c r="AB17" s="27">
        <v>2.7</v>
      </c>
      <c r="AC17" s="27">
        <v>17.399999999999999</v>
      </c>
      <c r="AD17" s="27">
        <v>11.1</v>
      </c>
      <c r="AE17" s="27">
        <v>13.1</v>
      </c>
      <c r="AF17" s="27">
        <v>0</v>
      </c>
      <c r="AG17" s="27">
        <v>0</v>
      </c>
      <c r="AH17" s="4">
        <f t="shared" si="0"/>
        <v>118.79999999999998</v>
      </c>
      <c r="AI17" s="27">
        <v>118.8</v>
      </c>
      <c r="AJ17" s="1">
        <f t="shared" si="1"/>
        <v>0</v>
      </c>
    </row>
    <row r="18" spans="1:36">
      <c r="A18" s="3">
        <v>17</v>
      </c>
      <c r="B18" s="2" t="s">
        <v>16</v>
      </c>
      <c r="C18" s="4">
        <v>100.1</v>
      </c>
      <c r="D18" s="26">
        <v>1.6</v>
      </c>
      <c r="E18" s="4">
        <v>0</v>
      </c>
      <c r="F18" s="4">
        <v>0</v>
      </c>
      <c r="G18" s="26">
        <v>0</v>
      </c>
      <c r="H18" s="26">
        <v>0</v>
      </c>
      <c r="I18" s="26">
        <v>0</v>
      </c>
      <c r="J18" s="26">
        <v>64.7</v>
      </c>
      <c r="K18" s="26">
        <v>8.6999999999999993</v>
      </c>
      <c r="L18" s="26">
        <v>5.8</v>
      </c>
      <c r="M18" s="26">
        <v>0</v>
      </c>
      <c r="N18" s="26">
        <v>0</v>
      </c>
      <c r="O18" s="26">
        <v>0.2</v>
      </c>
      <c r="P18" s="26">
        <v>2.7</v>
      </c>
      <c r="Q18" s="26">
        <v>0.6</v>
      </c>
      <c r="R18" s="26">
        <v>0</v>
      </c>
      <c r="S18" s="26">
        <v>0.9</v>
      </c>
      <c r="T18" s="26">
        <v>0.1</v>
      </c>
      <c r="U18" s="26">
        <v>0</v>
      </c>
      <c r="V18" s="26">
        <v>9.6</v>
      </c>
      <c r="W18" s="26">
        <v>0</v>
      </c>
      <c r="X18" s="26">
        <v>0.8</v>
      </c>
      <c r="Y18" s="26">
        <v>0.2</v>
      </c>
      <c r="Z18" s="26">
        <v>5.5</v>
      </c>
      <c r="AA18" s="25">
        <v>0</v>
      </c>
      <c r="AB18" s="27">
        <v>2.8</v>
      </c>
      <c r="AC18" s="27">
        <v>7.2</v>
      </c>
      <c r="AD18" s="27">
        <v>11.4</v>
      </c>
      <c r="AE18" s="27">
        <v>14.5</v>
      </c>
      <c r="AF18" s="27">
        <v>0</v>
      </c>
      <c r="AG18" s="27">
        <v>0</v>
      </c>
      <c r="AH18" s="4">
        <f t="shared" si="0"/>
        <v>137.30000000000001</v>
      </c>
      <c r="AI18" s="27">
        <v>137.30000000000001</v>
      </c>
      <c r="AJ18" s="1">
        <f t="shared" si="1"/>
        <v>0</v>
      </c>
    </row>
    <row r="19" spans="1:36">
      <c r="A19" s="3">
        <v>18</v>
      </c>
      <c r="B19" s="2" t="s">
        <v>17</v>
      </c>
      <c r="C19" s="4">
        <v>72.7</v>
      </c>
      <c r="D19" s="26">
        <v>0</v>
      </c>
      <c r="E19" s="4">
        <v>0</v>
      </c>
      <c r="F19" s="4">
        <v>0</v>
      </c>
      <c r="G19" s="26">
        <v>0</v>
      </c>
      <c r="H19" s="26">
        <v>0</v>
      </c>
      <c r="I19" s="26">
        <v>0</v>
      </c>
      <c r="J19" s="26">
        <v>0</v>
      </c>
      <c r="K19" s="26">
        <v>18.399999999999999</v>
      </c>
      <c r="L19" s="26">
        <v>5.7</v>
      </c>
      <c r="M19" s="26">
        <v>2.1</v>
      </c>
      <c r="N19" s="26">
        <v>0</v>
      </c>
      <c r="O19" s="26">
        <v>0</v>
      </c>
      <c r="P19" s="26">
        <v>3.9</v>
      </c>
      <c r="Q19" s="26">
        <v>0.7</v>
      </c>
      <c r="R19" s="26">
        <v>10.6</v>
      </c>
      <c r="S19" s="26">
        <v>22.5</v>
      </c>
      <c r="T19" s="26">
        <v>4</v>
      </c>
      <c r="U19" s="26">
        <v>0</v>
      </c>
      <c r="V19" s="26">
        <v>0</v>
      </c>
      <c r="W19" s="26">
        <v>0</v>
      </c>
      <c r="X19" s="26">
        <v>0</v>
      </c>
      <c r="Y19" s="26">
        <v>0</v>
      </c>
      <c r="Z19" s="26">
        <v>9</v>
      </c>
      <c r="AA19" s="25">
        <v>0.29999999999999716</v>
      </c>
      <c r="AB19" s="27">
        <v>3.9</v>
      </c>
      <c r="AC19" s="27">
        <v>18.7</v>
      </c>
      <c r="AD19" s="27">
        <v>13</v>
      </c>
      <c r="AE19" s="27">
        <v>6.2</v>
      </c>
      <c r="AF19" s="27">
        <v>0.1</v>
      </c>
      <c r="AG19" s="27">
        <v>0</v>
      </c>
      <c r="AH19" s="4">
        <f t="shared" si="0"/>
        <v>119.10000000000001</v>
      </c>
      <c r="AI19" s="27">
        <v>121.7</v>
      </c>
      <c r="AJ19" s="1">
        <f t="shared" si="1"/>
        <v>2.5999999999999943</v>
      </c>
    </row>
    <row r="20" spans="1:36">
      <c r="A20" s="3">
        <v>19</v>
      </c>
      <c r="B20" s="2" t="s">
        <v>18</v>
      </c>
      <c r="C20" s="4">
        <v>81.099999999999994</v>
      </c>
      <c r="D20" s="26">
        <v>0</v>
      </c>
      <c r="E20" s="4">
        <v>0</v>
      </c>
      <c r="F20" s="4">
        <v>0</v>
      </c>
      <c r="G20" s="26">
        <v>0</v>
      </c>
      <c r="H20" s="26">
        <v>0</v>
      </c>
      <c r="I20" s="26">
        <v>0</v>
      </c>
      <c r="J20" s="26">
        <v>0</v>
      </c>
      <c r="K20" s="26">
        <v>24.6</v>
      </c>
      <c r="L20" s="26">
        <v>2.6</v>
      </c>
      <c r="M20" s="26">
        <v>0</v>
      </c>
      <c r="N20" s="26">
        <v>0</v>
      </c>
      <c r="O20" s="26">
        <v>0</v>
      </c>
      <c r="P20" s="26">
        <v>0</v>
      </c>
      <c r="Q20" s="26">
        <v>3.4</v>
      </c>
      <c r="R20" s="26">
        <v>5.0999999999999996</v>
      </c>
      <c r="S20" s="26">
        <v>33.200000000000003</v>
      </c>
      <c r="T20" s="26">
        <v>2.7</v>
      </c>
      <c r="U20" s="26">
        <v>0</v>
      </c>
      <c r="V20" s="26">
        <v>0</v>
      </c>
      <c r="W20" s="26">
        <v>0</v>
      </c>
      <c r="X20" s="26">
        <v>0</v>
      </c>
      <c r="Y20" s="26">
        <v>0</v>
      </c>
      <c r="Z20" s="26">
        <v>26.4</v>
      </c>
      <c r="AA20" s="25">
        <v>4.5</v>
      </c>
      <c r="AB20" s="27">
        <v>1.7</v>
      </c>
      <c r="AC20" s="27">
        <v>11.5</v>
      </c>
      <c r="AD20" s="27">
        <v>17</v>
      </c>
      <c r="AE20" s="27">
        <v>4.2</v>
      </c>
      <c r="AF20" s="27">
        <v>0.1</v>
      </c>
      <c r="AG20" s="27">
        <v>0</v>
      </c>
      <c r="AH20" s="4">
        <f t="shared" si="0"/>
        <v>136.99999999999997</v>
      </c>
      <c r="AI20" s="27">
        <v>136.9</v>
      </c>
      <c r="AJ20" s="1">
        <f t="shared" si="1"/>
        <v>-9.9999999999965894E-2</v>
      </c>
    </row>
    <row r="21" spans="1:36">
      <c r="A21" s="3">
        <v>20</v>
      </c>
      <c r="B21" s="2" t="s">
        <v>19</v>
      </c>
      <c r="C21" s="4">
        <v>96.7</v>
      </c>
      <c r="D21" s="26">
        <v>0.5</v>
      </c>
      <c r="E21" s="4">
        <v>0</v>
      </c>
      <c r="F21" s="4">
        <v>0</v>
      </c>
      <c r="G21" s="26">
        <v>0</v>
      </c>
      <c r="H21" s="26">
        <v>0</v>
      </c>
      <c r="I21" s="26">
        <v>26.8</v>
      </c>
      <c r="J21" s="26">
        <v>106.2</v>
      </c>
      <c r="K21" s="26">
        <v>5.7</v>
      </c>
      <c r="L21" s="26">
        <v>5.5</v>
      </c>
      <c r="M21" s="26">
        <v>0</v>
      </c>
      <c r="N21" s="26">
        <v>0</v>
      </c>
      <c r="O21" s="26">
        <v>0</v>
      </c>
      <c r="P21" s="26">
        <v>9.6999999999999993</v>
      </c>
      <c r="Q21" s="26">
        <v>0</v>
      </c>
      <c r="R21" s="26">
        <v>5.5</v>
      </c>
      <c r="S21" s="26">
        <v>3.3</v>
      </c>
      <c r="T21" s="26">
        <v>1.6</v>
      </c>
      <c r="U21" s="26">
        <v>0</v>
      </c>
      <c r="V21" s="26">
        <v>1.2</v>
      </c>
      <c r="W21" s="26">
        <v>0</v>
      </c>
      <c r="X21" s="26">
        <v>4.9000000000000004</v>
      </c>
      <c r="Y21" s="26">
        <v>0.1</v>
      </c>
      <c r="Z21" s="26">
        <v>7.5</v>
      </c>
      <c r="AA21" s="25">
        <v>6.4000000000000341</v>
      </c>
      <c r="AB21" s="27">
        <v>1.8</v>
      </c>
      <c r="AC21" s="27">
        <v>12.5</v>
      </c>
      <c r="AD21" s="27">
        <v>7.3</v>
      </c>
      <c r="AE21" s="27">
        <v>11.4</v>
      </c>
      <c r="AF21" s="27">
        <v>0.1</v>
      </c>
      <c r="AG21" s="27">
        <v>0</v>
      </c>
      <c r="AH21" s="4">
        <f t="shared" si="0"/>
        <v>218.00000000000003</v>
      </c>
      <c r="AI21" s="27">
        <v>217</v>
      </c>
      <c r="AJ21" s="1">
        <f t="shared" si="1"/>
        <v>-1.0000000000000284</v>
      </c>
    </row>
    <row r="22" spans="1:36">
      <c r="A22" s="3">
        <v>21</v>
      </c>
      <c r="B22" s="2" t="s">
        <v>20</v>
      </c>
      <c r="C22" s="4">
        <v>93.6</v>
      </c>
      <c r="D22" s="26">
        <v>0.1</v>
      </c>
      <c r="E22" s="4">
        <v>0</v>
      </c>
      <c r="F22" s="4">
        <v>0</v>
      </c>
      <c r="G22" s="26">
        <v>0</v>
      </c>
      <c r="H22" s="26">
        <v>0</v>
      </c>
      <c r="I22" s="26">
        <v>10.4</v>
      </c>
      <c r="J22" s="26">
        <v>1.6</v>
      </c>
      <c r="K22" s="26">
        <v>10.7</v>
      </c>
      <c r="L22" s="26">
        <v>1.3</v>
      </c>
      <c r="M22" s="26">
        <v>0.1</v>
      </c>
      <c r="N22" s="26">
        <v>0</v>
      </c>
      <c r="O22" s="26">
        <v>0</v>
      </c>
      <c r="P22" s="26">
        <v>2.1</v>
      </c>
      <c r="Q22" s="26">
        <v>0</v>
      </c>
      <c r="R22" s="26">
        <v>39</v>
      </c>
      <c r="S22" s="26">
        <v>21.6</v>
      </c>
      <c r="T22" s="26">
        <v>0.8</v>
      </c>
      <c r="U22" s="26">
        <v>0</v>
      </c>
      <c r="V22" s="26">
        <v>24.4</v>
      </c>
      <c r="W22" s="26">
        <v>0</v>
      </c>
      <c r="X22" s="26">
        <v>6.2</v>
      </c>
      <c r="Y22" s="26">
        <v>0</v>
      </c>
      <c r="Z22" s="26">
        <v>3</v>
      </c>
      <c r="AA22" s="25">
        <v>1</v>
      </c>
      <c r="AB22" s="27">
        <v>0.6</v>
      </c>
      <c r="AC22" s="27">
        <v>4.5999999999999996</v>
      </c>
      <c r="AD22" s="27">
        <v>25.7</v>
      </c>
      <c r="AE22" s="27">
        <v>6.6</v>
      </c>
      <c r="AF22" s="27">
        <v>0</v>
      </c>
      <c r="AG22" s="27">
        <v>0</v>
      </c>
      <c r="AH22" s="4">
        <f t="shared" si="0"/>
        <v>159.79999999999998</v>
      </c>
      <c r="AI22" s="27">
        <v>159.80000000000001</v>
      </c>
      <c r="AJ22" s="1">
        <f t="shared" si="1"/>
        <v>0</v>
      </c>
    </row>
    <row r="23" spans="1:36">
      <c r="A23" s="3">
        <v>22</v>
      </c>
      <c r="B23" s="2" t="s">
        <v>21</v>
      </c>
      <c r="C23" s="4">
        <v>50.3</v>
      </c>
      <c r="D23" s="26">
        <v>0</v>
      </c>
      <c r="E23" s="4">
        <v>0</v>
      </c>
      <c r="F23" s="4">
        <v>0</v>
      </c>
      <c r="G23" s="26">
        <v>0</v>
      </c>
      <c r="H23" s="26">
        <v>0</v>
      </c>
      <c r="I23" s="26">
        <v>0</v>
      </c>
      <c r="J23" s="26">
        <v>0</v>
      </c>
      <c r="K23" s="26">
        <v>28.9</v>
      </c>
      <c r="L23" s="26">
        <v>0</v>
      </c>
      <c r="M23" s="26">
        <v>1.8</v>
      </c>
      <c r="N23" s="26">
        <v>0</v>
      </c>
      <c r="O23" s="26">
        <v>0</v>
      </c>
      <c r="P23" s="26">
        <v>0</v>
      </c>
      <c r="Q23" s="26">
        <v>0</v>
      </c>
      <c r="R23" s="26">
        <v>5.3</v>
      </c>
      <c r="S23" s="26">
        <v>22.5</v>
      </c>
      <c r="T23" s="26">
        <v>3</v>
      </c>
      <c r="U23" s="26">
        <v>0</v>
      </c>
      <c r="V23" s="26">
        <v>0</v>
      </c>
      <c r="W23" s="26">
        <v>0</v>
      </c>
      <c r="X23" s="26">
        <v>1.9</v>
      </c>
      <c r="Y23" s="26">
        <v>0</v>
      </c>
      <c r="Z23" s="26">
        <v>1.9</v>
      </c>
      <c r="AA23" s="25">
        <v>0</v>
      </c>
      <c r="AB23" s="27">
        <v>16.2</v>
      </c>
      <c r="AC23" s="27">
        <v>1.2</v>
      </c>
      <c r="AD23" s="27">
        <v>32.4</v>
      </c>
      <c r="AE23" s="27">
        <v>1.6</v>
      </c>
      <c r="AF23" s="27">
        <v>0</v>
      </c>
      <c r="AG23" s="27">
        <v>0</v>
      </c>
      <c r="AH23" s="4">
        <f t="shared" si="0"/>
        <v>116.69999999999999</v>
      </c>
      <c r="AI23" s="27">
        <v>116.7</v>
      </c>
      <c r="AJ23" s="1">
        <f t="shared" si="1"/>
        <v>0</v>
      </c>
    </row>
    <row r="24" spans="1:36">
      <c r="A24" s="3">
        <v>23</v>
      </c>
      <c r="B24" s="2" t="s">
        <v>22</v>
      </c>
      <c r="C24" s="4">
        <v>97.8</v>
      </c>
      <c r="D24" s="26">
        <v>0</v>
      </c>
      <c r="E24" s="4">
        <v>0</v>
      </c>
      <c r="F24" s="4">
        <v>0</v>
      </c>
      <c r="G24" s="26">
        <v>0</v>
      </c>
      <c r="H24" s="26">
        <v>0</v>
      </c>
      <c r="I24" s="26">
        <v>0</v>
      </c>
      <c r="J24" s="26">
        <v>0</v>
      </c>
      <c r="K24" s="26">
        <v>42.4</v>
      </c>
      <c r="L24" s="26">
        <v>1.5</v>
      </c>
      <c r="M24" s="26">
        <v>0</v>
      </c>
      <c r="N24" s="26">
        <v>0</v>
      </c>
      <c r="O24" s="26">
        <v>0.4</v>
      </c>
      <c r="P24" s="26">
        <v>0</v>
      </c>
      <c r="Q24" s="26">
        <v>0.1</v>
      </c>
      <c r="R24" s="26">
        <v>2.9</v>
      </c>
      <c r="S24" s="26">
        <v>51.2</v>
      </c>
      <c r="T24" s="26">
        <v>5.8</v>
      </c>
      <c r="U24" s="26">
        <v>0</v>
      </c>
      <c r="V24" s="26">
        <v>0</v>
      </c>
      <c r="W24" s="26">
        <v>0</v>
      </c>
      <c r="X24" s="26">
        <v>2.2999999999999998</v>
      </c>
      <c r="Y24" s="26">
        <v>0</v>
      </c>
      <c r="Z24" s="26">
        <v>10.8</v>
      </c>
      <c r="AA24" s="25">
        <v>1.6000000000000085</v>
      </c>
      <c r="AB24" s="27">
        <v>4.2</v>
      </c>
      <c r="AC24" s="27">
        <v>4</v>
      </c>
      <c r="AD24" s="27">
        <v>21.4</v>
      </c>
      <c r="AE24" s="27">
        <v>11.4</v>
      </c>
      <c r="AF24" s="27">
        <v>0.3</v>
      </c>
      <c r="AG24" s="27">
        <v>0.1</v>
      </c>
      <c r="AH24" s="4">
        <f t="shared" si="0"/>
        <v>160.4</v>
      </c>
      <c r="AI24" s="27">
        <v>163.4</v>
      </c>
      <c r="AJ24" s="1">
        <f t="shared" si="1"/>
        <v>3</v>
      </c>
    </row>
    <row r="25" spans="1:36">
      <c r="A25" s="3">
        <v>24</v>
      </c>
      <c r="B25" s="2" t="s">
        <v>23</v>
      </c>
      <c r="C25" s="4">
        <v>92.4</v>
      </c>
      <c r="D25" s="26">
        <v>0</v>
      </c>
      <c r="E25" s="4">
        <v>0</v>
      </c>
      <c r="F25" s="4">
        <v>0</v>
      </c>
      <c r="G25" s="26">
        <v>0</v>
      </c>
      <c r="H25" s="26">
        <v>0</v>
      </c>
      <c r="I25" s="26">
        <v>0</v>
      </c>
      <c r="J25" s="26">
        <v>0</v>
      </c>
      <c r="K25" s="26">
        <v>41.2</v>
      </c>
      <c r="L25" s="26">
        <v>8.8000000000000007</v>
      </c>
      <c r="M25" s="26">
        <v>8.1999999999999993</v>
      </c>
      <c r="N25" s="26">
        <v>0</v>
      </c>
      <c r="O25" s="26">
        <v>0</v>
      </c>
      <c r="P25" s="26">
        <v>0.5</v>
      </c>
      <c r="Q25" s="26">
        <v>0.1</v>
      </c>
      <c r="R25" s="26">
        <v>37.5</v>
      </c>
      <c r="S25" s="26">
        <v>45.4</v>
      </c>
      <c r="T25" s="26">
        <v>2.1</v>
      </c>
      <c r="U25" s="26">
        <v>0</v>
      </c>
      <c r="V25" s="26">
        <v>0</v>
      </c>
      <c r="W25" s="26">
        <v>0</v>
      </c>
      <c r="X25" s="26">
        <v>1.5</v>
      </c>
      <c r="Y25" s="26">
        <v>0</v>
      </c>
      <c r="Z25" s="26">
        <v>5.8</v>
      </c>
      <c r="AA25" s="25">
        <v>0</v>
      </c>
      <c r="AB25" s="27">
        <v>15.7</v>
      </c>
      <c r="AC25" s="27">
        <v>9.1999999999999993</v>
      </c>
      <c r="AD25" s="27">
        <v>13.3</v>
      </c>
      <c r="AE25" s="27">
        <v>15.7</v>
      </c>
      <c r="AF25" s="27">
        <v>0.1</v>
      </c>
      <c r="AG25" s="27">
        <v>0.1</v>
      </c>
      <c r="AH25" s="4">
        <f t="shared" si="0"/>
        <v>205.2</v>
      </c>
      <c r="AI25" s="27">
        <v>205.2</v>
      </c>
      <c r="AJ25" s="1">
        <f t="shared" si="1"/>
        <v>0</v>
      </c>
    </row>
    <row r="26" spans="1:36">
      <c r="A26" s="3">
        <v>25</v>
      </c>
      <c r="B26" s="2" t="s">
        <v>24</v>
      </c>
      <c r="C26" s="4">
        <v>94.6</v>
      </c>
      <c r="D26" s="26">
        <v>0</v>
      </c>
      <c r="E26" s="4">
        <v>0</v>
      </c>
      <c r="F26" s="4">
        <v>0</v>
      </c>
      <c r="G26" s="26">
        <v>0</v>
      </c>
      <c r="H26" s="26">
        <v>0</v>
      </c>
      <c r="I26" s="26">
        <v>0</v>
      </c>
      <c r="J26" s="26">
        <v>0</v>
      </c>
      <c r="K26" s="26">
        <v>14.6</v>
      </c>
      <c r="L26" s="26">
        <v>1.9</v>
      </c>
      <c r="M26" s="26">
        <v>0.1</v>
      </c>
      <c r="N26" s="26">
        <v>0</v>
      </c>
      <c r="O26" s="26">
        <v>0</v>
      </c>
      <c r="P26" s="26">
        <v>2.2000000000000002</v>
      </c>
      <c r="Q26" s="26">
        <v>0.1</v>
      </c>
      <c r="R26" s="26">
        <v>2.2999999999999998</v>
      </c>
      <c r="S26" s="26">
        <v>49.4</v>
      </c>
      <c r="T26" s="26">
        <v>7.2</v>
      </c>
      <c r="U26" s="26">
        <v>0</v>
      </c>
      <c r="V26" s="26">
        <v>0.9</v>
      </c>
      <c r="W26" s="26">
        <v>0</v>
      </c>
      <c r="X26" s="26">
        <v>0.3</v>
      </c>
      <c r="Y26" s="26">
        <v>0</v>
      </c>
      <c r="Z26" s="26">
        <v>48.4</v>
      </c>
      <c r="AA26" s="25">
        <v>3.5999999999999943</v>
      </c>
      <c r="AB26" s="27">
        <v>1.2</v>
      </c>
      <c r="AC26" s="27">
        <v>8.9</v>
      </c>
      <c r="AD26" s="27">
        <v>15.2</v>
      </c>
      <c r="AE26" s="27">
        <v>7.6</v>
      </c>
      <c r="AF26" s="27">
        <v>0</v>
      </c>
      <c r="AG26" s="27">
        <v>0</v>
      </c>
      <c r="AH26" s="4">
        <f t="shared" si="0"/>
        <v>163.89999999999998</v>
      </c>
      <c r="AI26" s="27">
        <v>164.5</v>
      </c>
      <c r="AJ26" s="1">
        <f t="shared" si="1"/>
        <v>0.60000000000002274</v>
      </c>
    </row>
    <row r="27" spans="1:36">
      <c r="A27" s="3">
        <v>26</v>
      </c>
      <c r="B27" s="2" t="s">
        <v>25</v>
      </c>
      <c r="C27" s="4">
        <v>90.2</v>
      </c>
      <c r="D27" s="26">
        <v>0</v>
      </c>
      <c r="E27" s="4">
        <v>0</v>
      </c>
      <c r="F27" s="4">
        <v>0</v>
      </c>
      <c r="G27" s="26">
        <v>0</v>
      </c>
      <c r="H27" s="26">
        <v>0</v>
      </c>
      <c r="I27" s="26">
        <v>0.5</v>
      </c>
      <c r="J27" s="26">
        <v>1.6</v>
      </c>
      <c r="K27" s="26">
        <v>15.6</v>
      </c>
      <c r="L27" s="26">
        <v>12.3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10.8</v>
      </c>
      <c r="S27" s="26">
        <v>40.200000000000003</v>
      </c>
      <c r="T27" s="26">
        <v>0.4</v>
      </c>
      <c r="U27" s="26">
        <v>0</v>
      </c>
      <c r="V27" s="26">
        <v>0</v>
      </c>
      <c r="W27" s="26">
        <v>0</v>
      </c>
      <c r="X27" s="26">
        <v>2.2000000000000002</v>
      </c>
      <c r="Y27" s="26">
        <v>0</v>
      </c>
      <c r="Z27" s="26">
        <v>2.8</v>
      </c>
      <c r="AA27" s="25">
        <v>0</v>
      </c>
      <c r="AB27" s="27">
        <v>11.8</v>
      </c>
      <c r="AC27" s="27">
        <v>11.6</v>
      </c>
      <c r="AD27" s="27">
        <v>12</v>
      </c>
      <c r="AE27" s="27">
        <v>2.7</v>
      </c>
      <c r="AF27" s="27">
        <v>0.1</v>
      </c>
      <c r="AG27" s="27">
        <v>0.1</v>
      </c>
      <c r="AH27" s="4">
        <f t="shared" si="0"/>
        <v>124.69999999999999</v>
      </c>
      <c r="AI27" s="27">
        <v>124.7</v>
      </c>
      <c r="AJ27" s="1">
        <f t="shared" si="1"/>
        <v>0</v>
      </c>
    </row>
    <row r="28" spans="1:36">
      <c r="A28" s="3">
        <v>27</v>
      </c>
      <c r="B28" s="2" t="s">
        <v>26</v>
      </c>
      <c r="C28" s="4">
        <v>90.1</v>
      </c>
      <c r="D28" s="26">
        <v>0</v>
      </c>
      <c r="E28" s="4">
        <v>0</v>
      </c>
      <c r="F28" s="4">
        <v>0</v>
      </c>
      <c r="G28" s="26">
        <v>0</v>
      </c>
      <c r="H28" s="26">
        <v>0</v>
      </c>
      <c r="I28" s="26">
        <v>0</v>
      </c>
      <c r="J28" s="26">
        <v>0</v>
      </c>
      <c r="K28" s="26">
        <v>38.5</v>
      </c>
      <c r="L28" s="26">
        <v>2.2999999999999998</v>
      </c>
      <c r="M28" s="26">
        <v>2.7</v>
      </c>
      <c r="N28" s="26">
        <v>0</v>
      </c>
      <c r="O28" s="26">
        <v>0</v>
      </c>
      <c r="P28" s="26">
        <v>1.1000000000000001</v>
      </c>
      <c r="Q28" s="26">
        <v>0.1</v>
      </c>
      <c r="R28" s="26">
        <v>65.900000000000006</v>
      </c>
      <c r="S28" s="26">
        <v>36.200000000000003</v>
      </c>
      <c r="T28" s="26">
        <v>2.2999999999999998</v>
      </c>
      <c r="U28" s="26">
        <v>0</v>
      </c>
      <c r="V28" s="26">
        <v>0</v>
      </c>
      <c r="W28" s="26">
        <v>0</v>
      </c>
      <c r="X28" s="26">
        <v>4.2</v>
      </c>
      <c r="Y28" s="26">
        <v>0</v>
      </c>
      <c r="Z28" s="26">
        <v>2</v>
      </c>
      <c r="AA28" s="25">
        <v>2.8999999999999773</v>
      </c>
      <c r="AB28" s="27">
        <v>18</v>
      </c>
      <c r="AC28" s="27">
        <v>3.1</v>
      </c>
      <c r="AD28" s="27">
        <v>39.9</v>
      </c>
      <c r="AE28" s="27">
        <v>18</v>
      </c>
      <c r="AF28" s="27">
        <v>0.5</v>
      </c>
      <c r="AG28" s="27">
        <v>0.1</v>
      </c>
      <c r="AH28" s="4">
        <f t="shared" si="0"/>
        <v>237.79999999999998</v>
      </c>
      <c r="AI28" s="27">
        <v>238.4</v>
      </c>
      <c r="AJ28" s="1">
        <f t="shared" si="1"/>
        <v>0.60000000000002274</v>
      </c>
    </row>
    <row r="29" spans="1:36">
      <c r="A29" s="3">
        <v>28</v>
      </c>
      <c r="B29" s="2" t="s">
        <v>27</v>
      </c>
      <c r="C29" s="4">
        <v>72.099999999999994</v>
      </c>
      <c r="D29" s="26">
        <v>0</v>
      </c>
      <c r="E29" s="4">
        <v>0</v>
      </c>
      <c r="F29" s="4">
        <v>0</v>
      </c>
      <c r="G29" s="26">
        <v>0</v>
      </c>
      <c r="H29" s="26">
        <v>0</v>
      </c>
      <c r="I29" s="26">
        <v>0</v>
      </c>
      <c r="J29" s="26">
        <v>0</v>
      </c>
      <c r="K29" s="26">
        <v>32.4</v>
      </c>
      <c r="L29" s="26">
        <v>3.8</v>
      </c>
      <c r="M29" s="26">
        <v>0</v>
      </c>
      <c r="N29" s="26">
        <v>0</v>
      </c>
      <c r="O29" s="26">
        <v>0</v>
      </c>
      <c r="P29" s="26">
        <v>0.6</v>
      </c>
      <c r="Q29" s="26">
        <v>0.4</v>
      </c>
      <c r="R29" s="26">
        <v>5.0999999999999996</v>
      </c>
      <c r="S29" s="26">
        <v>60.8</v>
      </c>
      <c r="T29" s="26">
        <v>1.2</v>
      </c>
      <c r="U29" s="26">
        <v>0</v>
      </c>
      <c r="V29" s="26">
        <v>0.2</v>
      </c>
      <c r="W29" s="26">
        <v>0</v>
      </c>
      <c r="X29" s="26">
        <v>0.7</v>
      </c>
      <c r="Y29" s="26">
        <v>0.1</v>
      </c>
      <c r="Z29" s="26">
        <v>0.5</v>
      </c>
      <c r="AA29" s="25">
        <v>0.79999999999999716</v>
      </c>
      <c r="AB29" s="27">
        <v>0.5</v>
      </c>
      <c r="AC29" s="27">
        <v>3.1</v>
      </c>
      <c r="AD29" s="27">
        <v>28.7</v>
      </c>
      <c r="AE29" s="27">
        <v>4.8</v>
      </c>
      <c r="AF29" s="27">
        <v>0.9</v>
      </c>
      <c r="AG29" s="27">
        <v>0.2</v>
      </c>
      <c r="AH29" s="4">
        <f t="shared" si="0"/>
        <v>144.79999999999998</v>
      </c>
      <c r="AI29" s="27">
        <v>144.80000000000001</v>
      </c>
      <c r="AJ29" s="1">
        <f t="shared" si="1"/>
        <v>0</v>
      </c>
    </row>
    <row r="30" spans="1:36">
      <c r="A30" s="3">
        <v>29</v>
      </c>
      <c r="B30" s="2" t="s">
        <v>28</v>
      </c>
      <c r="C30" s="4">
        <v>94.7</v>
      </c>
      <c r="D30" s="26">
        <v>0</v>
      </c>
      <c r="E30" s="4">
        <v>0</v>
      </c>
      <c r="F30" s="4">
        <v>0</v>
      </c>
      <c r="G30" s="26">
        <v>0</v>
      </c>
      <c r="H30" s="26">
        <v>0</v>
      </c>
      <c r="I30" s="26">
        <v>0</v>
      </c>
      <c r="J30" s="26">
        <v>0.2</v>
      </c>
      <c r="K30" s="26">
        <v>20.8</v>
      </c>
      <c r="L30" s="26">
        <v>4.2</v>
      </c>
      <c r="M30" s="26">
        <v>0</v>
      </c>
      <c r="N30" s="26">
        <v>0.1</v>
      </c>
      <c r="O30" s="26">
        <v>0.1</v>
      </c>
      <c r="P30" s="26">
        <v>11.9</v>
      </c>
      <c r="Q30" s="26">
        <v>0</v>
      </c>
      <c r="R30" s="26">
        <v>3.1</v>
      </c>
      <c r="S30" s="26">
        <v>3.9</v>
      </c>
      <c r="T30" s="26">
        <v>0.9</v>
      </c>
      <c r="U30" s="26">
        <v>0.4</v>
      </c>
      <c r="V30" s="26">
        <v>6.9</v>
      </c>
      <c r="W30" s="26">
        <v>0.4</v>
      </c>
      <c r="X30" s="26">
        <v>0.3</v>
      </c>
      <c r="Y30" s="26">
        <v>0</v>
      </c>
      <c r="Z30" s="26">
        <v>6.9</v>
      </c>
      <c r="AA30" s="25">
        <v>0.90000000000000568</v>
      </c>
      <c r="AB30" s="27">
        <v>2.9</v>
      </c>
      <c r="AC30" s="27">
        <v>13.7</v>
      </c>
      <c r="AD30" s="27">
        <v>18.7</v>
      </c>
      <c r="AE30" s="27">
        <v>52.6</v>
      </c>
      <c r="AF30" s="27">
        <v>0.1</v>
      </c>
      <c r="AG30" s="27">
        <v>0</v>
      </c>
      <c r="AH30" s="4">
        <f t="shared" si="0"/>
        <v>149</v>
      </c>
      <c r="AI30" s="27">
        <v>149.1</v>
      </c>
      <c r="AJ30" s="1">
        <f t="shared" si="1"/>
        <v>9.9999999999994316E-2</v>
      </c>
    </row>
    <row r="31" spans="1:36">
      <c r="A31" s="3">
        <v>30</v>
      </c>
      <c r="B31" s="2" t="s">
        <v>29</v>
      </c>
      <c r="C31" s="4">
        <v>117.5</v>
      </c>
      <c r="D31" s="26">
        <v>0</v>
      </c>
      <c r="E31" s="4">
        <v>0</v>
      </c>
      <c r="F31" s="4">
        <v>0</v>
      </c>
      <c r="G31" s="26">
        <v>0</v>
      </c>
      <c r="H31" s="26">
        <v>0</v>
      </c>
      <c r="I31" s="26">
        <v>50.7</v>
      </c>
      <c r="J31" s="26">
        <v>38</v>
      </c>
      <c r="K31" s="26">
        <v>38.299999999999997</v>
      </c>
      <c r="L31" s="26">
        <v>10.199999999999999</v>
      </c>
      <c r="M31" s="26">
        <v>0</v>
      </c>
      <c r="N31" s="26">
        <v>0</v>
      </c>
      <c r="O31" s="26">
        <v>0</v>
      </c>
      <c r="P31" s="26">
        <v>6.9</v>
      </c>
      <c r="Q31" s="26">
        <v>0</v>
      </c>
      <c r="R31" s="26">
        <v>0.8</v>
      </c>
      <c r="S31" s="26">
        <v>2.7</v>
      </c>
      <c r="T31" s="26">
        <v>0.3</v>
      </c>
      <c r="U31" s="26">
        <v>0</v>
      </c>
      <c r="V31" s="26">
        <v>12.4</v>
      </c>
      <c r="W31" s="26">
        <v>0</v>
      </c>
      <c r="X31" s="26">
        <v>0</v>
      </c>
      <c r="Y31" s="26">
        <v>0</v>
      </c>
      <c r="Z31" s="26">
        <v>0</v>
      </c>
      <c r="AA31" s="25">
        <v>0.29999999999998295</v>
      </c>
      <c r="AB31" s="27">
        <v>3.7</v>
      </c>
      <c r="AC31" s="27">
        <v>11.5</v>
      </c>
      <c r="AD31" s="27">
        <v>15.9</v>
      </c>
      <c r="AE31" s="27">
        <v>27.7</v>
      </c>
      <c r="AF31" s="27">
        <v>0</v>
      </c>
      <c r="AG31" s="27">
        <v>0</v>
      </c>
      <c r="AH31" s="4">
        <f t="shared" si="0"/>
        <v>219.39999999999998</v>
      </c>
      <c r="AI31" s="27">
        <v>219.2</v>
      </c>
      <c r="AJ31" s="1">
        <f t="shared" si="1"/>
        <v>-0.19999999999998863</v>
      </c>
    </row>
    <row r="32" spans="1:36">
      <c r="A32" s="3">
        <v>31</v>
      </c>
      <c r="B32" s="2" t="s">
        <v>30</v>
      </c>
      <c r="C32" s="4">
        <v>77.900000000000006</v>
      </c>
      <c r="D32" s="26">
        <v>0</v>
      </c>
      <c r="E32" s="4">
        <v>0</v>
      </c>
      <c r="F32" s="4">
        <v>0</v>
      </c>
      <c r="G32" s="26">
        <v>0</v>
      </c>
      <c r="H32" s="26">
        <v>0</v>
      </c>
      <c r="I32" s="26">
        <v>0</v>
      </c>
      <c r="J32" s="26">
        <v>0.6</v>
      </c>
      <c r="K32" s="26">
        <v>28.7</v>
      </c>
      <c r="L32" s="26">
        <v>13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30.5</v>
      </c>
      <c r="S32" s="26">
        <v>23</v>
      </c>
      <c r="T32" s="26">
        <v>0.8</v>
      </c>
      <c r="U32" s="26">
        <v>0</v>
      </c>
      <c r="V32" s="26">
        <v>0</v>
      </c>
      <c r="W32" s="26">
        <v>0</v>
      </c>
      <c r="X32" s="26">
        <v>25.4</v>
      </c>
      <c r="Y32" s="26">
        <v>0</v>
      </c>
      <c r="Z32" s="26">
        <v>0</v>
      </c>
      <c r="AA32" s="25">
        <v>0</v>
      </c>
      <c r="AB32" s="27">
        <v>34</v>
      </c>
      <c r="AC32" s="27">
        <v>1.3</v>
      </c>
      <c r="AD32" s="27">
        <v>16.5</v>
      </c>
      <c r="AE32" s="27">
        <v>23.4</v>
      </c>
      <c r="AF32" s="27">
        <v>0</v>
      </c>
      <c r="AG32" s="27">
        <v>0</v>
      </c>
      <c r="AH32" s="4">
        <f t="shared" si="0"/>
        <v>197.20000000000002</v>
      </c>
      <c r="AI32" s="27">
        <v>197.2</v>
      </c>
      <c r="AJ32" s="1">
        <f t="shared" si="1"/>
        <v>0</v>
      </c>
    </row>
    <row r="33" spans="1:36" ht="15" customHeight="1">
      <c r="A33" s="3">
        <v>32</v>
      </c>
      <c r="B33" s="2" t="s">
        <v>31</v>
      </c>
      <c r="C33" s="4">
        <v>102.8</v>
      </c>
      <c r="D33" s="26">
        <v>0</v>
      </c>
      <c r="E33" s="4">
        <v>0</v>
      </c>
      <c r="F33" s="4">
        <v>0</v>
      </c>
      <c r="G33" s="26">
        <v>0</v>
      </c>
      <c r="H33" s="26">
        <v>0</v>
      </c>
      <c r="I33" s="26">
        <v>29.7</v>
      </c>
      <c r="J33" s="26">
        <v>55.1</v>
      </c>
      <c r="K33" s="26">
        <v>4</v>
      </c>
      <c r="L33" s="26">
        <v>3.9</v>
      </c>
      <c r="M33" s="26">
        <v>0</v>
      </c>
      <c r="N33" s="26">
        <v>0</v>
      </c>
      <c r="O33" s="26">
        <v>0</v>
      </c>
      <c r="P33" s="26">
        <v>16.5</v>
      </c>
      <c r="Q33" s="26">
        <v>0</v>
      </c>
      <c r="R33" s="26">
        <v>0.2</v>
      </c>
      <c r="S33" s="26">
        <v>1.2</v>
      </c>
      <c r="T33" s="26">
        <v>0.7</v>
      </c>
      <c r="U33" s="26">
        <v>0.3</v>
      </c>
      <c r="V33" s="26">
        <v>32.6</v>
      </c>
      <c r="W33" s="26">
        <v>0.3</v>
      </c>
      <c r="X33" s="26">
        <v>1.5</v>
      </c>
      <c r="Y33" s="26">
        <v>0</v>
      </c>
      <c r="Z33" s="26">
        <v>5.8</v>
      </c>
      <c r="AA33" s="25">
        <v>0.39999999999994884</v>
      </c>
      <c r="AB33" s="27">
        <v>6.5</v>
      </c>
      <c r="AC33" s="27">
        <v>1.6</v>
      </c>
      <c r="AD33" s="27">
        <v>11.9</v>
      </c>
      <c r="AE33" s="27">
        <v>33.5</v>
      </c>
      <c r="AF33" s="27">
        <v>0</v>
      </c>
      <c r="AG33" s="27">
        <v>0</v>
      </c>
      <c r="AH33" s="4">
        <f t="shared" si="0"/>
        <v>205.7</v>
      </c>
      <c r="AI33" s="27">
        <v>206</v>
      </c>
      <c r="AJ33" s="1">
        <f t="shared" si="1"/>
        <v>0.30000000000001137</v>
      </c>
    </row>
    <row r="34" spans="1:36">
      <c r="A34" s="3">
        <v>33</v>
      </c>
      <c r="B34" s="2" t="s">
        <v>32</v>
      </c>
      <c r="C34" s="4">
        <v>100</v>
      </c>
      <c r="D34" s="26">
        <v>0</v>
      </c>
      <c r="E34" s="4">
        <v>0</v>
      </c>
      <c r="F34" s="4">
        <v>0</v>
      </c>
      <c r="G34" s="26">
        <v>0</v>
      </c>
      <c r="H34" s="26">
        <v>0</v>
      </c>
      <c r="I34" s="26">
        <v>0.1</v>
      </c>
      <c r="J34" s="26">
        <v>1.1000000000000001</v>
      </c>
      <c r="K34" s="26">
        <v>4.4000000000000004</v>
      </c>
      <c r="L34" s="26">
        <v>2.8</v>
      </c>
      <c r="M34" s="26">
        <v>0</v>
      </c>
      <c r="N34" s="26">
        <v>0</v>
      </c>
      <c r="O34" s="26">
        <v>0</v>
      </c>
      <c r="P34" s="26">
        <v>3.4</v>
      </c>
      <c r="Q34" s="26">
        <v>0</v>
      </c>
      <c r="R34" s="26">
        <v>9.6999999999999993</v>
      </c>
      <c r="S34" s="26">
        <v>19.600000000000001</v>
      </c>
      <c r="T34" s="26">
        <v>2</v>
      </c>
      <c r="U34" s="26">
        <v>0</v>
      </c>
      <c r="V34" s="26">
        <v>0.5</v>
      </c>
      <c r="W34" s="26">
        <v>0</v>
      </c>
      <c r="X34" s="26">
        <v>4.0999999999999996</v>
      </c>
      <c r="Y34" s="26">
        <v>1.1000000000000001</v>
      </c>
      <c r="Z34" s="26">
        <v>4.2</v>
      </c>
      <c r="AA34" s="25">
        <v>0</v>
      </c>
      <c r="AB34" s="27">
        <v>0.3</v>
      </c>
      <c r="AC34" s="27">
        <v>14.3</v>
      </c>
      <c r="AD34" s="27">
        <v>17.600000000000001</v>
      </c>
      <c r="AE34" s="27">
        <v>10.9</v>
      </c>
      <c r="AF34" s="27">
        <v>2.2000000000000002</v>
      </c>
      <c r="AG34" s="27">
        <v>0</v>
      </c>
      <c r="AH34" s="4">
        <f t="shared" si="0"/>
        <v>98.300000000000026</v>
      </c>
      <c r="AI34" s="27">
        <v>98.3</v>
      </c>
      <c r="AJ34" s="1">
        <f t="shared" si="1"/>
        <v>0</v>
      </c>
    </row>
    <row r="35" spans="1:36" ht="15" customHeight="1">
      <c r="A35" s="3">
        <v>34</v>
      </c>
      <c r="B35" s="2" t="s">
        <v>33</v>
      </c>
      <c r="C35" s="4">
        <v>98.6</v>
      </c>
      <c r="D35" s="26">
        <v>0</v>
      </c>
      <c r="E35" s="4">
        <v>0</v>
      </c>
      <c r="F35" s="4">
        <v>0</v>
      </c>
      <c r="G35" s="26">
        <v>0</v>
      </c>
      <c r="H35" s="26">
        <v>0</v>
      </c>
      <c r="I35" s="26">
        <v>0</v>
      </c>
      <c r="J35" s="26">
        <v>0.5</v>
      </c>
      <c r="K35" s="26">
        <v>40.299999999999997</v>
      </c>
      <c r="L35" s="26">
        <v>4.5999999999999996</v>
      </c>
      <c r="M35" s="26">
        <v>0.1</v>
      </c>
      <c r="N35" s="26">
        <v>0</v>
      </c>
      <c r="O35" s="26">
        <v>0</v>
      </c>
      <c r="P35" s="26">
        <v>15.2</v>
      </c>
      <c r="Q35" s="26">
        <v>0.1</v>
      </c>
      <c r="R35" s="26">
        <v>0</v>
      </c>
      <c r="S35" s="26">
        <v>4</v>
      </c>
      <c r="T35" s="26">
        <v>0.5</v>
      </c>
      <c r="U35" s="26">
        <v>0</v>
      </c>
      <c r="V35" s="26">
        <v>2.1</v>
      </c>
      <c r="W35" s="26">
        <v>0</v>
      </c>
      <c r="X35" s="26">
        <v>0</v>
      </c>
      <c r="Y35" s="26">
        <v>0</v>
      </c>
      <c r="Z35" s="26">
        <v>6.4</v>
      </c>
      <c r="AA35" s="25">
        <v>0</v>
      </c>
      <c r="AB35" s="27">
        <v>3.1</v>
      </c>
      <c r="AC35" s="27">
        <v>13.3</v>
      </c>
      <c r="AD35" s="27">
        <v>17.5</v>
      </c>
      <c r="AE35" s="27">
        <v>49.1</v>
      </c>
      <c r="AF35" s="27">
        <v>0.1</v>
      </c>
      <c r="AG35" s="27">
        <v>0</v>
      </c>
      <c r="AH35" s="4">
        <f t="shared" si="0"/>
        <v>156.9</v>
      </c>
      <c r="AI35" s="27">
        <v>156.9</v>
      </c>
      <c r="AJ35" s="1">
        <f t="shared" si="1"/>
        <v>0</v>
      </c>
    </row>
    <row r="36" spans="1:36" ht="15" customHeight="1">
      <c r="A36" s="3">
        <v>35</v>
      </c>
      <c r="B36" s="2" t="s">
        <v>34</v>
      </c>
      <c r="C36" s="4">
        <v>79</v>
      </c>
      <c r="D36" s="26">
        <v>0</v>
      </c>
      <c r="E36" s="4">
        <v>0</v>
      </c>
      <c r="F36" s="4">
        <v>0</v>
      </c>
      <c r="G36" s="26">
        <v>0</v>
      </c>
      <c r="H36" s="26">
        <v>0</v>
      </c>
      <c r="I36" s="26">
        <v>11.7</v>
      </c>
      <c r="J36" s="26">
        <v>0.1</v>
      </c>
      <c r="K36" s="26">
        <v>29.2</v>
      </c>
      <c r="L36" s="26">
        <v>5.0999999999999996</v>
      </c>
      <c r="M36" s="26">
        <v>0</v>
      </c>
      <c r="N36" s="26">
        <v>0</v>
      </c>
      <c r="O36" s="26">
        <v>0</v>
      </c>
      <c r="P36" s="26">
        <v>0.1</v>
      </c>
      <c r="Q36" s="26">
        <v>0</v>
      </c>
      <c r="R36" s="26">
        <v>68.599999999999994</v>
      </c>
      <c r="S36" s="26">
        <v>41.6</v>
      </c>
      <c r="T36" s="26">
        <v>1.3</v>
      </c>
      <c r="U36" s="26">
        <v>0</v>
      </c>
      <c r="V36" s="26">
        <v>0.3</v>
      </c>
      <c r="W36" s="26">
        <v>0</v>
      </c>
      <c r="X36" s="26">
        <v>1.3</v>
      </c>
      <c r="Y36" s="26">
        <v>0.1</v>
      </c>
      <c r="Z36" s="26">
        <v>9</v>
      </c>
      <c r="AA36" s="25">
        <v>0</v>
      </c>
      <c r="AB36" s="27">
        <v>19.600000000000001</v>
      </c>
      <c r="AC36" s="27">
        <v>0.1</v>
      </c>
      <c r="AD36" s="27">
        <v>22.7</v>
      </c>
      <c r="AE36" s="27">
        <v>22.7</v>
      </c>
      <c r="AF36" s="27">
        <v>0.9</v>
      </c>
      <c r="AG36" s="27">
        <v>0</v>
      </c>
      <c r="AH36" s="4">
        <f t="shared" si="0"/>
        <v>234.4</v>
      </c>
      <c r="AI36" s="27">
        <v>234.4</v>
      </c>
      <c r="AJ36" s="1">
        <f t="shared" si="1"/>
        <v>0</v>
      </c>
    </row>
    <row r="37" spans="1:36" ht="15" customHeight="1">
      <c r="A37" s="3">
        <v>36</v>
      </c>
      <c r="B37" s="2" t="s">
        <v>35</v>
      </c>
      <c r="C37" s="4">
        <v>78</v>
      </c>
      <c r="D37" s="26">
        <v>0</v>
      </c>
      <c r="E37" s="4">
        <v>0</v>
      </c>
      <c r="F37" s="4">
        <v>0</v>
      </c>
      <c r="G37" s="26">
        <v>0</v>
      </c>
      <c r="H37" s="26">
        <v>0</v>
      </c>
      <c r="I37" s="26">
        <v>1.2</v>
      </c>
      <c r="J37" s="26">
        <v>0</v>
      </c>
      <c r="K37" s="26">
        <v>36.200000000000003</v>
      </c>
      <c r="L37" s="26">
        <v>2.7</v>
      </c>
      <c r="M37" s="26">
        <v>3.7</v>
      </c>
      <c r="N37" s="26">
        <v>0</v>
      </c>
      <c r="O37" s="26">
        <v>1</v>
      </c>
      <c r="P37" s="26">
        <v>1.2</v>
      </c>
      <c r="Q37" s="26">
        <v>0</v>
      </c>
      <c r="R37" s="26">
        <v>43.8</v>
      </c>
      <c r="S37" s="26">
        <v>19.899999999999999</v>
      </c>
      <c r="T37" s="26">
        <v>1.6</v>
      </c>
      <c r="U37" s="26">
        <v>0</v>
      </c>
      <c r="V37" s="26">
        <v>0.1</v>
      </c>
      <c r="W37" s="26">
        <v>0</v>
      </c>
      <c r="X37" s="26">
        <v>3</v>
      </c>
      <c r="Y37" s="26">
        <v>0</v>
      </c>
      <c r="Z37" s="26">
        <v>6.1</v>
      </c>
      <c r="AA37" s="25">
        <v>0</v>
      </c>
      <c r="AB37" s="27">
        <v>5.0999999999999996</v>
      </c>
      <c r="AC37" s="27">
        <v>0</v>
      </c>
      <c r="AD37" s="27">
        <v>16.399999999999999</v>
      </c>
      <c r="AE37" s="27">
        <v>3.9</v>
      </c>
      <c r="AF37" s="27">
        <v>0</v>
      </c>
      <c r="AG37" s="27">
        <v>0</v>
      </c>
      <c r="AH37" s="4">
        <f t="shared" si="0"/>
        <v>145.9</v>
      </c>
      <c r="AI37" s="27">
        <v>145.9</v>
      </c>
      <c r="AJ37" s="1">
        <f t="shared" si="1"/>
        <v>0</v>
      </c>
    </row>
    <row r="38" spans="1:36" ht="15" customHeight="1">
      <c r="A38" s="3">
        <v>37</v>
      </c>
      <c r="B38" s="2" t="s">
        <v>36</v>
      </c>
      <c r="C38" s="4">
        <v>102.4</v>
      </c>
      <c r="D38" s="26">
        <v>0</v>
      </c>
      <c r="E38" s="4">
        <v>0</v>
      </c>
      <c r="F38" s="4">
        <v>0</v>
      </c>
      <c r="G38" s="26">
        <v>0</v>
      </c>
      <c r="H38" s="26">
        <v>0</v>
      </c>
      <c r="I38" s="26">
        <v>0</v>
      </c>
      <c r="J38" s="26">
        <v>0.7</v>
      </c>
      <c r="K38" s="26">
        <v>33.4</v>
      </c>
      <c r="L38" s="26">
        <v>11.2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30.6</v>
      </c>
      <c r="S38" s="26">
        <v>42.1</v>
      </c>
      <c r="T38" s="26">
        <v>1.3</v>
      </c>
      <c r="U38" s="26">
        <v>0</v>
      </c>
      <c r="V38" s="26">
        <v>0</v>
      </c>
      <c r="W38" s="26">
        <v>0</v>
      </c>
      <c r="X38" s="26">
        <v>0.8</v>
      </c>
      <c r="Y38" s="26">
        <v>0</v>
      </c>
      <c r="Z38" s="26">
        <v>10.5</v>
      </c>
      <c r="AA38" s="25">
        <v>0</v>
      </c>
      <c r="AB38" s="27">
        <v>11.5</v>
      </c>
      <c r="AC38" s="27">
        <v>4.5999999999999996</v>
      </c>
      <c r="AD38" s="27">
        <v>17.5</v>
      </c>
      <c r="AE38" s="27">
        <v>22</v>
      </c>
      <c r="AF38" s="27">
        <v>0.9</v>
      </c>
      <c r="AG38" s="27">
        <v>0</v>
      </c>
      <c r="AH38" s="4">
        <f t="shared" si="0"/>
        <v>187.1</v>
      </c>
      <c r="AI38" s="27">
        <v>187.1</v>
      </c>
      <c r="AJ38" s="1">
        <f t="shared" si="1"/>
        <v>0</v>
      </c>
    </row>
    <row r="39" spans="1:36">
      <c r="A39" s="3">
        <v>38</v>
      </c>
      <c r="B39" s="2" t="s">
        <v>37</v>
      </c>
      <c r="C39" s="4">
        <v>91.7</v>
      </c>
      <c r="D39" s="26">
        <v>0</v>
      </c>
      <c r="E39" s="4">
        <v>0</v>
      </c>
      <c r="F39" s="4">
        <v>0</v>
      </c>
      <c r="G39" s="26">
        <v>0</v>
      </c>
      <c r="H39" s="26">
        <v>0</v>
      </c>
      <c r="I39" s="26">
        <v>11.9</v>
      </c>
      <c r="J39" s="26">
        <v>0</v>
      </c>
      <c r="K39" s="26">
        <v>27</v>
      </c>
      <c r="L39" s="26">
        <v>2</v>
      </c>
      <c r="M39" s="26">
        <v>0</v>
      </c>
      <c r="N39" s="26">
        <v>0</v>
      </c>
      <c r="O39" s="26">
        <v>0</v>
      </c>
      <c r="P39" s="26">
        <v>3.2</v>
      </c>
      <c r="Q39" s="26">
        <v>0</v>
      </c>
      <c r="R39" s="26">
        <v>18</v>
      </c>
      <c r="S39" s="26">
        <v>38.4</v>
      </c>
      <c r="T39" s="26">
        <v>1.7</v>
      </c>
      <c r="U39" s="26">
        <v>0</v>
      </c>
      <c r="V39" s="26">
        <v>8.8000000000000007</v>
      </c>
      <c r="W39" s="26">
        <v>0</v>
      </c>
      <c r="X39" s="26">
        <v>7</v>
      </c>
      <c r="Y39" s="26">
        <v>0</v>
      </c>
      <c r="Z39" s="26">
        <v>0.3</v>
      </c>
      <c r="AA39" s="25">
        <v>0</v>
      </c>
      <c r="AB39" s="27">
        <v>0.4</v>
      </c>
      <c r="AC39" s="27">
        <v>5.6</v>
      </c>
      <c r="AD39" s="27">
        <v>33.799999999999997</v>
      </c>
      <c r="AE39" s="27">
        <v>5.0999999999999996</v>
      </c>
      <c r="AF39" s="27">
        <v>3.9</v>
      </c>
      <c r="AG39" s="27">
        <v>0</v>
      </c>
      <c r="AH39" s="4">
        <f t="shared" si="0"/>
        <v>167.1</v>
      </c>
      <c r="AI39" s="27">
        <v>167.1</v>
      </c>
      <c r="AJ39" s="1">
        <f t="shared" si="1"/>
        <v>0</v>
      </c>
    </row>
    <row r="40" spans="1:36">
      <c r="A40" s="3">
        <v>39</v>
      </c>
      <c r="B40" s="2" t="s">
        <v>38</v>
      </c>
      <c r="C40" s="4">
        <v>91.2</v>
      </c>
      <c r="D40" s="26">
        <v>0</v>
      </c>
      <c r="E40" s="4">
        <v>0</v>
      </c>
      <c r="F40" s="4">
        <v>0</v>
      </c>
      <c r="G40" s="26">
        <v>0</v>
      </c>
      <c r="H40" s="26">
        <v>0</v>
      </c>
      <c r="I40" s="26">
        <v>11.7</v>
      </c>
      <c r="J40" s="26">
        <v>10.199999999999999</v>
      </c>
      <c r="K40" s="26">
        <v>18.899999999999999</v>
      </c>
      <c r="L40" s="26">
        <v>0.6</v>
      </c>
      <c r="M40" s="26">
        <v>0</v>
      </c>
      <c r="N40" s="26">
        <v>0</v>
      </c>
      <c r="O40" s="26">
        <v>2.6</v>
      </c>
      <c r="P40" s="26">
        <v>8.1999999999999993</v>
      </c>
      <c r="Q40" s="26">
        <v>0.1</v>
      </c>
      <c r="R40" s="26">
        <v>24.5</v>
      </c>
      <c r="S40" s="26">
        <v>6.6</v>
      </c>
      <c r="T40" s="26">
        <v>1.2</v>
      </c>
      <c r="U40" s="26">
        <v>0</v>
      </c>
      <c r="V40" s="26">
        <v>44.7</v>
      </c>
      <c r="W40" s="26">
        <v>0</v>
      </c>
      <c r="X40" s="26">
        <v>7.4</v>
      </c>
      <c r="Y40" s="26">
        <v>0.5</v>
      </c>
      <c r="Z40" s="26">
        <v>0.3</v>
      </c>
      <c r="AA40" s="25">
        <v>0</v>
      </c>
      <c r="AB40" s="27">
        <v>0.7</v>
      </c>
      <c r="AC40" s="27">
        <v>16</v>
      </c>
      <c r="AD40" s="27">
        <v>19</v>
      </c>
      <c r="AE40" s="27">
        <v>4.0999999999999996</v>
      </c>
      <c r="AF40" s="27">
        <v>0</v>
      </c>
      <c r="AG40" s="27">
        <v>0</v>
      </c>
      <c r="AH40" s="4">
        <f t="shared" si="0"/>
        <v>177.3</v>
      </c>
      <c r="AI40" s="27">
        <v>177.3</v>
      </c>
      <c r="AJ40" s="1">
        <f t="shared" si="1"/>
        <v>0</v>
      </c>
    </row>
    <row r="41" spans="1:36">
      <c r="A41" s="3">
        <v>40</v>
      </c>
      <c r="B41" s="2" t="s">
        <v>39</v>
      </c>
      <c r="C41" s="4">
        <v>97.4</v>
      </c>
      <c r="D41" s="26">
        <v>0</v>
      </c>
      <c r="E41" s="4">
        <v>0</v>
      </c>
      <c r="F41" s="4">
        <v>0</v>
      </c>
      <c r="G41" s="26">
        <v>0</v>
      </c>
      <c r="H41" s="26">
        <v>0</v>
      </c>
      <c r="I41" s="26">
        <v>0</v>
      </c>
      <c r="J41" s="26">
        <v>90</v>
      </c>
      <c r="K41" s="26">
        <v>9</v>
      </c>
      <c r="L41" s="26">
        <v>18.399999999999999</v>
      </c>
      <c r="M41" s="26">
        <v>0</v>
      </c>
      <c r="N41" s="26">
        <v>0</v>
      </c>
      <c r="O41" s="26">
        <v>2.2999999999999998</v>
      </c>
      <c r="P41" s="26">
        <v>4.7</v>
      </c>
      <c r="Q41" s="26">
        <v>1.7</v>
      </c>
      <c r="R41" s="26">
        <v>5.3</v>
      </c>
      <c r="S41" s="26">
        <v>1.4</v>
      </c>
      <c r="T41" s="26">
        <v>0.1</v>
      </c>
      <c r="U41" s="26">
        <v>0</v>
      </c>
      <c r="V41" s="26">
        <v>10.199999999999999</v>
      </c>
      <c r="W41" s="26">
        <v>0</v>
      </c>
      <c r="X41" s="26">
        <v>3.4</v>
      </c>
      <c r="Y41" s="26">
        <v>0</v>
      </c>
      <c r="Z41" s="26">
        <v>0</v>
      </c>
      <c r="AA41" s="25">
        <v>1.3000000000000114</v>
      </c>
      <c r="AB41" s="27">
        <v>3.2</v>
      </c>
      <c r="AC41" s="27">
        <v>21.7</v>
      </c>
      <c r="AD41" s="27">
        <v>14.4</v>
      </c>
      <c r="AE41" s="27">
        <v>25.1</v>
      </c>
      <c r="AF41" s="27">
        <v>0.1</v>
      </c>
      <c r="AG41" s="27">
        <v>0</v>
      </c>
      <c r="AH41" s="4">
        <f t="shared" si="0"/>
        <v>212.29999999999998</v>
      </c>
      <c r="AI41" s="27">
        <v>212.1</v>
      </c>
      <c r="AJ41" s="1">
        <f t="shared" si="1"/>
        <v>-0.19999999999998863</v>
      </c>
    </row>
    <row r="42" spans="1:36">
      <c r="A42" s="3">
        <v>41</v>
      </c>
      <c r="B42" s="2" t="s">
        <v>40</v>
      </c>
      <c r="C42" s="4">
        <v>90.9</v>
      </c>
      <c r="D42" s="26">
        <v>0</v>
      </c>
      <c r="E42" s="4">
        <v>0</v>
      </c>
      <c r="F42" s="4">
        <v>0</v>
      </c>
      <c r="G42" s="26">
        <v>0</v>
      </c>
      <c r="H42" s="26">
        <v>0</v>
      </c>
      <c r="I42" s="26">
        <v>23</v>
      </c>
      <c r="J42" s="26">
        <v>5.0999999999999996</v>
      </c>
      <c r="K42" s="26">
        <v>18.2</v>
      </c>
      <c r="L42" s="26">
        <v>29.3</v>
      </c>
      <c r="M42" s="26">
        <v>0</v>
      </c>
      <c r="N42" s="26">
        <v>0.6</v>
      </c>
      <c r="O42" s="26">
        <v>0</v>
      </c>
      <c r="P42" s="26">
        <v>25.5</v>
      </c>
      <c r="Q42" s="26">
        <v>0</v>
      </c>
      <c r="R42" s="26">
        <v>0.1</v>
      </c>
      <c r="S42" s="26">
        <v>0.8</v>
      </c>
      <c r="T42" s="26">
        <v>0.3</v>
      </c>
      <c r="U42" s="26">
        <v>0</v>
      </c>
      <c r="V42" s="26">
        <v>25</v>
      </c>
      <c r="W42" s="26">
        <v>0</v>
      </c>
      <c r="X42" s="26">
        <v>0.1</v>
      </c>
      <c r="Y42" s="26">
        <v>0.1</v>
      </c>
      <c r="Z42" s="26">
        <v>15.1</v>
      </c>
      <c r="AA42" s="25">
        <v>0.80000000000003979</v>
      </c>
      <c r="AB42" s="27">
        <v>8.4</v>
      </c>
      <c r="AC42" s="27">
        <v>11.6</v>
      </c>
      <c r="AD42" s="27">
        <v>31.5</v>
      </c>
      <c r="AE42" s="27">
        <v>42.3</v>
      </c>
      <c r="AF42" s="27">
        <v>0.4</v>
      </c>
      <c r="AG42" s="27">
        <v>0</v>
      </c>
      <c r="AH42" s="4">
        <f t="shared" si="0"/>
        <v>238.20000000000002</v>
      </c>
      <c r="AI42" s="27">
        <v>238</v>
      </c>
      <c r="AJ42" s="1">
        <f t="shared" si="1"/>
        <v>-0.20000000000001705</v>
      </c>
    </row>
    <row r="43" spans="1:36">
      <c r="A43" s="3">
        <v>42</v>
      </c>
      <c r="B43" s="2" t="s">
        <v>41</v>
      </c>
      <c r="C43" s="4">
        <v>90</v>
      </c>
      <c r="D43" s="26">
        <v>0</v>
      </c>
      <c r="E43" s="4">
        <v>0</v>
      </c>
      <c r="F43" s="4">
        <v>0</v>
      </c>
      <c r="G43" s="26">
        <v>0</v>
      </c>
      <c r="H43" s="26">
        <v>0</v>
      </c>
      <c r="I43" s="26">
        <v>6.2</v>
      </c>
      <c r="J43" s="26">
        <v>0.1</v>
      </c>
      <c r="K43" s="26">
        <v>10.3</v>
      </c>
      <c r="L43" s="26">
        <v>3.3</v>
      </c>
      <c r="M43" s="26">
        <v>0</v>
      </c>
      <c r="N43" s="26">
        <v>0</v>
      </c>
      <c r="O43" s="26">
        <v>0</v>
      </c>
      <c r="P43" s="26">
        <v>0.4</v>
      </c>
      <c r="Q43" s="26">
        <v>0</v>
      </c>
      <c r="R43" s="26">
        <v>44.2</v>
      </c>
      <c r="S43" s="26">
        <v>22.3</v>
      </c>
      <c r="T43" s="26">
        <v>2.5</v>
      </c>
      <c r="U43" s="26">
        <v>0</v>
      </c>
      <c r="V43" s="26">
        <v>6.4</v>
      </c>
      <c r="W43" s="26">
        <v>0</v>
      </c>
      <c r="X43" s="26">
        <v>9.6</v>
      </c>
      <c r="Y43" s="26">
        <v>0</v>
      </c>
      <c r="Z43" s="26">
        <v>10.6</v>
      </c>
      <c r="AA43" s="25">
        <v>0</v>
      </c>
      <c r="AB43" s="27">
        <v>8.6999999999999993</v>
      </c>
      <c r="AC43" s="27">
        <v>3.5</v>
      </c>
      <c r="AD43" s="27">
        <v>16.8</v>
      </c>
      <c r="AE43" s="27">
        <v>7.2</v>
      </c>
      <c r="AF43" s="27">
        <v>0.9</v>
      </c>
      <c r="AG43" s="27">
        <v>0.1</v>
      </c>
      <c r="AH43" s="4">
        <f t="shared" si="0"/>
        <v>153.1</v>
      </c>
      <c r="AI43" s="27">
        <v>153.1</v>
      </c>
      <c r="AJ43" s="1">
        <f t="shared" si="1"/>
        <v>0</v>
      </c>
    </row>
    <row r="44" spans="1:36">
      <c r="A44" s="3">
        <v>43</v>
      </c>
      <c r="B44" s="2" t="s">
        <v>42</v>
      </c>
      <c r="C44" s="4">
        <v>119.5</v>
      </c>
      <c r="D44" s="26">
        <v>0</v>
      </c>
      <c r="E44" s="4">
        <v>0</v>
      </c>
      <c r="F44" s="4">
        <v>0</v>
      </c>
      <c r="G44" s="26">
        <v>0</v>
      </c>
      <c r="H44" s="26">
        <v>0</v>
      </c>
      <c r="I44" s="26">
        <v>0</v>
      </c>
      <c r="J44" s="26">
        <v>1.9</v>
      </c>
      <c r="K44" s="26">
        <v>49.4</v>
      </c>
      <c r="L44" s="26">
        <v>7.4</v>
      </c>
      <c r="M44" s="26">
        <v>0.2</v>
      </c>
      <c r="N44" s="26">
        <v>0</v>
      </c>
      <c r="O44" s="26">
        <v>9.4</v>
      </c>
      <c r="P44" s="26">
        <v>1.3</v>
      </c>
      <c r="Q44" s="26">
        <v>0</v>
      </c>
      <c r="R44" s="26">
        <v>0</v>
      </c>
      <c r="S44" s="26">
        <v>0.1</v>
      </c>
      <c r="T44" s="26">
        <v>0</v>
      </c>
      <c r="U44" s="26">
        <v>0</v>
      </c>
      <c r="V44" s="26">
        <v>4.9000000000000004</v>
      </c>
      <c r="W44" s="26">
        <v>0</v>
      </c>
      <c r="X44" s="26">
        <v>0</v>
      </c>
      <c r="Y44" s="26">
        <v>0</v>
      </c>
      <c r="Z44" s="26">
        <v>2.7</v>
      </c>
      <c r="AA44" s="25">
        <v>0.29999999999999716</v>
      </c>
      <c r="AB44" s="27">
        <v>2.1</v>
      </c>
      <c r="AC44" s="27">
        <v>11.4</v>
      </c>
      <c r="AD44" s="27">
        <v>18.2</v>
      </c>
      <c r="AE44" s="27">
        <v>49.8</v>
      </c>
      <c r="AF44" s="27">
        <v>1.7</v>
      </c>
      <c r="AG44" s="27">
        <v>0</v>
      </c>
      <c r="AH44" s="4">
        <f t="shared" si="0"/>
        <v>160.79999999999998</v>
      </c>
      <c r="AI44" s="27">
        <v>184.3</v>
      </c>
      <c r="AJ44" s="1">
        <f t="shared" si="1"/>
        <v>23.500000000000028</v>
      </c>
    </row>
    <row r="45" spans="1:36">
      <c r="A45" s="3">
        <v>44</v>
      </c>
      <c r="B45" s="2" t="s">
        <v>43</v>
      </c>
      <c r="C45" s="4">
        <v>95.6</v>
      </c>
      <c r="D45" s="26">
        <v>0</v>
      </c>
      <c r="E45" s="4">
        <v>0</v>
      </c>
      <c r="F45" s="4">
        <v>0</v>
      </c>
      <c r="G45" s="26">
        <v>0</v>
      </c>
      <c r="H45" s="26">
        <v>0</v>
      </c>
      <c r="I45" s="26">
        <v>31.8</v>
      </c>
      <c r="J45" s="26">
        <v>0.8</v>
      </c>
      <c r="K45" s="26">
        <v>20.3</v>
      </c>
      <c r="L45" s="26">
        <v>1.7</v>
      </c>
      <c r="M45" s="26">
        <v>0</v>
      </c>
      <c r="N45" s="26">
        <v>0.2</v>
      </c>
      <c r="O45" s="26">
        <v>0.4</v>
      </c>
      <c r="P45" s="26">
        <v>6.5</v>
      </c>
      <c r="Q45" s="26">
        <v>0</v>
      </c>
      <c r="R45" s="26">
        <v>14.4</v>
      </c>
      <c r="S45" s="26">
        <v>7.6</v>
      </c>
      <c r="T45" s="26">
        <v>1.1000000000000001</v>
      </c>
      <c r="U45" s="26">
        <v>0</v>
      </c>
      <c r="V45" s="26">
        <v>2</v>
      </c>
      <c r="W45" s="26">
        <v>0</v>
      </c>
      <c r="X45" s="26">
        <v>2.1</v>
      </c>
      <c r="Y45" s="26">
        <v>0</v>
      </c>
      <c r="Z45" s="26">
        <v>1.1000000000000001</v>
      </c>
      <c r="AA45" s="25">
        <v>0.20000000000001705</v>
      </c>
      <c r="AB45" s="27">
        <v>0.6</v>
      </c>
      <c r="AC45" s="27">
        <v>10.199999999999999</v>
      </c>
      <c r="AD45" s="27">
        <v>17.7</v>
      </c>
      <c r="AE45" s="27">
        <v>8.6999999999999993</v>
      </c>
      <c r="AF45" s="27">
        <v>1.7</v>
      </c>
      <c r="AG45" s="27">
        <v>0.1</v>
      </c>
      <c r="AH45" s="4">
        <f t="shared" si="0"/>
        <v>129.19999999999999</v>
      </c>
      <c r="AI45" s="27">
        <v>129.19999999999999</v>
      </c>
      <c r="AJ45" s="1">
        <f t="shared" si="1"/>
        <v>0</v>
      </c>
    </row>
    <row r="46" spans="1:36">
      <c r="A46" s="3">
        <v>45</v>
      </c>
      <c r="B46" s="2" t="s">
        <v>44</v>
      </c>
      <c r="C46" s="4">
        <v>104.6</v>
      </c>
      <c r="D46" s="26">
        <v>2.8</v>
      </c>
      <c r="E46" s="4">
        <v>0</v>
      </c>
      <c r="F46" s="4">
        <v>0</v>
      </c>
      <c r="G46" s="26">
        <v>0</v>
      </c>
      <c r="H46" s="26">
        <v>0</v>
      </c>
      <c r="I46" s="26">
        <v>0</v>
      </c>
      <c r="J46" s="26">
        <v>42</v>
      </c>
      <c r="K46" s="26">
        <v>14.3</v>
      </c>
      <c r="L46" s="26">
        <v>27.5</v>
      </c>
      <c r="M46" s="26">
        <v>0.8</v>
      </c>
      <c r="N46" s="26">
        <v>0</v>
      </c>
      <c r="O46" s="26">
        <v>1.8</v>
      </c>
      <c r="P46" s="26">
        <v>3.2</v>
      </c>
      <c r="Q46" s="26">
        <v>0.6</v>
      </c>
      <c r="R46" s="26">
        <v>0.3</v>
      </c>
      <c r="S46" s="26">
        <v>0.5</v>
      </c>
      <c r="T46" s="26">
        <v>0</v>
      </c>
      <c r="U46" s="26">
        <v>0</v>
      </c>
      <c r="V46" s="26">
        <v>27.3</v>
      </c>
      <c r="W46" s="26">
        <v>0</v>
      </c>
      <c r="X46" s="26">
        <v>0.9</v>
      </c>
      <c r="Y46" s="26">
        <v>0.6</v>
      </c>
      <c r="Z46" s="26">
        <v>3.8</v>
      </c>
      <c r="AA46" s="25">
        <v>0.30000000000002558</v>
      </c>
      <c r="AB46" s="27">
        <v>4.2</v>
      </c>
      <c r="AC46" s="27">
        <v>12.7</v>
      </c>
      <c r="AD46" s="27">
        <v>32</v>
      </c>
      <c r="AE46" s="27">
        <v>26.7</v>
      </c>
      <c r="AF46" s="27">
        <v>0.1</v>
      </c>
      <c r="AG46" s="27">
        <v>0</v>
      </c>
      <c r="AH46" s="4">
        <f t="shared" si="0"/>
        <v>202.39999999999998</v>
      </c>
      <c r="AI46" s="27">
        <v>204.3</v>
      </c>
      <c r="AJ46" s="1">
        <f t="shared" si="1"/>
        <v>1.9000000000000341</v>
      </c>
    </row>
    <row r="47" spans="1:36">
      <c r="A47" s="3">
        <v>46</v>
      </c>
      <c r="B47" s="2" t="s">
        <v>45</v>
      </c>
      <c r="C47" s="4">
        <v>116.2</v>
      </c>
      <c r="D47" s="26">
        <v>1.9</v>
      </c>
      <c r="E47" s="4">
        <v>0</v>
      </c>
      <c r="F47" s="4">
        <v>0</v>
      </c>
      <c r="G47" s="26">
        <v>0</v>
      </c>
      <c r="H47" s="26">
        <v>0</v>
      </c>
      <c r="I47" s="26">
        <v>0.2</v>
      </c>
      <c r="J47" s="26">
        <v>18.7</v>
      </c>
      <c r="K47" s="26">
        <v>3.8</v>
      </c>
      <c r="L47" s="26">
        <v>10.7</v>
      </c>
      <c r="M47" s="26">
        <v>0</v>
      </c>
      <c r="N47" s="26">
        <v>0</v>
      </c>
      <c r="O47" s="26">
        <v>0</v>
      </c>
      <c r="P47" s="26">
        <v>9.9</v>
      </c>
      <c r="Q47" s="26">
        <v>0.1</v>
      </c>
      <c r="R47" s="26">
        <v>0.3</v>
      </c>
      <c r="S47" s="26">
        <v>0.4</v>
      </c>
      <c r="T47" s="26">
        <v>0.5</v>
      </c>
      <c r="U47" s="26">
        <v>0</v>
      </c>
      <c r="V47" s="26">
        <v>67.7</v>
      </c>
      <c r="W47" s="26">
        <v>0</v>
      </c>
      <c r="X47" s="26">
        <v>2.2000000000000002</v>
      </c>
      <c r="Y47" s="26">
        <v>0</v>
      </c>
      <c r="Z47" s="26">
        <v>3.7</v>
      </c>
      <c r="AA47" s="25">
        <v>0.10000000000000853</v>
      </c>
      <c r="AB47" s="27">
        <v>13.6</v>
      </c>
      <c r="AC47" s="27">
        <v>2.6</v>
      </c>
      <c r="AD47" s="27">
        <v>16.600000000000001</v>
      </c>
      <c r="AE47" s="27">
        <v>29.1</v>
      </c>
      <c r="AF47" s="27">
        <v>0</v>
      </c>
      <c r="AG47" s="27">
        <v>0</v>
      </c>
      <c r="AH47" s="4">
        <f t="shared" si="0"/>
        <v>182.1</v>
      </c>
      <c r="AI47" s="27">
        <v>182.1</v>
      </c>
      <c r="AJ47" s="1">
        <f t="shared" si="1"/>
        <v>0</v>
      </c>
    </row>
    <row r="48" spans="1:36">
      <c r="A48" s="3">
        <v>47</v>
      </c>
      <c r="B48" s="2" t="s">
        <v>72</v>
      </c>
      <c r="C48" s="4">
        <v>104.3</v>
      </c>
      <c r="D48" s="26">
        <v>0.7</v>
      </c>
      <c r="E48" s="4">
        <v>0</v>
      </c>
      <c r="F48" s="4">
        <v>0</v>
      </c>
      <c r="G48" s="26">
        <v>0</v>
      </c>
      <c r="H48" s="26">
        <v>0</v>
      </c>
      <c r="I48" s="26">
        <v>27.9</v>
      </c>
      <c r="J48" s="26">
        <v>13.8</v>
      </c>
      <c r="K48" s="26">
        <v>14.3</v>
      </c>
      <c r="L48" s="26">
        <v>2</v>
      </c>
      <c r="M48" s="26">
        <v>0</v>
      </c>
      <c r="N48" s="26">
        <v>0</v>
      </c>
      <c r="O48" s="26">
        <v>0</v>
      </c>
      <c r="P48" s="26">
        <v>2.7</v>
      </c>
      <c r="Q48" s="26">
        <v>0</v>
      </c>
      <c r="R48" s="26">
        <v>13.7</v>
      </c>
      <c r="S48" s="26">
        <v>7.7</v>
      </c>
      <c r="T48" s="26">
        <v>2</v>
      </c>
      <c r="U48" s="26">
        <v>0</v>
      </c>
      <c r="V48" s="26">
        <v>10.7</v>
      </c>
      <c r="W48" s="26">
        <v>0</v>
      </c>
      <c r="X48" s="26">
        <v>2.5</v>
      </c>
      <c r="Y48" s="26">
        <v>0.1</v>
      </c>
      <c r="Z48" s="26">
        <v>1.4</v>
      </c>
      <c r="AA48" s="25">
        <v>0.29999999999998295</v>
      </c>
      <c r="AB48" s="27">
        <v>1.3</v>
      </c>
      <c r="AC48" s="27">
        <v>18.5</v>
      </c>
      <c r="AD48" s="27">
        <v>16.8</v>
      </c>
      <c r="AE48" s="27">
        <v>25</v>
      </c>
      <c r="AF48" s="27">
        <v>0</v>
      </c>
      <c r="AG48" s="27">
        <v>2.6</v>
      </c>
      <c r="AH48" s="4">
        <f t="shared" si="0"/>
        <v>164</v>
      </c>
      <c r="AI48" s="27">
        <v>164</v>
      </c>
      <c r="AJ48" s="1">
        <f t="shared" si="1"/>
        <v>0</v>
      </c>
    </row>
    <row r="49" spans="1:36">
      <c r="A49" s="3">
        <v>48</v>
      </c>
      <c r="B49" s="2" t="s">
        <v>71</v>
      </c>
      <c r="C49" s="4">
        <v>109.5</v>
      </c>
      <c r="D49" s="26">
        <v>0</v>
      </c>
      <c r="E49" s="4">
        <v>0</v>
      </c>
      <c r="F49" s="4">
        <v>0</v>
      </c>
      <c r="G49" s="26">
        <v>0</v>
      </c>
      <c r="H49" s="26">
        <v>0</v>
      </c>
      <c r="I49" s="26">
        <v>20.7</v>
      </c>
      <c r="J49" s="26">
        <v>13.2</v>
      </c>
      <c r="K49" s="26">
        <v>15.2</v>
      </c>
      <c r="L49" s="26">
        <v>1.7</v>
      </c>
      <c r="M49" s="26">
        <v>0.6</v>
      </c>
      <c r="N49" s="26">
        <v>0</v>
      </c>
      <c r="O49" s="26">
        <v>1</v>
      </c>
      <c r="P49" s="26">
        <v>3.9</v>
      </c>
      <c r="Q49" s="26">
        <v>0</v>
      </c>
      <c r="R49" s="26">
        <v>14.1</v>
      </c>
      <c r="S49" s="26">
        <v>4</v>
      </c>
      <c r="T49" s="26">
        <v>0.7</v>
      </c>
      <c r="U49" s="26">
        <v>0</v>
      </c>
      <c r="V49" s="26">
        <v>10.199999999999999</v>
      </c>
      <c r="W49" s="26">
        <v>0</v>
      </c>
      <c r="X49" s="26">
        <v>5.5</v>
      </c>
      <c r="Y49" s="26">
        <v>0.1</v>
      </c>
      <c r="Z49" s="26">
        <v>3.5</v>
      </c>
      <c r="AA49" s="25">
        <v>0</v>
      </c>
      <c r="AB49" s="27">
        <v>1.6</v>
      </c>
      <c r="AC49" s="27">
        <v>25.1</v>
      </c>
      <c r="AD49" s="27">
        <v>14.9</v>
      </c>
      <c r="AE49" s="27">
        <v>14.7</v>
      </c>
      <c r="AF49" s="27">
        <v>0</v>
      </c>
      <c r="AG49" s="27">
        <v>0.5</v>
      </c>
      <c r="AH49" s="4">
        <f t="shared" si="0"/>
        <v>151.19999999999999</v>
      </c>
      <c r="AI49" s="27">
        <v>151.19999999999999</v>
      </c>
      <c r="AJ49" s="1">
        <f t="shared" si="1"/>
        <v>0</v>
      </c>
    </row>
    <row r="50" spans="1:36">
      <c r="A50" s="3">
        <v>49</v>
      </c>
      <c r="B50" s="2" t="s">
        <v>48</v>
      </c>
      <c r="C50" s="4">
        <v>124.6</v>
      </c>
      <c r="D50" s="26">
        <v>0.8</v>
      </c>
      <c r="E50" s="4">
        <v>0</v>
      </c>
      <c r="F50" s="4">
        <v>0</v>
      </c>
      <c r="G50" s="26">
        <v>0</v>
      </c>
      <c r="H50" s="26">
        <v>0</v>
      </c>
      <c r="I50" s="26">
        <v>3.9</v>
      </c>
      <c r="J50" s="26">
        <v>3.3</v>
      </c>
      <c r="K50" s="26">
        <v>7.1</v>
      </c>
      <c r="L50" s="26">
        <v>34.200000000000003</v>
      </c>
      <c r="M50" s="26">
        <v>0.7</v>
      </c>
      <c r="N50" s="26">
        <v>0</v>
      </c>
      <c r="O50" s="26">
        <v>0.1</v>
      </c>
      <c r="P50" s="26">
        <v>20.100000000000001</v>
      </c>
      <c r="Q50" s="26">
        <v>0</v>
      </c>
      <c r="R50" s="26">
        <v>0</v>
      </c>
      <c r="S50" s="26">
        <v>0.8</v>
      </c>
      <c r="T50" s="26">
        <v>0.2</v>
      </c>
      <c r="U50" s="26">
        <v>0</v>
      </c>
      <c r="V50" s="26">
        <v>33.200000000000003</v>
      </c>
      <c r="W50" s="26">
        <v>0</v>
      </c>
      <c r="X50" s="26">
        <v>0.1</v>
      </c>
      <c r="Y50" s="26">
        <v>0.1</v>
      </c>
      <c r="Z50" s="26">
        <v>28</v>
      </c>
      <c r="AA50" s="25">
        <v>3.7999999999999829</v>
      </c>
      <c r="AB50" s="27">
        <v>4.7</v>
      </c>
      <c r="AC50" s="27">
        <v>1.5</v>
      </c>
      <c r="AD50" s="27">
        <v>45.9</v>
      </c>
      <c r="AE50" s="27">
        <v>47.3</v>
      </c>
      <c r="AF50" s="27">
        <v>0.3</v>
      </c>
      <c r="AG50" s="27">
        <v>0</v>
      </c>
      <c r="AH50" s="4">
        <f t="shared" si="0"/>
        <v>236.10000000000002</v>
      </c>
      <c r="AI50" s="27">
        <v>239.7</v>
      </c>
      <c r="AJ50" s="1">
        <f t="shared" si="1"/>
        <v>3.5999999999999659</v>
      </c>
    </row>
    <row r="51" spans="1:36">
      <c r="A51" s="3">
        <v>50</v>
      </c>
      <c r="B51" s="2" t="s">
        <v>49</v>
      </c>
      <c r="C51" s="4">
        <v>90.8</v>
      </c>
      <c r="D51" s="26">
        <v>0</v>
      </c>
      <c r="E51" s="4">
        <v>0</v>
      </c>
      <c r="F51" s="4">
        <v>0</v>
      </c>
      <c r="G51" s="26">
        <v>0</v>
      </c>
      <c r="H51" s="26">
        <v>0</v>
      </c>
      <c r="I51" s="26">
        <v>2.2000000000000002</v>
      </c>
      <c r="J51" s="26">
        <v>0</v>
      </c>
      <c r="K51" s="26">
        <v>19.899999999999999</v>
      </c>
      <c r="L51" s="26">
        <v>0.4</v>
      </c>
      <c r="M51" s="26">
        <v>0</v>
      </c>
      <c r="N51" s="26">
        <v>0</v>
      </c>
      <c r="O51" s="26">
        <v>0</v>
      </c>
      <c r="P51" s="26">
        <v>0.4</v>
      </c>
      <c r="Q51" s="26">
        <v>0</v>
      </c>
      <c r="R51" s="26">
        <v>37.299999999999997</v>
      </c>
      <c r="S51" s="26">
        <v>20.9</v>
      </c>
      <c r="T51" s="26">
        <v>0.4</v>
      </c>
      <c r="U51" s="26">
        <v>0</v>
      </c>
      <c r="V51" s="26">
        <v>6.9</v>
      </c>
      <c r="W51" s="26">
        <v>0</v>
      </c>
      <c r="X51" s="26">
        <v>3.2</v>
      </c>
      <c r="Y51" s="26">
        <v>0</v>
      </c>
      <c r="Z51" s="26">
        <v>8.6999999999999993</v>
      </c>
      <c r="AA51" s="25">
        <v>1.1999999999999886</v>
      </c>
      <c r="AB51" s="27">
        <v>0.6</v>
      </c>
      <c r="AC51" s="27">
        <v>2.6</v>
      </c>
      <c r="AD51" s="27">
        <v>18.2</v>
      </c>
      <c r="AE51" s="27">
        <v>5.5</v>
      </c>
      <c r="AF51" s="27">
        <v>0.2</v>
      </c>
      <c r="AG51" s="27">
        <v>0</v>
      </c>
      <c r="AH51" s="4">
        <f t="shared" si="0"/>
        <v>128.59999999999997</v>
      </c>
      <c r="AI51" s="27">
        <v>128.6</v>
      </c>
      <c r="AJ51" s="1">
        <f t="shared" si="1"/>
        <v>0</v>
      </c>
    </row>
    <row r="52" spans="1:36">
      <c r="A52" s="3">
        <v>51</v>
      </c>
      <c r="B52" s="3" t="s">
        <v>53</v>
      </c>
      <c r="C52" s="3">
        <f>SUM(C2:C51)</f>
        <v>4891.4000000000005</v>
      </c>
      <c r="D52" s="3">
        <f t="shared" ref="D52:AH52" si="2">SUM(D2:D51)</f>
        <v>14.699999999999998</v>
      </c>
      <c r="E52" s="3">
        <f t="shared" si="2"/>
        <v>0</v>
      </c>
      <c r="F52" s="3">
        <f t="shared" si="2"/>
        <v>0</v>
      </c>
      <c r="G52" s="3">
        <f t="shared" si="2"/>
        <v>0.1</v>
      </c>
      <c r="H52" s="3">
        <f t="shared" si="2"/>
        <v>0</v>
      </c>
      <c r="I52" s="3">
        <f t="shared" si="2"/>
        <v>415.7999999999999</v>
      </c>
      <c r="J52" s="3">
        <f t="shared" si="2"/>
        <v>559.00000000000011</v>
      </c>
      <c r="K52" s="3">
        <f t="shared" si="2"/>
        <v>1080.5999999999999</v>
      </c>
      <c r="L52" s="3">
        <f t="shared" si="2"/>
        <v>418.09999999999997</v>
      </c>
      <c r="M52" s="3">
        <f t="shared" si="2"/>
        <v>26.900000000000002</v>
      </c>
      <c r="N52" s="3">
        <f t="shared" si="2"/>
        <v>7.2999999999999989</v>
      </c>
      <c r="O52" s="3">
        <f t="shared" si="2"/>
        <v>20.900000000000002</v>
      </c>
      <c r="P52" s="3">
        <f t="shared" si="2"/>
        <v>253.09999999999997</v>
      </c>
      <c r="Q52" s="3">
        <f t="shared" si="2"/>
        <v>10.699999999999998</v>
      </c>
      <c r="R52" s="3">
        <f t="shared" si="2"/>
        <v>733.8</v>
      </c>
      <c r="S52" s="3">
        <f t="shared" si="2"/>
        <v>966.9</v>
      </c>
      <c r="T52" s="3">
        <f t="shared" si="2"/>
        <v>65.500000000000014</v>
      </c>
      <c r="U52" s="3">
        <f t="shared" si="2"/>
        <v>1.2</v>
      </c>
      <c r="V52" s="3">
        <f t="shared" si="2"/>
        <v>468.7999999999999</v>
      </c>
      <c r="W52" s="3">
        <f t="shared" si="2"/>
        <v>1.2</v>
      </c>
      <c r="X52" s="3">
        <f t="shared" si="2"/>
        <v>138.39999999999995</v>
      </c>
      <c r="Y52" s="3">
        <f t="shared" si="2"/>
        <v>8.0999999999999979</v>
      </c>
      <c r="Z52" s="3">
        <f t="shared" si="2"/>
        <v>306.3</v>
      </c>
      <c r="AA52" s="3">
        <f t="shared" si="2"/>
        <v>47.199999999999967</v>
      </c>
      <c r="AB52" s="3">
        <f t="shared" si="2"/>
        <v>343.80000000000007</v>
      </c>
      <c r="AC52" s="3">
        <f t="shared" si="2"/>
        <v>420.50000000000006</v>
      </c>
      <c r="AD52" s="3">
        <f t="shared" si="2"/>
        <v>1075.4000000000001</v>
      </c>
      <c r="AE52" s="3">
        <f t="shared" si="2"/>
        <v>929.20000000000016</v>
      </c>
      <c r="AF52" s="3">
        <f t="shared" si="2"/>
        <v>23.4</v>
      </c>
      <c r="AG52" s="3">
        <f t="shared" si="2"/>
        <v>4.5</v>
      </c>
      <c r="AH52" s="3">
        <f t="shared" si="2"/>
        <v>8341.4</v>
      </c>
      <c r="AI52" s="127">
        <f>SUM(AI2:AI51)</f>
        <v>8387.0000000000018</v>
      </c>
      <c r="AJ52" s="127">
        <f>SUM(AJ2:AJ51)</f>
        <v>45.600000000000151</v>
      </c>
    </row>
    <row r="53" spans="1:36">
      <c r="A53" s="3">
        <v>52</v>
      </c>
      <c r="B53" s="3" t="s">
        <v>54</v>
      </c>
      <c r="C53" s="5">
        <f>C52/50</f>
        <v>97.828000000000017</v>
      </c>
      <c r="D53" s="5">
        <f t="shared" ref="D53:AH53" si="3">D52/50</f>
        <v>0.29399999999999993</v>
      </c>
      <c r="E53" s="5">
        <f t="shared" si="3"/>
        <v>0</v>
      </c>
      <c r="F53" s="5">
        <f t="shared" si="3"/>
        <v>0</v>
      </c>
      <c r="G53" s="5">
        <f t="shared" si="3"/>
        <v>2E-3</v>
      </c>
      <c r="H53" s="5">
        <f t="shared" si="3"/>
        <v>0</v>
      </c>
      <c r="I53" s="5">
        <f t="shared" si="3"/>
        <v>8.3159999999999972</v>
      </c>
      <c r="J53" s="5">
        <f t="shared" si="3"/>
        <v>11.180000000000001</v>
      </c>
      <c r="K53" s="5">
        <f t="shared" si="3"/>
        <v>21.611999999999998</v>
      </c>
      <c r="L53" s="5">
        <f t="shared" si="3"/>
        <v>8.3620000000000001</v>
      </c>
      <c r="M53" s="5">
        <f t="shared" si="3"/>
        <v>0.53800000000000003</v>
      </c>
      <c r="N53" s="5">
        <f t="shared" si="3"/>
        <v>0.14599999999999999</v>
      </c>
      <c r="O53" s="5">
        <f t="shared" si="3"/>
        <v>0.41800000000000004</v>
      </c>
      <c r="P53" s="5">
        <f t="shared" si="3"/>
        <v>5.0619999999999994</v>
      </c>
      <c r="Q53" s="5">
        <f t="shared" si="3"/>
        <v>0.21399999999999994</v>
      </c>
      <c r="R53" s="5">
        <f t="shared" si="3"/>
        <v>14.675999999999998</v>
      </c>
      <c r="S53" s="5">
        <f t="shared" si="3"/>
        <v>19.338000000000001</v>
      </c>
      <c r="T53" s="5">
        <f t="shared" si="3"/>
        <v>1.3100000000000003</v>
      </c>
      <c r="U53" s="5">
        <f t="shared" si="3"/>
        <v>2.4E-2</v>
      </c>
      <c r="V53" s="5">
        <f t="shared" si="3"/>
        <v>9.3759999999999977</v>
      </c>
      <c r="W53" s="5">
        <f t="shared" si="3"/>
        <v>2.4E-2</v>
      </c>
      <c r="X53" s="5">
        <f t="shared" si="3"/>
        <v>2.7679999999999989</v>
      </c>
      <c r="Y53" s="5">
        <f t="shared" si="3"/>
        <v>0.16199999999999995</v>
      </c>
      <c r="Z53" s="5">
        <f t="shared" si="3"/>
        <v>6.1260000000000003</v>
      </c>
      <c r="AA53" s="5">
        <f t="shared" si="3"/>
        <v>0.9439999999999994</v>
      </c>
      <c r="AB53" s="5">
        <f t="shared" si="3"/>
        <v>6.8760000000000012</v>
      </c>
      <c r="AC53" s="5">
        <f t="shared" si="3"/>
        <v>8.4100000000000019</v>
      </c>
      <c r="AD53" s="5">
        <f t="shared" si="3"/>
        <v>21.508000000000003</v>
      </c>
      <c r="AE53" s="5">
        <f t="shared" si="3"/>
        <v>18.584000000000003</v>
      </c>
      <c r="AF53" s="5">
        <f t="shared" si="3"/>
        <v>0.46799999999999997</v>
      </c>
      <c r="AG53" s="5">
        <f t="shared" si="3"/>
        <v>0.09</v>
      </c>
      <c r="AH53" s="5">
        <f t="shared" si="3"/>
        <v>166.828</v>
      </c>
      <c r="AI53" s="127">
        <f>AI52/50</f>
        <v>167.74000000000004</v>
      </c>
      <c r="AJ53" s="127">
        <f>AJ52/50</f>
        <v>0.91200000000000303</v>
      </c>
    </row>
  </sheetData>
  <autoFilter ref="A1:AH53"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</autoFilter>
  <printOptions horizontalCentered="1"/>
  <pageMargins left="0.25" right="0.25" top="0.5" bottom="0.5" header="0.3" footer="0.3"/>
  <pageSetup paperSize="9" scale="95" orientation="portrait" verticalDpi="300" r:id="rId1"/>
  <headerFooter>
    <oddHeader>&amp;C&amp;12INTEGRATED RAINFALL FOR THE MONTH OF JUNE,2016 (in mm)</oddHeader>
  </headerFooter>
  <colBreaks count="2" manualBreakCount="2">
    <brk id="12" max="52" man="1"/>
    <brk id="23" max="52" man="1"/>
  </colBreaks>
</worksheet>
</file>

<file path=xl/worksheets/sheet18.xml><?xml version="1.0" encoding="utf-8"?>
<worksheet xmlns="http://schemas.openxmlformats.org/spreadsheetml/2006/main" xmlns:r="http://schemas.openxmlformats.org/officeDocument/2006/relationships">
  <dimension ref="A1:AM107"/>
  <sheetViews>
    <sheetView view="pageBreakPreview" zoomScale="84" zoomScaleSheetLayoutView="84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D2" sqref="D2:D51"/>
    </sheetView>
  </sheetViews>
  <sheetFormatPr defaultColWidth="9.28515625" defaultRowHeight="15"/>
  <cols>
    <col min="1" max="1" width="4.42578125" style="1" customWidth="1"/>
    <col min="2" max="2" width="15.28515625" style="1" customWidth="1"/>
    <col min="3" max="3" width="8" style="1" customWidth="1"/>
    <col min="4" max="4" width="9.7109375" style="1" customWidth="1"/>
    <col min="5" max="6" width="7.28515625" style="1" customWidth="1"/>
    <col min="7" max="7" width="9.7109375" style="1" customWidth="1"/>
    <col min="8" max="8" width="7.5703125" style="1" customWidth="1"/>
    <col min="9" max="14" width="9.7109375" style="1" customWidth="1"/>
    <col min="15" max="15" width="7.28515625" style="1" customWidth="1"/>
    <col min="16" max="16" width="7.7109375" style="1" customWidth="1"/>
    <col min="17" max="18" width="9.7109375" style="1" customWidth="1"/>
    <col min="19" max="25" width="8" style="1" customWidth="1"/>
    <col min="26" max="30" width="8.7109375" style="1" customWidth="1"/>
    <col min="31" max="31" width="9.7109375" style="1" customWidth="1"/>
    <col min="32" max="34" width="8.7109375" style="1" customWidth="1"/>
    <col min="35" max="35" width="8" style="1" customWidth="1"/>
    <col min="36" max="36" width="10.5703125" style="1" customWidth="1"/>
    <col min="37" max="37" width="8" style="15" customWidth="1"/>
    <col min="38" max="38" width="9.28515625" style="1"/>
    <col min="39" max="39" width="10.28515625" style="1" customWidth="1"/>
    <col min="40" max="16384" width="9.28515625" style="1"/>
  </cols>
  <sheetData>
    <row r="1" spans="1:39" s="82" customFormat="1" ht="30">
      <c r="A1" s="81" t="s">
        <v>70</v>
      </c>
      <c r="B1" s="81" t="s">
        <v>51</v>
      </c>
      <c r="C1" s="81" t="s">
        <v>50</v>
      </c>
      <c r="D1" s="81" t="s">
        <v>92</v>
      </c>
      <c r="E1" s="81">
        <v>2</v>
      </c>
      <c r="F1" s="81">
        <v>3</v>
      </c>
      <c r="G1" s="81">
        <v>4</v>
      </c>
      <c r="H1" s="81">
        <v>5</v>
      </c>
      <c r="I1" s="81">
        <v>6</v>
      </c>
      <c r="J1" s="81">
        <v>7</v>
      </c>
      <c r="K1" s="81">
        <v>8</v>
      </c>
      <c r="L1" s="81">
        <v>9</v>
      </c>
      <c r="M1" s="81">
        <v>10</v>
      </c>
      <c r="N1" s="81">
        <v>11</v>
      </c>
      <c r="O1" s="81">
        <v>12</v>
      </c>
      <c r="P1" s="81">
        <v>13</v>
      </c>
      <c r="Q1" s="81">
        <v>14</v>
      </c>
      <c r="R1" s="81">
        <v>15</v>
      </c>
      <c r="S1" s="81">
        <v>16</v>
      </c>
      <c r="T1" s="81">
        <v>17</v>
      </c>
      <c r="U1" s="81">
        <v>18</v>
      </c>
      <c r="V1" s="81">
        <v>19</v>
      </c>
      <c r="W1" s="81">
        <v>20</v>
      </c>
      <c r="X1" s="81">
        <v>21</v>
      </c>
      <c r="Y1" s="81">
        <v>22</v>
      </c>
      <c r="Z1" s="81">
        <v>23</v>
      </c>
      <c r="AA1" s="81">
        <v>24</v>
      </c>
      <c r="AB1" s="81">
        <v>25</v>
      </c>
      <c r="AC1" s="81">
        <v>26</v>
      </c>
      <c r="AD1" s="81">
        <v>27</v>
      </c>
      <c r="AE1" s="81">
        <v>28</v>
      </c>
      <c r="AF1" s="81">
        <v>29</v>
      </c>
      <c r="AG1" s="81">
        <v>30</v>
      </c>
      <c r="AH1" s="81">
        <v>31</v>
      </c>
      <c r="AI1" s="81" t="s">
        <v>52</v>
      </c>
      <c r="AJ1" s="81" t="s">
        <v>58</v>
      </c>
      <c r="AK1" s="36" t="s">
        <v>55</v>
      </c>
    </row>
    <row r="2" spans="1:39" ht="15" customHeight="1">
      <c r="A2" s="3">
        <v>1</v>
      </c>
      <c r="B2" s="2" t="s">
        <v>0</v>
      </c>
      <c r="C2" s="25">
        <v>4.5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4">
        <f>SUM(D2:AH2)</f>
        <v>0</v>
      </c>
      <c r="AJ2" s="23">
        <f t="shared" ref="AJ2:AJ53" si="0">AI2/C2*100-100</f>
        <v>-100</v>
      </c>
      <c r="AK2" s="16" t="s">
        <v>98</v>
      </c>
      <c r="AL2" s="1">
        <v>0.59999999999990905</v>
      </c>
      <c r="AM2" s="19">
        <f>AL2-AI2</f>
        <v>0.59999999999990905</v>
      </c>
    </row>
    <row r="3" spans="1:39" ht="15" customHeight="1">
      <c r="A3" s="3">
        <v>2</v>
      </c>
      <c r="B3" s="2" t="s">
        <v>1</v>
      </c>
      <c r="C3" s="25">
        <v>5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4">
        <f t="shared" ref="AI3:AI33" si="1">SUM(D3:AH3)</f>
        <v>0</v>
      </c>
      <c r="AJ3" s="23">
        <f t="shared" si="0"/>
        <v>-100</v>
      </c>
      <c r="AK3" s="16" t="s">
        <v>81</v>
      </c>
      <c r="AL3" s="1">
        <v>0.5</v>
      </c>
      <c r="AM3" s="19">
        <f t="shared" ref="AM3:AM51" si="2">AL3-AI3</f>
        <v>0.5</v>
      </c>
    </row>
    <row r="4" spans="1:39" ht="15" customHeight="1">
      <c r="A4" s="3">
        <v>3</v>
      </c>
      <c r="B4" s="2" t="s">
        <v>2</v>
      </c>
      <c r="C4" s="25">
        <v>6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4">
        <f t="shared" si="1"/>
        <v>0</v>
      </c>
      <c r="AJ4" s="23">
        <f t="shared" si="0"/>
        <v>-100</v>
      </c>
      <c r="AK4" s="16" t="s">
        <v>81</v>
      </c>
      <c r="AL4" s="1">
        <v>27.800000000000068</v>
      </c>
      <c r="AM4" s="19">
        <f t="shared" si="2"/>
        <v>27.800000000000068</v>
      </c>
    </row>
    <row r="5" spans="1:39">
      <c r="A5" s="3">
        <v>4</v>
      </c>
      <c r="B5" s="2" t="s">
        <v>3</v>
      </c>
      <c r="C5" s="25">
        <v>7.2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4">
        <f t="shared" si="1"/>
        <v>0</v>
      </c>
      <c r="AJ5" s="23">
        <f t="shared" si="0"/>
        <v>-100</v>
      </c>
      <c r="AK5" s="16" t="s">
        <v>81</v>
      </c>
      <c r="AL5" s="1">
        <v>9.1999999999999318</v>
      </c>
      <c r="AM5" s="19">
        <f t="shared" si="2"/>
        <v>9.1999999999999318</v>
      </c>
    </row>
    <row r="6" spans="1:39">
      <c r="A6" s="3">
        <v>5</v>
      </c>
      <c r="B6" s="2" t="s">
        <v>4</v>
      </c>
      <c r="C6" s="25">
        <v>6.7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4">
        <f t="shared" si="1"/>
        <v>0</v>
      </c>
      <c r="AJ6" s="23">
        <f t="shared" si="0"/>
        <v>-100</v>
      </c>
      <c r="AK6" s="16" t="s">
        <v>81</v>
      </c>
      <c r="AL6" s="1">
        <v>0.49999999999988631</v>
      </c>
      <c r="AM6" s="19">
        <f t="shared" si="2"/>
        <v>0.49999999999988631</v>
      </c>
    </row>
    <row r="7" spans="1:39">
      <c r="A7" s="3">
        <v>6</v>
      </c>
      <c r="B7" s="2" t="s">
        <v>5</v>
      </c>
      <c r="C7" s="25">
        <v>7.6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4">
        <f t="shared" si="1"/>
        <v>0</v>
      </c>
      <c r="AJ7" s="23">
        <f t="shared" si="0"/>
        <v>-100</v>
      </c>
      <c r="AK7" s="16" t="s">
        <v>81</v>
      </c>
      <c r="AL7" s="1">
        <v>28.700000000000045</v>
      </c>
      <c r="AM7" s="19">
        <f t="shared" si="2"/>
        <v>28.700000000000045</v>
      </c>
    </row>
    <row r="8" spans="1:39">
      <c r="A8" s="3">
        <v>7</v>
      </c>
      <c r="B8" s="2" t="s">
        <v>6</v>
      </c>
      <c r="C8" s="25">
        <v>6.8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4">
        <f t="shared" si="1"/>
        <v>0</v>
      </c>
      <c r="AJ8" s="23">
        <f t="shared" si="0"/>
        <v>-100</v>
      </c>
      <c r="AK8" s="16" t="s">
        <v>56</v>
      </c>
      <c r="AL8" s="1">
        <v>5</v>
      </c>
      <c r="AM8" s="19">
        <f t="shared" si="2"/>
        <v>5</v>
      </c>
    </row>
    <row r="9" spans="1:39">
      <c r="A9" s="3">
        <v>8</v>
      </c>
      <c r="B9" s="2" t="s">
        <v>7</v>
      </c>
      <c r="C9" s="25">
        <v>10.199999999999999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4">
        <f t="shared" si="1"/>
        <v>0</v>
      </c>
      <c r="AJ9" s="23">
        <f t="shared" si="0"/>
        <v>-100</v>
      </c>
      <c r="AK9" s="16" t="s">
        <v>56</v>
      </c>
      <c r="AL9" s="1">
        <v>1.1999999999999318</v>
      </c>
      <c r="AM9" s="19">
        <v>0</v>
      </c>
    </row>
    <row r="10" spans="1:39">
      <c r="A10" s="3">
        <v>9</v>
      </c>
      <c r="B10" s="2" t="s">
        <v>8</v>
      </c>
      <c r="C10" s="25">
        <v>7.5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4">
        <f t="shared" si="1"/>
        <v>0</v>
      </c>
      <c r="AJ10" s="23">
        <f t="shared" si="0"/>
        <v>-100</v>
      </c>
      <c r="AK10" s="16" t="s">
        <v>81</v>
      </c>
      <c r="AL10" s="1">
        <v>0.5</v>
      </c>
      <c r="AM10" s="19">
        <f t="shared" si="2"/>
        <v>0.5</v>
      </c>
    </row>
    <row r="11" spans="1:39">
      <c r="A11" s="3">
        <v>10</v>
      </c>
      <c r="B11" s="2" t="s">
        <v>9</v>
      </c>
      <c r="C11" s="25">
        <v>8.1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4">
        <f t="shared" si="1"/>
        <v>0</v>
      </c>
      <c r="AJ11" s="23">
        <f t="shared" si="0"/>
        <v>-100</v>
      </c>
      <c r="AK11" s="16" t="s">
        <v>57</v>
      </c>
      <c r="AL11" s="1">
        <v>0</v>
      </c>
      <c r="AM11" s="19">
        <f t="shared" si="2"/>
        <v>0</v>
      </c>
    </row>
    <row r="12" spans="1:39">
      <c r="A12" s="3">
        <v>11</v>
      </c>
      <c r="B12" s="2" t="s">
        <v>10</v>
      </c>
      <c r="C12" s="25">
        <v>3.5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4">
        <f t="shared" si="1"/>
        <v>0</v>
      </c>
      <c r="AJ12" s="23">
        <f t="shared" si="0"/>
        <v>-100</v>
      </c>
      <c r="AK12" s="16" t="s">
        <v>81</v>
      </c>
      <c r="AL12" s="1">
        <v>3.5</v>
      </c>
      <c r="AM12" s="19">
        <f t="shared" si="2"/>
        <v>3.5</v>
      </c>
    </row>
    <row r="13" spans="1:39">
      <c r="A13" s="3">
        <v>12</v>
      </c>
      <c r="B13" s="2" t="s">
        <v>11</v>
      </c>
      <c r="C13" s="25">
        <v>2.7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4">
        <f t="shared" si="1"/>
        <v>0</v>
      </c>
      <c r="AJ13" s="23">
        <f t="shared" si="0"/>
        <v>-100</v>
      </c>
      <c r="AK13" s="16" t="s">
        <v>57</v>
      </c>
      <c r="AL13" s="1">
        <v>23.600000000000023</v>
      </c>
      <c r="AM13" s="19">
        <f t="shared" si="2"/>
        <v>23.600000000000023</v>
      </c>
    </row>
    <row r="14" spans="1:39">
      <c r="A14" s="3">
        <v>13</v>
      </c>
      <c r="B14" s="2" t="s">
        <v>12</v>
      </c>
      <c r="C14" s="25">
        <v>2.9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4">
        <f t="shared" si="1"/>
        <v>0</v>
      </c>
      <c r="AJ14" s="23">
        <f t="shared" si="0"/>
        <v>-100</v>
      </c>
      <c r="AK14" s="16" t="s">
        <v>57</v>
      </c>
      <c r="AL14" s="1">
        <v>7.5</v>
      </c>
      <c r="AM14" s="19">
        <f t="shared" si="2"/>
        <v>7.5</v>
      </c>
    </row>
    <row r="15" spans="1:39">
      <c r="A15" s="3">
        <v>14</v>
      </c>
      <c r="B15" s="2" t="s">
        <v>13</v>
      </c>
      <c r="C15" s="25">
        <v>4.8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4">
        <f t="shared" si="1"/>
        <v>0</v>
      </c>
      <c r="AJ15" s="23">
        <f t="shared" si="0"/>
        <v>-100</v>
      </c>
      <c r="AK15" s="16" t="s">
        <v>57</v>
      </c>
      <c r="AL15" s="1">
        <v>6.2000000000000455</v>
      </c>
      <c r="AM15" s="19">
        <f t="shared" si="2"/>
        <v>6.2000000000000455</v>
      </c>
    </row>
    <row r="16" spans="1:39">
      <c r="A16" s="3">
        <v>15</v>
      </c>
      <c r="B16" s="2" t="s">
        <v>14</v>
      </c>
      <c r="C16" s="25">
        <v>5.8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4">
        <f t="shared" si="1"/>
        <v>0</v>
      </c>
      <c r="AJ16" s="23">
        <f t="shared" si="0"/>
        <v>-100</v>
      </c>
      <c r="AK16" s="16" t="s">
        <v>56</v>
      </c>
      <c r="AL16" s="1">
        <v>1.1000000000001364</v>
      </c>
      <c r="AM16" s="19">
        <f t="shared" si="2"/>
        <v>1.1000000000001364</v>
      </c>
    </row>
    <row r="17" spans="1:39" ht="15" customHeight="1">
      <c r="A17" s="3">
        <v>16</v>
      </c>
      <c r="B17" s="2" t="s">
        <v>15</v>
      </c>
      <c r="C17" s="25">
        <v>15.2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4">
        <f t="shared" si="1"/>
        <v>0</v>
      </c>
      <c r="AJ17" s="23">
        <f t="shared" si="0"/>
        <v>-100</v>
      </c>
      <c r="AK17" s="16" t="s">
        <v>81</v>
      </c>
      <c r="AL17" s="1">
        <v>0.59999999999990905</v>
      </c>
      <c r="AM17" s="19">
        <f t="shared" si="2"/>
        <v>0.59999999999990905</v>
      </c>
    </row>
    <row r="18" spans="1:39" ht="15" customHeight="1">
      <c r="A18" s="3">
        <v>17</v>
      </c>
      <c r="B18" s="2" t="s">
        <v>16</v>
      </c>
      <c r="C18" s="25">
        <v>13.2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4">
        <f t="shared" si="1"/>
        <v>0</v>
      </c>
      <c r="AJ18" s="23">
        <f t="shared" si="0"/>
        <v>-100</v>
      </c>
      <c r="AK18" s="16" t="s">
        <v>56</v>
      </c>
      <c r="AL18" s="1">
        <v>0.20000000000004547</v>
      </c>
      <c r="AM18" s="19">
        <v>0</v>
      </c>
    </row>
    <row r="19" spans="1:39">
      <c r="A19" s="3">
        <v>18</v>
      </c>
      <c r="B19" s="2" t="s">
        <v>17</v>
      </c>
      <c r="C19" s="25">
        <v>13.1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4">
        <f t="shared" si="1"/>
        <v>0</v>
      </c>
      <c r="AJ19" s="23">
        <f t="shared" si="0"/>
        <v>-100</v>
      </c>
      <c r="AK19" s="16" t="s">
        <v>56</v>
      </c>
      <c r="AL19" s="1">
        <v>1.2999999999999545</v>
      </c>
      <c r="AM19" s="19">
        <f t="shared" si="2"/>
        <v>1.2999999999999545</v>
      </c>
    </row>
    <row r="20" spans="1:39">
      <c r="A20" s="3">
        <v>19</v>
      </c>
      <c r="B20" s="2" t="s">
        <v>18</v>
      </c>
      <c r="C20" s="25">
        <v>19.100000000000001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4">
        <f t="shared" si="1"/>
        <v>0</v>
      </c>
      <c r="AJ20" s="23">
        <f t="shared" si="0"/>
        <v>-100</v>
      </c>
      <c r="AK20" s="16" t="s">
        <v>56</v>
      </c>
      <c r="AL20" s="1">
        <v>3.9000000000000909</v>
      </c>
      <c r="AM20" s="19">
        <f t="shared" si="2"/>
        <v>3.9000000000000909</v>
      </c>
    </row>
    <row r="21" spans="1:39">
      <c r="A21" s="3">
        <v>20</v>
      </c>
      <c r="B21" s="2" t="s">
        <v>19</v>
      </c>
      <c r="C21" s="25">
        <v>16.3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4">
        <f t="shared" si="1"/>
        <v>0</v>
      </c>
      <c r="AJ21" s="23">
        <f t="shared" si="0"/>
        <v>-100</v>
      </c>
      <c r="AK21" s="16" t="s">
        <v>56</v>
      </c>
      <c r="AL21" s="1">
        <v>2.1000000000000227</v>
      </c>
      <c r="AM21" s="19">
        <f t="shared" si="2"/>
        <v>2.1000000000000227</v>
      </c>
    </row>
    <row r="22" spans="1:39">
      <c r="A22" s="3">
        <v>21</v>
      </c>
      <c r="B22" s="2" t="s">
        <v>20</v>
      </c>
      <c r="C22" s="25">
        <v>12.8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4">
        <f t="shared" si="1"/>
        <v>0</v>
      </c>
      <c r="AJ22" s="23">
        <f t="shared" si="0"/>
        <v>-100</v>
      </c>
      <c r="AK22" s="16" t="s">
        <v>81</v>
      </c>
      <c r="AL22" s="1">
        <v>6.7999999999999545</v>
      </c>
      <c r="AM22" s="19">
        <f t="shared" si="2"/>
        <v>6.7999999999999545</v>
      </c>
    </row>
    <row r="23" spans="1:39">
      <c r="A23" s="3">
        <v>22</v>
      </c>
      <c r="B23" s="2" t="s">
        <v>21</v>
      </c>
      <c r="C23" s="25">
        <v>8.6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4">
        <f t="shared" si="1"/>
        <v>0</v>
      </c>
      <c r="AJ23" s="23">
        <f t="shared" si="0"/>
        <v>-100</v>
      </c>
      <c r="AK23" s="16" t="s">
        <v>81</v>
      </c>
      <c r="AL23" s="1">
        <v>6.2999999999999545</v>
      </c>
      <c r="AM23" s="19">
        <v>0</v>
      </c>
    </row>
    <row r="24" spans="1:39">
      <c r="A24" s="3">
        <v>23</v>
      </c>
      <c r="B24" s="2" t="s">
        <v>22</v>
      </c>
      <c r="C24" s="25">
        <v>8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4">
        <f t="shared" si="1"/>
        <v>0</v>
      </c>
      <c r="AJ24" s="23">
        <f t="shared" si="0"/>
        <v>-100</v>
      </c>
      <c r="AK24" s="16" t="s">
        <v>81</v>
      </c>
      <c r="AL24" s="1">
        <v>8.7000000000000455</v>
      </c>
      <c r="AM24" s="19">
        <f t="shared" si="2"/>
        <v>8.7000000000000455</v>
      </c>
    </row>
    <row r="25" spans="1:39" ht="15" customHeight="1">
      <c r="A25" s="3">
        <v>24</v>
      </c>
      <c r="B25" s="2" t="s">
        <v>23</v>
      </c>
      <c r="C25" s="25">
        <v>6.6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4">
        <f t="shared" si="1"/>
        <v>0</v>
      </c>
      <c r="AJ25" s="23">
        <f t="shared" si="0"/>
        <v>-100</v>
      </c>
      <c r="AK25" s="16" t="s">
        <v>81</v>
      </c>
      <c r="AL25" s="1">
        <v>23.399999999999977</v>
      </c>
      <c r="AM25" s="19">
        <f t="shared" si="2"/>
        <v>23.399999999999977</v>
      </c>
    </row>
    <row r="26" spans="1:39">
      <c r="A26" s="3">
        <v>25</v>
      </c>
      <c r="B26" s="2" t="s">
        <v>24</v>
      </c>
      <c r="C26" s="25">
        <v>9.8000000000000007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4">
        <f t="shared" si="1"/>
        <v>0</v>
      </c>
      <c r="AJ26" s="23">
        <f t="shared" si="0"/>
        <v>-100</v>
      </c>
      <c r="AK26" s="16" t="s">
        <v>81</v>
      </c>
      <c r="AL26" s="1">
        <v>1.2999999999999545</v>
      </c>
      <c r="AM26" s="19">
        <f t="shared" si="2"/>
        <v>1.2999999999999545</v>
      </c>
    </row>
    <row r="27" spans="1:39">
      <c r="A27" s="3">
        <v>26</v>
      </c>
      <c r="B27" s="2" t="s">
        <v>25</v>
      </c>
      <c r="C27" s="25">
        <v>9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4">
        <f t="shared" si="1"/>
        <v>0</v>
      </c>
      <c r="AJ27" s="23">
        <f t="shared" si="0"/>
        <v>-100</v>
      </c>
      <c r="AK27" s="16" t="s">
        <v>81</v>
      </c>
      <c r="AL27" s="1">
        <v>23.399999999999864</v>
      </c>
      <c r="AM27" s="19">
        <f t="shared" si="2"/>
        <v>23.399999999999864</v>
      </c>
    </row>
    <row r="28" spans="1:39" s="53" customFormat="1">
      <c r="A28" s="48">
        <v>27</v>
      </c>
      <c r="B28" s="49" t="s">
        <v>26</v>
      </c>
      <c r="C28" s="25">
        <v>14.8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4">
        <f t="shared" si="1"/>
        <v>0</v>
      </c>
      <c r="AJ28" s="51">
        <f t="shared" si="0"/>
        <v>-100</v>
      </c>
      <c r="AK28" s="52" t="s">
        <v>57</v>
      </c>
      <c r="AL28" s="53">
        <v>9</v>
      </c>
      <c r="AM28" s="19">
        <f t="shared" si="2"/>
        <v>9</v>
      </c>
    </row>
    <row r="29" spans="1:39">
      <c r="A29" s="3">
        <v>28</v>
      </c>
      <c r="B29" s="2" t="s">
        <v>27</v>
      </c>
      <c r="C29" s="25">
        <v>19.100000000000001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4">
        <f t="shared" si="1"/>
        <v>0</v>
      </c>
      <c r="AJ29" s="23">
        <f t="shared" si="0"/>
        <v>-100</v>
      </c>
      <c r="AK29" s="16" t="s">
        <v>81</v>
      </c>
      <c r="AL29" s="1">
        <v>3.9000000000000909</v>
      </c>
      <c r="AM29" s="19">
        <f t="shared" si="2"/>
        <v>3.9000000000000909</v>
      </c>
    </row>
    <row r="30" spans="1:39">
      <c r="A30" s="3">
        <v>29</v>
      </c>
      <c r="B30" s="2" t="s">
        <v>28</v>
      </c>
      <c r="C30" s="25">
        <v>23.3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4">
        <f t="shared" si="1"/>
        <v>0</v>
      </c>
      <c r="AJ30" s="23">
        <f t="shared" si="0"/>
        <v>-100</v>
      </c>
      <c r="AK30" s="16" t="s">
        <v>57</v>
      </c>
      <c r="AL30" s="1">
        <v>0</v>
      </c>
      <c r="AM30" s="19">
        <f t="shared" si="2"/>
        <v>0</v>
      </c>
    </row>
    <row r="31" spans="1:39">
      <c r="A31" s="3">
        <v>30</v>
      </c>
      <c r="B31" s="2" t="s">
        <v>29</v>
      </c>
      <c r="C31" s="25">
        <v>25.3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4">
        <f t="shared" si="1"/>
        <v>0</v>
      </c>
      <c r="AJ31" s="23">
        <f t="shared" si="0"/>
        <v>-100</v>
      </c>
      <c r="AK31" s="16" t="s">
        <v>56</v>
      </c>
      <c r="AL31" s="1">
        <v>0.79999999999995453</v>
      </c>
      <c r="AM31" s="19">
        <f t="shared" si="2"/>
        <v>0.79999999999995453</v>
      </c>
    </row>
    <row r="32" spans="1:39">
      <c r="A32" s="3">
        <v>31</v>
      </c>
      <c r="B32" s="2" t="s">
        <v>30</v>
      </c>
      <c r="C32" s="25">
        <v>23.2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4">
        <f t="shared" si="1"/>
        <v>0</v>
      </c>
      <c r="AJ32" s="23">
        <f t="shared" si="0"/>
        <v>-100</v>
      </c>
      <c r="AK32" s="16" t="s">
        <v>57</v>
      </c>
      <c r="AL32" s="1">
        <v>15.100000000000136</v>
      </c>
      <c r="AM32" s="19">
        <f t="shared" si="2"/>
        <v>15.100000000000136</v>
      </c>
    </row>
    <row r="33" spans="1:39" ht="15" customHeight="1">
      <c r="A33" s="3">
        <v>32</v>
      </c>
      <c r="B33" s="2" t="s">
        <v>31</v>
      </c>
      <c r="C33" s="25">
        <v>25.8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4">
        <f t="shared" si="1"/>
        <v>0</v>
      </c>
      <c r="AJ33" s="23">
        <f t="shared" si="0"/>
        <v>-100</v>
      </c>
      <c r="AK33" s="16" t="s">
        <v>56</v>
      </c>
      <c r="AL33" s="1">
        <v>0.89999999999997726</v>
      </c>
      <c r="AM33" s="19">
        <f t="shared" si="2"/>
        <v>0.89999999999997726</v>
      </c>
    </row>
    <row r="34" spans="1:39">
      <c r="A34" s="3">
        <v>33</v>
      </c>
      <c r="B34" s="2" t="s">
        <v>32</v>
      </c>
      <c r="C34" s="25">
        <v>31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4">
        <f t="shared" ref="AI34:AI51" si="3">SUM(D34:AH34)</f>
        <v>0</v>
      </c>
      <c r="AJ34" s="23">
        <f t="shared" si="0"/>
        <v>-100</v>
      </c>
      <c r="AK34" s="16" t="s">
        <v>81</v>
      </c>
      <c r="AL34" s="1">
        <v>0.40000000000009095</v>
      </c>
      <c r="AM34" s="19">
        <v>0</v>
      </c>
    </row>
    <row r="35" spans="1:39" ht="15" customHeight="1">
      <c r="A35" s="3">
        <v>34</v>
      </c>
      <c r="B35" s="2" t="s">
        <v>33</v>
      </c>
      <c r="C35" s="25">
        <v>34.6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4">
        <f t="shared" si="3"/>
        <v>0</v>
      </c>
      <c r="AJ35" s="23">
        <f t="shared" si="0"/>
        <v>-100</v>
      </c>
      <c r="AK35" s="16" t="s">
        <v>81</v>
      </c>
      <c r="AL35" s="1">
        <v>0.10000000000002274</v>
      </c>
      <c r="AM35" s="19">
        <f t="shared" si="2"/>
        <v>0.10000000000002274</v>
      </c>
    </row>
    <row r="36" spans="1:39" ht="15" customHeight="1">
      <c r="A36" s="3">
        <v>35</v>
      </c>
      <c r="B36" s="2" t="s">
        <v>34</v>
      </c>
      <c r="C36" s="25">
        <v>36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4">
        <f t="shared" si="3"/>
        <v>0</v>
      </c>
      <c r="AJ36" s="23">
        <f t="shared" si="0"/>
        <v>-100</v>
      </c>
      <c r="AK36" s="16" t="s">
        <v>57</v>
      </c>
      <c r="AL36" s="1">
        <v>3.4000000000000909</v>
      </c>
      <c r="AM36" s="19">
        <f t="shared" si="2"/>
        <v>3.4000000000000909</v>
      </c>
    </row>
    <row r="37" spans="1:39" ht="15" customHeight="1">
      <c r="A37" s="3">
        <v>36</v>
      </c>
      <c r="B37" s="2" t="s">
        <v>35</v>
      </c>
      <c r="C37" s="25">
        <v>32.200000000000003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4">
        <f t="shared" si="3"/>
        <v>0</v>
      </c>
      <c r="AJ37" s="23">
        <f t="shared" si="0"/>
        <v>-100</v>
      </c>
      <c r="AK37" s="16" t="s">
        <v>81</v>
      </c>
      <c r="AL37" s="1">
        <v>0</v>
      </c>
      <c r="AM37" s="19">
        <f t="shared" si="2"/>
        <v>0</v>
      </c>
    </row>
    <row r="38" spans="1:39" ht="15" customHeight="1">
      <c r="A38" s="3">
        <v>37</v>
      </c>
      <c r="B38" s="2" t="s">
        <v>36</v>
      </c>
      <c r="C38" s="25">
        <v>30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4">
        <f t="shared" si="3"/>
        <v>0</v>
      </c>
      <c r="AJ38" s="23">
        <f t="shared" si="0"/>
        <v>-100</v>
      </c>
      <c r="AK38" s="16" t="s">
        <v>81</v>
      </c>
      <c r="AL38" s="1">
        <v>0.29999999999995453</v>
      </c>
      <c r="AM38" s="19">
        <f t="shared" si="2"/>
        <v>0.29999999999995453</v>
      </c>
    </row>
    <row r="39" spans="1:39">
      <c r="A39" s="3">
        <v>38</v>
      </c>
      <c r="B39" s="2" t="s">
        <v>37</v>
      </c>
      <c r="C39" s="25">
        <v>25.5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4">
        <f t="shared" si="3"/>
        <v>0</v>
      </c>
      <c r="AJ39" s="23">
        <f t="shared" si="0"/>
        <v>-100</v>
      </c>
      <c r="AK39" s="16" t="s">
        <v>57</v>
      </c>
      <c r="AL39" s="1">
        <v>2</v>
      </c>
      <c r="AM39" s="19">
        <f t="shared" si="2"/>
        <v>2</v>
      </c>
    </row>
    <row r="40" spans="1:39">
      <c r="A40" s="3">
        <v>39</v>
      </c>
      <c r="B40" s="2" t="s">
        <v>38</v>
      </c>
      <c r="C40" s="25">
        <v>20.399999999999999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4">
        <f t="shared" si="3"/>
        <v>0</v>
      </c>
      <c r="AJ40" s="23">
        <f t="shared" si="0"/>
        <v>-100</v>
      </c>
      <c r="AK40" s="16" t="s">
        <v>81</v>
      </c>
      <c r="AL40" s="1">
        <v>9.3000000000000682</v>
      </c>
      <c r="AM40" s="19">
        <f t="shared" si="2"/>
        <v>9.3000000000000682</v>
      </c>
    </row>
    <row r="41" spans="1:39">
      <c r="A41" s="3">
        <v>40</v>
      </c>
      <c r="B41" s="2" t="s">
        <v>39</v>
      </c>
      <c r="C41" s="25">
        <v>19.100000000000001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4">
        <f t="shared" si="3"/>
        <v>0</v>
      </c>
      <c r="AJ41" s="23">
        <f t="shared" si="0"/>
        <v>-100</v>
      </c>
      <c r="AK41" s="16" t="s">
        <v>56</v>
      </c>
      <c r="AL41" s="1">
        <v>0</v>
      </c>
      <c r="AM41" s="19">
        <f t="shared" si="2"/>
        <v>0</v>
      </c>
    </row>
    <row r="42" spans="1:39">
      <c r="A42" s="3">
        <v>41</v>
      </c>
      <c r="B42" s="2" t="s">
        <v>40</v>
      </c>
      <c r="C42" s="25">
        <v>19.399999999999999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4">
        <f t="shared" si="3"/>
        <v>0</v>
      </c>
      <c r="AJ42" s="23">
        <f t="shared" si="0"/>
        <v>-100</v>
      </c>
      <c r="AK42" s="16" t="s">
        <v>56</v>
      </c>
      <c r="AL42" s="1">
        <v>0.79999999999995453</v>
      </c>
      <c r="AM42" s="19">
        <f t="shared" si="2"/>
        <v>0.79999999999995453</v>
      </c>
    </row>
    <row r="43" spans="1:39">
      <c r="A43" s="3">
        <v>42</v>
      </c>
      <c r="B43" s="2" t="s">
        <v>41</v>
      </c>
      <c r="C43" s="25">
        <v>19.3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4">
        <f t="shared" si="3"/>
        <v>0</v>
      </c>
      <c r="AJ43" s="23">
        <f t="shared" si="0"/>
        <v>-100</v>
      </c>
      <c r="AK43" s="16" t="s">
        <v>57</v>
      </c>
      <c r="AL43" s="1">
        <v>3.5</v>
      </c>
      <c r="AM43" s="19">
        <f t="shared" si="2"/>
        <v>3.5</v>
      </c>
    </row>
    <row r="44" spans="1:39">
      <c r="A44" s="3">
        <v>43</v>
      </c>
      <c r="B44" s="2" t="s">
        <v>42</v>
      </c>
      <c r="C44" s="25">
        <v>19.3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4">
        <f t="shared" si="3"/>
        <v>0</v>
      </c>
      <c r="AJ44" s="23">
        <f t="shared" si="0"/>
        <v>-100</v>
      </c>
      <c r="AK44" s="16" t="s">
        <v>57</v>
      </c>
      <c r="AL44" s="1">
        <v>0</v>
      </c>
      <c r="AM44" s="19">
        <f t="shared" si="2"/>
        <v>0</v>
      </c>
    </row>
    <row r="45" spans="1:39">
      <c r="A45" s="3">
        <v>44</v>
      </c>
      <c r="B45" s="2" t="s">
        <v>43</v>
      </c>
      <c r="C45" s="25">
        <v>30.6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4">
        <f t="shared" si="3"/>
        <v>0</v>
      </c>
      <c r="AJ45" s="23">
        <f t="shared" si="0"/>
        <v>-100</v>
      </c>
      <c r="AK45" s="16" t="s">
        <v>81</v>
      </c>
      <c r="AL45" s="1">
        <v>1.7000000000000455</v>
      </c>
      <c r="AM45" s="19">
        <f t="shared" si="2"/>
        <v>1.7000000000000455</v>
      </c>
    </row>
    <row r="46" spans="1:39">
      <c r="A46" s="3">
        <v>45</v>
      </c>
      <c r="B46" s="2" t="s">
        <v>44</v>
      </c>
      <c r="C46" s="25">
        <v>29.2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4">
        <f t="shared" si="3"/>
        <v>0</v>
      </c>
      <c r="AJ46" s="23">
        <f t="shared" si="0"/>
        <v>-100</v>
      </c>
      <c r="AK46" s="16" t="s">
        <v>56</v>
      </c>
      <c r="AL46" s="1">
        <v>0.10000000000013642</v>
      </c>
      <c r="AM46" s="19">
        <v>0</v>
      </c>
    </row>
    <row r="47" spans="1:39">
      <c r="A47" s="3">
        <v>46</v>
      </c>
      <c r="B47" s="2" t="s">
        <v>45</v>
      </c>
      <c r="C47" s="25">
        <v>14.8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4">
        <f t="shared" si="3"/>
        <v>0</v>
      </c>
      <c r="AJ47" s="23">
        <f t="shared" si="0"/>
        <v>-100</v>
      </c>
      <c r="AK47" s="16" t="s">
        <v>57</v>
      </c>
      <c r="AL47" s="1">
        <v>0.60000000000002274</v>
      </c>
      <c r="AM47" s="19">
        <f t="shared" si="2"/>
        <v>0.60000000000002274</v>
      </c>
    </row>
    <row r="48" spans="1:39">
      <c r="A48" s="3">
        <v>47</v>
      </c>
      <c r="B48" s="2" t="s">
        <v>72</v>
      </c>
      <c r="C48" s="25">
        <v>19.2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4">
        <f t="shared" si="3"/>
        <v>0</v>
      </c>
      <c r="AJ48" s="23">
        <f t="shared" si="0"/>
        <v>-100</v>
      </c>
      <c r="AK48" s="16" t="s">
        <v>57</v>
      </c>
      <c r="AL48" s="1">
        <v>3.9999999999998863</v>
      </c>
      <c r="AM48" s="19">
        <f t="shared" si="2"/>
        <v>3.9999999999998863</v>
      </c>
    </row>
    <row r="49" spans="1:39">
      <c r="A49" s="3">
        <v>48</v>
      </c>
      <c r="B49" s="2" t="s">
        <v>71</v>
      </c>
      <c r="C49" s="25">
        <v>14.8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4">
        <f t="shared" si="3"/>
        <v>0</v>
      </c>
      <c r="AJ49" s="23">
        <f t="shared" si="0"/>
        <v>-100</v>
      </c>
      <c r="AK49" s="16" t="s">
        <v>81</v>
      </c>
      <c r="AL49" s="1">
        <v>5.6999999999999318</v>
      </c>
      <c r="AM49" s="19">
        <f t="shared" si="2"/>
        <v>5.6999999999999318</v>
      </c>
    </row>
    <row r="50" spans="1:39">
      <c r="A50" s="3">
        <v>49</v>
      </c>
      <c r="B50" s="2" t="s">
        <v>48</v>
      </c>
      <c r="C50" s="25">
        <v>14.1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4">
        <f t="shared" si="3"/>
        <v>0</v>
      </c>
      <c r="AJ50" s="23">
        <f t="shared" si="0"/>
        <v>-100</v>
      </c>
      <c r="AK50" s="16" t="s">
        <v>56</v>
      </c>
      <c r="AL50" s="1">
        <v>0.99999999999977263</v>
      </c>
      <c r="AM50" s="19">
        <v>0</v>
      </c>
    </row>
    <row r="51" spans="1:39">
      <c r="A51" s="3">
        <v>50</v>
      </c>
      <c r="B51" s="2" t="s">
        <v>49</v>
      </c>
      <c r="C51" s="25">
        <v>37.6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4">
        <f t="shared" si="3"/>
        <v>0</v>
      </c>
      <c r="AJ51" s="23">
        <f t="shared" si="0"/>
        <v>-100</v>
      </c>
      <c r="AK51" s="16" t="s">
        <v>81</v>
      </c>
      <c r="AL51" s="1">
        <v>1.4000000000000909</v>
      </c>
      <c r="AM51" s="19">
        <f t="shared" si="2"/>
        <v>1.4000000000000909</v>
      </c>
    </row>
    <row r="52" spans="1:39">
      <c r="A52" s="3">
        <v>51</v>
      </c>
      <c r="B52" s="3" t="s">
        <v>53</v>
      </c>
      <c r="C52" s="3">
        <f>SUM(C2:C51)</f>
        <v>799.6</v>
      </c>
      <c r="D52" s="3">
        <f>SUM(D2:D51)</f>
        <v>0</v>
      </c>
      <c r="E52" s="3">
        <f t="shared" ref="E52:G52" si="4">SUM(E2:E51)</f>
        <v>0</v>
      </c>
      <c r="F52" s="3">
        <f t="shared" si="4"/>
        <v>0</v>
      </c>
      <c r="G52" s="3">
        <f t="shared" si="4"/>
        <v>0</v>
      </c>
      <c r="H52" s="3">
        <f t="shared" ref="H52:O52" si="5">SUM(H2:H51)</f>
        <v>0</v>
      </c>
      <c r="I52" s="3">
        <f t="shared" si="5"/>
        <v>0</v>
      </c>
      <c r="J52" s="3">
        <f t="shared" si="5"/>
        <v>0</v>
      </c>
      <c r="K52" s="3">
        <f t="shared" si="5"/>
        <v>0</v>
      </c>
      <c r="L52" s="3">
        <f t="shared" si="5"/>
        <v>0</v>
      </c>
      <c r="M52" s="3">
        <f t="shared" si="5"/>
        <v>0</v>
      </c>
      <c r="N52" s="3">
        <f t="shared" si="5"/>
        <v>0</v>
      </c>
      <c r="O52" s="3">
        <f t="shared" si="5"/>
        <v>0</v>
      </c>
      <c r="P52" s="3">
        <f t="shared" ref="P52:Y52" si="6">SUM(P2:P51)</f>
        <v>0</v>
      </c>
      <c r="Q52" s="3">
        <f t="shared" si="6"/>
        <v>0</v>
      </c>
      <c r="R52" s="3">
        <f t="shared" si="6"/>
        <v>0</v>
      </c>
      <c r="S52" s="3">
        <f t="shared" si="6"/>
        <v>0</v>
      </c>
      <c r="T52" s="3">
        <f t="shared" si="6"/>
        <v>0</v>
      </c>
      <c r="U52" s="3">
        <f t="shared" si="6"/>
        <v>0</v>
      </c>
      <c r="V52" s="3">
        <f t="shared" si="6"/>
        <v>0</v>
      </c>
      <c r="W52" s="3">
        <f t="shared" si="6"/>
        <v>0</v>
      </c>
      <c r="X52" s="3">
        <f t="shared" si="6"/>
        <v>0</v>
      </c>
      <c r="Y52" s="3">
        <f t="shared" si="6"/>
        <v>0</v>
      </c>
      <c r="Z52" s="3">
        <f t="shared" ref="Z52:AI52" si="7">SUM(Z2:Z51)</f>
        <v>0</v>
      </c>
      <c r="AA52" s="3">
        <f t="shared" si="7"/>
        <v>0</v>
      </c>
      <c r="AB52" s="3">
        <f t="shared" si="7"/>
        <v>0</v>
      </c>
      <c r="AC52" s="3">
        <f t="shared" si="7"/>
        <v>0</v>
      </c>
      <c r="AD52" s="3">
        <f t="shared" si="7"/>
        <v>0</v>
      </c>
      <c r="AE52" s="3">
        <f t="shared" si="7"/>
        <v>0</v>
      </c>
      <c r="AF52" s="3">
        <f t="shared" si="7"/>
        <v>0</v>
      </c>
      <c r="AG52" s="3">
        <f t="shared" si="7"/>
        <v>0</v>
      </c>
      <c r="AH52" s="3">
        <f t="shared" si="7"/>
        <v>0</v>
      </c>
      <c r="AI52" s="3">
        <f t="shared" si="7"/>
        <v>0</v>
      </c>
      <c r="AJ52" s="23">
        <f t="shared" si="0"/>
        <v>-100</v>
      </c>
      <c r="AK52" s="3" t="s">
        <v>57</v>
      </c>
      <c r="AL52" s="37"/>
    </row>
    <row r="53" spans="1:39">
      <c r="A53" s="3">
        <v>52</v>
      </c>
      <c r="B53" s="3" t="s">
        <v>54</v>
      </c>
      <c r="C53" s="5">
        <f>C52/50</f>
        <v>15.992000000000001</v>
      </c>
      <c r="D53" s="5">
        <f>D52/50</f>
        <v>0</v>
      </c>
      <c r="E53" s="5">
        <f t="shared" ref="E53:G53" si="8">E52/50</f>
        <v>0</v>
      </c>
      <c r="F53" s="5">
        <f t="shared" si="8"/>
        <v>0</v>
      </c>
      <c r="G53" s="5">
        <f t="shared" si="8"/>
        <v>0</v>
      </c>
      <c r="H53" s="5">
        <f t="shared" ref="H53:O53" si="9">H52/50</f>
        <v>0</v>
      </c>
      <c r="I53" s="5">
        <f t="shared" si="9"/>
        <v>0</v>
      </c>
      <c r="J53" s="5">
        <f t="shared" si="9"/>
        <v>0</v>
      </c>
      <c r="K53" s="5">
        <f t="shared" si="9"/>
        <v>0</v>
      </c>
      <c r="L53" s="5">
        <f t="shared" si="9"/>
        <v>0</v>
      </c>
      <c r="M53" s="5">
        <f t="shared" si="9"/>
        <v>0</v>
      </c>
      <c r="N53" s="5">
        <f t="shared" si="9"/>
        <v>0</v>
      </c>
      <c r="O53" s="5">
        <f t="shared" si="9"/>
        <v>0</v>
      </c>
      <c r="P53" s="5">
        <f t="shared" ref="P53:Y53" si="10">P52/50</f>
        <v>0</v>
      </c>
      <c r="Q53" s="5">
        <f t="shared" si="10"/>
        <v>0</v>
      </c>
      <c r="R53" s="5">
        <f t="shared" si="10"/>
        <v>0</v>
      </c>
      <c r="S53" s="5">
        <f t="shared" si="10"/>
        <v>0</v>
      </c>
      <c r="T53" s="5">
        <f t="shared" si="10"/>
        <v>0</v>
      </c>
      <c r="U53" s="5">
        <f t="shared" si="10"/>
        <v>0</v>
      </c>
      <c r="V53" s="5">
        <f t="shared" si="10"/>
        <v>0</v>
      </c>
      <c r="W53" s="5">
        <f t="shared" si="10"/>
        <v>0</v>
      </c>
      <c r="X53" s="5">
        <f t="shared" si="10"/>
        <v>0</v>
      </c>
      <c r="Y53" s="5">
        <f t="shared" si="10"/>
        <v>0</v>
      </c>
      <c r="Z53" s="5">
        <f t="shared" ref="Z53:AI53" si="11">Z52/50</f>
        <v>0</v>
      </c>
      <c r="AA53" s="5">
        <f t="shared" si="11"/>
        <v>0</v>
      </c>
      <c r="AB53" s="5">
        <f t="shared" si="11"/>
        <v>0</v>
      </c>
      <c r="AC53" s="5">
        <f t="shared" si="11"/>
        <v>0</v>
      </c>
      <c r="AD53" s="5">
        <f t="shared" si="11"/>
        <v>0</v>
      </c>
      <c r="AE53" s="5">
        <f t="shared" si="11"/>
        <v>0</v>
      </c>
      <c r="AF53" s="5">
        <f t="shared" si="11"/>
        <v>0</v>
      </c>
      <c r="AG53" s="5">
        <f t="shared" si="11"/>
        <v>0</v>
      </c>
      <c r="AH53" s="5">
        <f t="shared" si="11"/>
        <v>0</v>
      </c>
      <c r="AI53" s="5">
        <f t="shared" si="11"/>
        <v>0</v>
      </c>
      <c r="AJ53" s="23">
        <f t="shared" si="0"/>
        <v>-100</v>
      </c>
      <c r="AK53" s="5" t="s">
        <v>57</v>
      </c>
      <c r="AL53" s="37"/>
    </row>
    <row r="54" spans="1:39">
      <c r="S54" s="38"/>
      <c r="AI54" s="4"/>
      <c r="AL54" s="18"/>
    </row>
    <row r="55" spans="1:39" ht="15.75" thickBot="1"/>
    <row r="56" spans="1:39" ht="37.5" thickBot="1">
      <c r="D56" s="185">
        <v>611</v>
      </c>
      <c r="E56" s="186" t="s">
        <v>130</v>
      </c>
      <c r="F56" s="186" t="s">
        <v>0</v>
      </c>
      <c r="G56" s="187">
        <v>0</v>
      </c>
      <c r="S56" s="27"/>
      <c r="T56" s="28"/>
      <c r="X56" s="27"/>
      <c r="Y56" s="28"/>
    </row>
    <row r="57" spans="1:39" ht="25.5" thickBot="1">
      <c r="D57" s="188">
        <v>622</v>
      </c>
      <c r="E57" s="184" t="s">
        <v>130</v>
      </c>
      <c r="F57" s="184" t="s">
        <v>1</v>
      </c>
      <c r="G57" s="189">
        <v>0</v>
      </c>
      <c r="S57" s="27"/>
      <c r="T57" s="28"/>
      <c r="X57" s="27"/>
      <c r="Y57" s="28"/>
    </row>
    <row r="58" spans="1:39" ht="25.5" thickBot="1">
      <c r="D58" s="188">
        <v>634</v>
      </c>
      <c r="E58" s="184" t="s">
        <v>130</v>
      </c>
      <c r="F58" s="184" t="s">
        <v>2</v>
      </c>
      <c r="G58" s="189">
        <v>0</v>
      </c>
      <c r="N58" s="27"/>
      <c r="O58" s="28"/>
      <c r="S58" s="27"/>
      <c r="T58" s="28"/>
      <c r="X58" s="27"/>
      <c r="Y58" s="28"/>
    </row>
    <row r="59" spans="1:39" ht="25.5" thickBot="1">
      <c r="D59" s="188">
        <v>645</v>
      </c>
      <c r="E59" s="184" t="s">
        <v>130</v>
      </c>
      <c r="F59" s="184" t="s">
        <v>3</v>
      </c>
      <c r="G59" s="189">
        <v>0</v>
      </c>
      <c r="N59" s="27"/>
      <c r="O59" s="28"/>
      <c r="S59" s="27"/>
      <c r="T59" s="28"/>
      <c r="X59" s="27"/>
      <c r="Y59" s="28"/>
    </row>
    <row r="60" spans="1:39" ht="25.5" thickBot="1">
      <c r="D60" s="188">
        <v>626</v>
      </c>
      <c r="E60" s="184" t="s">
        <v>130</v>
      </c>
      <c r="F60" s="184" t="s">
        <v>4</v>
      </c>
      <c r="G60" s="189">
        <v>0</v>
      </c>
      <c r="N60" s="27"/>
      <c r="O60" s="28"/>
      <c r="S60" s="27"/>
      <c r="T60" s="28"/>
      <c r="X60" s="27"/>
      <c r="Y60" s="28"/>
    </row>
    <row r="61" spans="1:39" ht="25.5" thickBot="1">
      <c r="D61" s="188">
        <v>632</v>
      </c>
      <c r="E61" s="184" t="s">
        <v>130</v>
      </c>
      <c r="F61" s="184" t="s">
        <v>5</v>
      </c>
      <c r="G61" s="189">
        <v>0</v>
      </c>
      <c r="N61" s="27"/>
      <c r="O61" s="28"/>
      <c r="S61" s="27"/>
      <c r="T61" s="28"/>
      <c r="X61" s="27"/>
      <c r="Y61" s="28"/>
    </row>
    <row r="62" spans="1:39" ht="25.5" thickBot="1">
      <c r="D62" s="188">
        <v>605</v>
      </c>
      <c r="E62" s="184" t="s">
        <v>130</v>
      </c>
      <c r="F62" s="184" t="s">
        <v>6</v>
      </c>
      <c r="G62" s="189">
        <v>0</v>
      </c>
      <c r="N62" s="27"/>
      <c r="O62" s="28"/>
      <c r="S62" s="27"/>
      <c r="T62" s="28"/>
      <c r="X62" s="27"/>
      <c r="Y62" s="28"/>
    </row>
    <row r="63" spans="1:39" ht="15.75" thickBot="1">
      <c r="D63" s="188">
        <v>624</v>
      </c>
      <c r="E63" s="184" t="s">
        <v>130</v>
      </c>
      <c r="F63" s="184" t="s">
        <v>7</v>
      </c>
      <c r="G63" s="189">
        <v>0</v>
      </c>
      <c r="N63" s="27"/>
      <c r="O63" s="28"/>
      <c r="S63" s="27"/>
      <c r="T63" s="28"/>
      <c r="X63" s="27"/>
      <c r="Y63" s="28"/>
    </row>
    <row r="64" spans="1:39" ht="37.5" thickBot="1">
      <c r="D64" s="188">
        <v>609</v>
      </c>
      <c r="E64" s="184" t="s">
        <v>130</v>
      </c>
      <c r="F64" s="184" t="s">
        <v>8</v>
      </c>
      <c r="G64" s="189">
        <v>0</v>
      </c>
      <c r="N64" s="27"/>
      <c r="O64" s="28"/>
      <c r="S64" s="27"/>
      <c r="T64" s="28"/>
      <c r="X64" s="27"/>
      <c r="Y64" s="28"/>
    </row>
    <row r="65" spans="4:25" ht="37.5" thickBot="1">
      <c r="D65" s="188">
        <v>612</v>
      </c>
      <c r="E65" s="184" t="s">
        <v>130</v>
      </c>
      <c r="F65" s="184" t="s">
        <v>9</v>
      </c>
      <c r="G65" s="189">
        <v>0</v>
      </c>
      <c r="N65" s="27"/>
      <c r="O65" s="28"/>
      <c r="S65" s="27"/>
      <c r="T65" s="28"/>
      <c r="X65" s="27"/>
      <c r="Y65" s="28"/>
    </row>
    <row r="66" spans="4:25" ht="25.5" thickBot="1">
      <c r="D66" s="188">
        <v>621</v>
      </c>
      <c r="E66" s="184" t="s">
        <v>130</v>
      </c>
      <c r="F66" s="184" t="s">
        <v>10</v>
      </c>
      <c r="G66" s="189">
        <v>0</v>
      </c>
      <c r="N66" s="27"/>
      <c r="O66" s="28"/>
      <c r="S66" s="27"/>
      <c r="T66" s="28"/>
      <c r="X66" s="27"/>
      <c r="Y66" s="28"/>
    </row>
    <row r="67" spans="4:25" ht="25.5" thickBot="1">
      <c r="D67" s="188">
        <v>631</v>
      </c>
      <c r="E67" s="184" t="s">
        <v>130</v>
      </c>
      <c r="F67" s="184" t="s">
        <v>11</v>
      </c>
      <c r="G67" s="189">
        <v>0</v>
      </c>
      <c r="N67" s="27"/>
      <c r="O67" s="28"/>
      <c r="S67" s="27"/>
      <c r="T67" s="28"/>
      <c r="X67" s="27"/>
      <c r="Y67" s="28"/>
    </row>
    <row r="68" spans="4:25" ht="25.5" thickBot="1">
      <c r="D68" s="188">
        <v>642</v>
      </c>
      <c r="E68" s="184" t="s">
        <v>130</v>
      </c>
      <c r="F68" s="184" t="s">
        <v>12</v>
      </c>
      <c r="G68" s="189">
        <v>0</v>
      </c>
      <c r="N68" s="27"/>
      <c r="O68" s="28"/>
      <c r="S68" s="27"/>
      <c r="T68" s="28"/>
      <c r="X68" s="27"/>
      <c r="Y68" s="28"/>
    </row>
    <row r="69" spans="4:25" ht="25.5" thickBot="1">
      <c r="D69" s="188">
        <v>643</v>
      </c>
      <c r="E69" s="184" t="s">
        <v>130</v>
      </c>
      <c r="F69" s="184" t="s">
        <v>13</v>
      </c>
      <c r="G69" s="189">
        <v>0</v>
      </c>
      <c r="N69" s="27"/>
      <c r="O69" s="28"/>
      <c r="S69" s="27"/>
      <c r="T69" s="28"/>
      <c r="X69" s="27"/>
      <c r="Y69" s="28"/>
    </row>
    <row r="70" spans="4:25" ht="15.75" thickBot="1">
      <c r="D70" s="188">
        <v>638</v>
      </c>
      <c r="E70" s="184" t="s">
        <v>130</v>
      </c>
      <c r="F70" s="184" t="s">
        <v>14</v>
      </c>
      <c r="G70" s="189">
        <v>0</v>
      </c>
      <c r="N70" s="27"/>
      <c r="O70" s="28"/>
      <c r="S70" s="27"/>
      <c r="T70" s="28"/>
      <c r="X70" s="27"/>
      <c r="Y70" s="28"/>
    </row>
    <row r="71" spans="4:25" ht="25.5" thickBot="1">
      <c r="D71" s="188">
        <v>608</v>
      </c>
      <c r="E71" s="184" t="s">
        <v>130</v>
      </c>
      <c r="F71" s="184" t="s">
        <v>15</v>
      </c>
      <c r="G71" s="189">
        <v>0</v>
      </c>
      <c r="N71" s="27"/>
      <c r="O71" s="28"/>
      <c r="S71" s="27"/>
      <c r="T71" s="28"/>
      <c r="X71" s="27"/>
      <c r="Y71" s="28"/>
    </row>
    <row r="72" spans="4:25" ht="25.5" thickBot="1">
      <c r="D72" s="188">
        <v>601</v>
      </c>
      <c r="E72" s="184" t="s">
        <v>130</v>
      </c>
      <c r="F72" s="184" t="s">
        <v>16</v>
      </c>
      <c r="G72" s="189">
        <v>0</v>
      </c>
      <c r="N72" s="27"/>
      <c r="O72" s="28"/>
      <c r="S72" s="27"/>
      <c r="T72" s="28"/>
      <c r="X72" s="27"/>
      <c r="Y72" s="28"/>
    </row>
    <row r="73" spans="4:25" ht="25.5" thickBot="1">
      <c r="D73" s="188">
        <v>648</v>
      </c>
      <c r="E73" s="184" t="s">
        <v>130</v>
      </c>
      <c r="F73" s="184" t="s">
        <v>17</v>
      </c>
      <c r="G73" s="189">
        <v>0</v>
      </c>
      <c r="N73" s="27"/>
      <c r="O73" s="28"/>
      <c r="S73" s="27"/>
      <c r="T73" s="28"/>
      <c r="X73" s="27"/>
      <c r="Y73" s="28"/>
    </row>
    <row r="74" spans="4:25" ht="25.5" thickBot="1">
      <c r="D74" s="188">
        <v>649</v>
      </c>
      <c r="E74" s="184" t="s">
        <v>130</v>
      </c>
      <c r="F74" s="184" t="s">
        <v>18</v>
      </c>
      <c r="G74" s="189">
        <v>0</v>
      </c>
      <c r="N74" s="27"/>
      <c r="O74" s="28"/>
      <c r="S74" s="27"/>
      <c r="T74" s="28"/>
      <c r="X74" s="27"/>
      <c r="Y74" s="28"/>
    </row>
    <row r="75" spans="4:25" ht="37.5" thickBot="1">
      <c r="D75" s="188">
        <v>606</v>
      </c>
      <c r="E75" s="184" t="s">
        <v>130</v>
      </c>
      <c r="F75" s="184" t="s">
        <v>76</v>
      </c>
      <c r="G75" s="189">
        <v>0</v>
      </c>
      <c r="N75" s="27"/>
      <c r="O75" s="28"/>
      <c r="S75" s="27"/>
      <c r="T75" s="28"/>
      <c r="X75" s="27"/>
      <c r="Y75" s="28"/>
    </row>
    <row r="76" spans="4:25" ht="25.5" thickBot="1">
      <c r="D76" s="188">
        <v>620</v>
      </c>
      <c r="E76" s="184" t="s">
        <v>130</v>
      </c>
      <c r="F76" s="184" t="s">
        <v>20</v>
      </c>
      <c r="G76" s="189">
        <v>0</v>
      </c>
      <c r="N76" s="27"/>
      <c r="O76" s="28"/>
      <c r="S76" s="27"/>
      <c r="T76" s="28"/>
      <c r="X76" s="27"/>
      <c r="Y76" s="28"/>
    </row>
    <row r="77" spans="4:25" ht="15.75" thickBot="1">
      <c r="D77" s="188">
        <v>636</v>
      </c>
      <c r="E77" s="184" t="s">
        <v>130</v>
      </c>
      <c r="F77" s="184" t="s">
        <v>21</v>
      </c>
      <c r="G77" s="189">
        <v>0</v>
      </c>
      <c r="N77" s="27"/>
      <c r="O77" s="28"/>
      <c r="S77" s="27"/>
      <c r="T77" s="28"/>
      <c r="X77" s="27"/>
      <c r="Y77" s="28"/>
    </row>
    <row r="78" spans="4:25" ht="25.5" thickBot="1">
      <c r="D78" s="188">
        <v>650</v>
      </c>
      <c r="E78" s="184" t="s">
        <v>130</v>
      </c>
      <c r="F78" s="184" t="s">
        <v>22</v>
      </c>
      <c r="G78" s="189">
        <v>0</v>
      </c>
      <c r="N78" s="27"/>
      <c r="O78" s="28"/>
      <c r="S78" s="27"/>
      <c r="T78" s="28"/>
      <c r="X78" s="27"/>
      <c r="Y78" s="28"/>
    </row>
    <row r="79" spans="4:25" ht="25.5" thickBot="1">
      <c r="D79" s="188">
        <v>637</v>
      </c>
      <c r="E79" s="184" t="s">
        <v>130</v>
      </c>
      <c r="F79" s="184" t="s">
        <v>23</v>
      </c>
      <c r="G79" s="189">
        <v>0</v>
      </c>
      <c r="N79" s="27"/>
      <c r="O79" s="28"/>
      <c r="S79" s="27"/>
      <c r="T79" s="28"/>
      <c r="X79" s="27"/>
      <c r="Y79" s="28"/>
    </row>
    <row r="80" spans="4:25" ht="25.5" thickBot="1">
      <c r="D80" s="188">
        <v>647</v>
      </c>
      <c r="E80" s="184" t="s">
        <v>130</v>
      </c>
      <c r="F80" s="184" t="s">
        <v>24</v>
      </c>
      <c r="G80" s="189">
        <v>0</v>
      </c>
      <c r="N80" s="27"/>
      <c r="O80" s="28"/>
      <c r="S80" s="27"/>
      <c r="T80" s="28"/>
      <c r="X80" s="27"/>
      <c r="Y80" s="28"/>
    </row>
    <row r="81" spans="4:25" ht="25.5" thickBot="1">
      <c r="D81" s="188">
        <v>633</v>
      </c>
      <c r="E81" s="184" t="s">
        <v>130</v>
      </c>
      <c r="F81" s="184" t="s">
        <v>25</v>
      </c>
      <c r="G81" s="189">
        <v>0</v>
      </c>
      <c r="N81" s="27"/>
      <c r="O81" s="28"/>
      <c r="S81" s="27"/>
      <c r="T81" s="28"/>
      <c r="X81" s="27"/>
      <c r="Y81" s="28"/>
    </row>
    <row r="82" spans="4:25" ht="15.75" thickBot="1">
      <c r="D82" s="188">
        <v>630</v>
      </c>
      <c r="E82" s="184" t="s">
        <v>130</v>
      </c>
      <c r="F82" s="184" t="s">
        <v>26</v>
      </c>
      <c r="G82" s="189">
        <v>0</v>
      </c>
      <c r="N82" s="27"/>
      <c r="O82" s="28"/>
      <c r="S82" s="27"/>
      <c r="T82" s="28"/>
      <c r="X82" s="27"/>
      <c r="Y82" s="28"/>
    </row>
    <row r="83" spans="4:25" ht="25.5" thickBot="1">
      <c r="D83" s="188">
        <v>646</v>
      </c>
      <c r="E83" s="184" t="s">
        <v>130</v>
      </c>
      <c r="F83" s="184" t="s">
        <v>27</v>
      </c>
      <c r="G83" s="189">
        <v>0</v>
      </c>
      <c r="N83" s="27"/>
      <c r="O83" s="28"/>
      <c r="S83" s="27"/>
      <c r="T83" s="28"/>
      <c r="X83" s="27"/>
      <c r="Y83" s="28"/>
    </row>
    <row r="84" spans="4:25" ht="25.5" thickBot="1">
      <c r="D84" s="188">
        <v>625</v>
      </c>
      <c r="E84" s="184" t="s">
        <v>130</v>
      </c>
      <c r="F84" s="184" t="s">
        <v>28</v>
      </c>
      <c r="G84" s="189">
        <v>0</v>
      </c>
      <c r="N84" s="27"/>
      <c r="O84" s="28"/>
      <c r="S84" s="27"/>
      <c r="T84" s="28"/>
      <c r="X84" s="27"/>
      <c r="Y84" s="28"/>
    </row>
    <row r="85" spans="4:25" ht="25.5" thickBot="1">
      <c r="D85" s="188">
        <v>610</v>
      </c>
      <c r="E85" s="184" t="s">
        <v>130</v>
      </c>
      <c r="F85" s="184" t="s">
        <v>29</v>
      </c>
      <c r="G85" s="189">
        <v>0</v>
      </c>
      <c r="N85" s="27"/>
      <c r="O85" s="28"/>
      <c r="S85" s="27"/>
      <c r="T85" s="28"/>
      <c r="X85" s="27"/>
      <c r="Y85" s="28"/>
    </row>
    <row r="86" spans="4:25" ht="25.5" thickBot="1">
      <c r="D86" s="188">
        <v>635</v>
      </c>
      <c r="E86" s="184" t="s">
        <v>130</v>
      </c>
      <c r="F86" s="184" t="s">
        <v>30</v>
      </c>
      <c r="G86" s="189">
        <v>0</v>
      </c>
      <c r="N86" s="27"/>
      <c r="O86" s="28"/>
      <c r="S86" s="27"/>
      <c r="T86" s="28"/>
      <c r="X86" s="27"/>
      <c r="Y86" s="28"/>
    </row>
    <row r="87" spans="4:25" ht="25.5" thickBot="1">
      <c r="D87" s="188">
        <v>604</v>
      </c>
      <c r="E87" s="184" t="s">
        <v>130</v>
      </c>
      <c r="F87" s="184" t="s">
        <v>31</v>
      </c>
      <c r="G87" s="189">
        <v>0</v>
      </c>
      <c r="N87" s="27"/>
      <c r="O87" s="28"/>
      <c r="S87" s="27"/>
      <c r="T87" s="28"/>
      <c r="X87" s="27"/>
      <c r="Y87" s="28"/>
    </row>
    <row r="88" spans="4:25" ht="25.5" thickBot="1">
      <c r="D88" s="188">
        <v>641</v>
      </c>
      <c r="E88" s="184" t="s">
        <v>130</v>
      </c>
      <c r="F88" s="184" t="s">
        <v>32</v>
      </c>
      <c r="G88" s="189">
        <v>0</v>
      </c>
      <c r="N88" s="27"/>
      <c r="O88" s="28"/>
      <c r="S88" s="27"/>
      <c r="T88" s="28"/>
      <c r="X88" s="27"/>
      <c r="Y88" s="28"/>
    </row>
    <row r="89" spans="4:25" ht="15.75" thickBot="1">
      <c r="D89" s="188">
        <v>623</v>
      </c>
      <c r="E89" s="184" t="s">
        <v>130</v>
      </c>
      <c r="F89" s="184" t="s">
        <v>33</v>
      </c>
      <c r="G89" s="189">
        <v>0</v>
      </c>
      <c r="N89" s="27"/>
      <c r="O89" s="28"/>
      <c r="S89" s="27"/>
      <c r="T89" s="28"/>
      <c r="X89" s="27"/>
      <c r="Y89" s="28"/>
    </row>
    <row r="90" spans="4:25" ht="25.5" thickBot="1">
      <c r="D90" s="188">
        <v>639</v>
      </c>
      <c r="E90" s="184" t="s">
        <v>130</v>
      </c>
      <c r="F90" s="184" t="s">
        <v>34</v>
      </c>
      <c r="G90" s="189">
        <v>0</v>
      </c>
      <c r="N90" s="27"/>
      <c r="O90" s="28"/>
      <c r="S90" s="27"/>
      <c r="T90" s="28"/>
      <c r="X90" s="27"/>
      <c r="Y90" s="28"/>
    </row>
    <row r="91" spans="4:25" ht="37.5" thickBot="1">
      <c r="D91" s="188">
        <v>629</v>
      </c>
      <c r="E91" s="184" t="s">
        <v>130</v>
      </c>
      <c r="F91" s="184" t="s">
        <v>35</v>
      </c>
      <c r="G91" s="189">
        <v>0</v>
      </c>
      <c r="N91" s="27"/>
      <c r="O91" s="28"/>
      <c r="S91" s="27"/>
      <c r="T91" s="28"/>
      <c r="X91" s="27"/>
      <c r="Y91" s="28"/>
    </row>
    <row r="92" spans="4:25" ht="15.75" thickBot="1">
      <c r="D92" s="188">
        <v>644</v>
      </c>
      <c r="E92" s="184" t="s">
        <v>130</v>
      </c>
      <c r="F92" s="184" t="s">
        <v>36</v>
      </c>
      <c r="G92" s="189">
        <v>0</v>
      </c>
      <c r="N92" s="27"/>
      <c r="O92" s="28"/>
      <c r="S92" s="27"/>
      <c r="T92" s="28"/>
      <c r="X92" s="27"/>
      <c r="Y92" s="28"/>
    </row>
    <row r="93" spans="4:25" ht="25.5" thickBot="1">
      <c r="D93" s="188">
        <v>640</v>
      </c>
      <c r="E93" s="184" t="s">
        <v>130</v>
      </c>
      <c r="F93" s="184" t="s">
        <v>37</v>
      </c>
      <c r="G93" s="189">
        <v>0</v>
      </c>
      <c r="N93" s="27"/>
      <c r="O93" s="28"/>
      <c r="S93" s="27"/>
      <c r="T93" s="28"/>
      <c r="X93" s="27"/>
      <c r="Y93" s="28"/>
    </row>
    <row r="94" spans="4:25" ht="25.5" thickBot="1">
      <c r="D94" s="188">
        <v>618</v>
      </c>
      <c r="E94" s="184" t="s">
        <v>130</v>
      </c>
      <c r="F94" s="184" t="s">
        <v>38</v>
      </c>
      <c r="G94" s="189">
        <v>0</v>
      </c>
      <c r="N94" s="27"/>
      <c r="O94" s="28"/>
      <c r="S94" s="27"/>
      <c r="T94" s="28"/>
      <c r="X94" s="27"/>
      <c r="Y94" s="28"/>
    </row>
    <row r="95" spans="4:25" ht="37.5" thickBot="1">
      <c r="D95" s="188">
        <v>603</v>
      </c>
      <c r="E95" s="184" t="s">
        <v>130</v>
      </c>
      <c r="F95" s="184" t="s">
        <v>39</v>
      </c>
      <c r="G95" s="189">
        <v>0</v>
      </c>
      <c r="N95" s="27"/>
      <c r="O95" s="28"/>
      <c r="S95" s="27"/>
      <c r="T95" s="28"/>
      <c r="X95" s="27"/>
      <c r="Y95" s="28"/>
    </row>
    <row r="96" spans="4:25" ht="25.5" thickBot="1">
      <c r="D96" s="188">
        <v>615</v>
      </c>
      <c r="E96" s="184" t="s">
        <v>130</v>
      </c>
      <c r="F96" s="184" t="s">
        <v>40</v>
      </c>
      <c r="G96" s="189">
        <v>0</v>
      </c>
      <c r="N96" s="27"/>
      <c r="O96" s="28"/>
      <c r="S96" s="27"/>
      <c r="T96" s="28"/>
      <c r="X96" s="27"/>
      <c r="Y96" s="28"/>
    </row>
    <row r="97" spans="4:25" ht="25.5" thickBot="1">
      <c r="D97" s="188">
        <v>619</v>
      </c>
      <c r="E97" s="184" t="s">
        <v>130</v>
      </c>
      <c r="F97" s="184" t="s">
        <v>41</v>
      </c>
      <c r="G97" s="189">
        <v>0</v>
      </c>
      <c r="N97" s="27"/>
      <c r="O97" s="28"/>
      <c r="S97" s="27"/>
      <c r="T97" s="28"/>
      <c r="X97" s="27"/>
      <c r="Y97" s="28"/>
    </row>
    <row r="98" spans="4:25" ht="15.75" thickBot="1">
      <c r="D98" s="188">
        <v>613</v>
      </c>
      <c r="E98" s="184" t="s">
        <v>130</v>
      </c>
      <c r="F98" s="184" t="s">
        <v>42</v>
      </c>
      <c r="G98" s="189">
        <v>0</v>
      </c>
      <c r="N98" s="27"/>
      <c r="O98" s="28"/>
      <c r="S98" s="27"/>
      <c r="T98" s="28"/>
      <c r="X98" s="27"/>
      <c r="Y98" s="28"/>
    </row>
    <row r="99" spans="4:25" ht="25.5" thickBot="1">
      <c r="D99" s="188">
        <v>627</v>
      </c>
      <c r="E99" s="184" t="s">
        <v>130</v>
      </c>
      <c r="F99" s="184" t="s">
        <v>43</v>
      </c>
      <c r="G99" s="189">
        <v>0</v>
      </c>
      <c r="N99" s="27"/>
      <c r="O99" s="28"/>
      <c r="S99" s="27"/>
      <c r="T99" s="28"/>
      <c r="X99" s="27"/>
      <c r="Y99" s="28"/>
    </row>
    <row r="100" spans="4:25" ht="25.5" thickBot="1">
      <c r="D100" s="188">
        <v>602</v>
      </c>
      <c r="E100" s="184" t="s">
        <v>130</v>
      </c>
      <c r="F100" s="184" t="s">
        <v>44</v>
      </c>
      <c r="G100" s="189">
        <v>0</v>
      </c>
      <c r="N100" s="27"/>
      <c r="O100" s="28"/>
      <c r="S100" s="27"/>
      <c r="T100" s="28"/>
      <c r="X100" s="27"/>
      <c r="Y100" s="28"/>
    </row>
    <row r="101" spans="4:25" ht="25.5" thickBot="1">
      <c r="D101" s="188">
        <v>607</v>
      </c>
      <c r="E101" s="184" t="s">
        <v>130</v>
      </c>
      <c r="F101" s="184" t="s">
        <v>45</v>
      </c>
      <c r="G101" s="189">
        <v>0</v>
      </c>
      <c r="N101" s="27"/>
      <c r="O101" s="28"/>
      <c r="S101" s="27"/>
      <c r="T101" s="28"/>
      <c r="X101" s="27"/>
      <c r="Y101" s="28"/>
    </row>
    <row r="102" spans="4:25" ht="37.5" thickBot="1">
      <c r="D102" s="188">
        <v>616</v>
      </c>
      <c r="E102" s="184" t="s">
        <v>130</v>
      </c>
      <c r="F102" s="184" t="s">
        <v>46</v>
      </c>
      <c r="G102" s="189">
        <v>0</v>
      </c>
      <c r="N102" s="27"/>
      <c r="O102" s="28"/>
      <c r="S102" s="27"/>
      <c r="T102" s="28"/>
      <c r="X102" s="27"/>
      <c r="Y102" s="28"/>
    </row>
    <row r="103" spans="4:25" ht="37.5" thickBot="1">
      <c r="D103" s="188">
        <v>617</v>
      </c>
      <c r="E103" s="184" t="s">
        <v>130</v>
      </c>
      <c r="F103" s="184" t="s">
        <v>47</v>
      </c>
      <c r="G103" s="189">
        <v>0</v>
      </c>
      <c r="N103" s="27"/>
      <c r="O103" s="28"/>
      <c r="S103" s="27"/>
      <c r="T103" s="28"/>
      <c r="X103" s="27"/>
      <c r="Y103" s="28"/>
    </row>
    <row r="104" spans="4:25" ht="25.5" thickBot="1">
      <c r="D104" s="188">
        <v>614</v>
      </c>
      <c r="E104" s="184" t="s">
        <v>130</v>
      </c>
      <c r="F104" s="184" t="s">
        <v>48</v>
      </c>
      <c r="G104" s="189">
        <v>0</v>
      </c>
      <c r="N104" s="27"/>
      <c r="O104" s="28"/>
      <c r="S104" s="27"/>
      <c r="T104" s="28"/>
      <c r="X104" s="27"/>
      <c r="Y104" s="28"/>
    </row>
    <row r="105" spans="4:25" ht="15.75" thickBot="1">
      <c r="D105" s="190">
        <v>628</v>
      </c>
      <c r="E105" s="191" t="s">
        <v>130</v>
      </c>
      <c r="F105" s="191" t="s">
        <v>49</v>
      </c>
      <c r="G105" s="192">
        <v>0</v>
      </c>
      <c r="N105" s="27"/>
      <c r="O105" s="28"/>
      <c r="S105" s="27"/>
      <c r="T105" s="28"/>
      <c r="X105" s="27"/>
      <c r="Y105" s="28"/>
    </row>
    <row r="106" spans="4:25">
      <c r="E106" s="27"/>
      <c r="F106" s="28"/>
      <c r="N106" s="27"/>
      <c r="O106" s="28"/>
    </row>
    <row r="107" spans="4:25">
      <c r="E107" s="27"/>
      <c r="F107" s="28"/>
      <c r="N107" s="27"/>
      <c r="O107" s="28"/>
    </row>
  </sheetData>
  <autoFilter ref="A1:AM53">
    <filterColumn colId="30"/>
    <filterColumn colId="33"/>
  </autoFilter>
  <printOptions horizontalCentered="1"/>
  <pageMargins left="0.25" right="0.25" top="0.5" bottom="0.5" header="0.3" footer="0.2"/>
  <pageSetup paperSize="9" scale="99" orientation="portrait" verticalDpi="300" r:id="rId1"/>
  <headerFooter>
    <oddHeader>&amp;C&amp;12INTEGRATED RAINFALL FOR THE MONTH OF DECEMBER,2016 (in mm)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>
  <dimension ref="C4:L56"/>
  <sheetViews>
    <sheetView topLeftCell="A40" workbookViewId="0">
      <selection activeCell="L57" sqref="L57"/>
    </sheetView>
  </sheetViews>
  <sheetFormatPr defaultRowHeight="15"/>
  <sheetData>
    <row r="4" spans="3:12" ht="15.75" thickBot="1"/>
    <row r="5" spans="3:12" ht="15.75" thickBot="1">
      <c r="C5" s="201">
        <v>611</v>
      </c>
      <c r="D5" s="202" t="s">
        <v>130</v>
      </c>
      <c r="E5" s="202" t="s">
        <v>0</v>
      </c>
      <c r="F5" s="203">
        <v>818</v>
      </c>
      <c r="I5" s="201">
        <v>611</v>
      </c>
      <c r="J5" s="202" t="s">
        <v>130</v>
      </c>
      <c r="K5" s="202" t="s">
        <v>0</v>
      </c>
      <c r="L5" s="203">
        <v>822</v>
      </c>
    </row>
    <row r="6" spans="3:12" ht="15.75" thickBot="1">
      <c r="C6" s="204">
        <v>622</v>
      </c>
      <c r="D6" s="200" t="s">
        <v>130</v>
      </c>
      <c r="E6" s="200" t="s">
        <v>1</v>
      </c>
      <c r="F6" s="205">
        <v>700.1</v>
      </c>
      <c r="I6" s="204">
        <v>622</v>
      </c>
      <c r="J6" s="200" t="s">
        <v>130</v>
      </c>
      <c r="K6" s="200" t="s">
        <v>1</v>
      </c>
      <c r="L6" s="205">
        <v>865.2</v>
      </c>
    </row>
    <row r="7" spans="3:12" ht="15.75" thickBot="1">
      <c r="C7" s="204">
        <v>634</v>
      </c>
      <c r="D7" s="200" t="s">
        <v>130</v>
      </c>
      <c r="E7" s="200" t="s">
        <v>2</v>
      </c>
      <c r="F7" s="205">
        <v>795.6</v>
      </c>
      <c r="I7" s="204">
        <v>634</v>
      </c>
      <c r="J7" s="200" t="s">
        <v>130</v>
      </c>
      <c r="K7" s="200" t="s">
        <v>2</v>
      </c>
      <c r="L7" s="205">
        <v>1002.8</v>
      </c>
    </row>
    <row r="8" spans="3:12" ht="15.75" thickBot="1">
      <c r="C8" s="204">
        <v>645</v>
      </c>
      <c r="D8" s="200" t="s">
        <v>130</v>
      </c>
      <c r="E8" s="200" t="s">
        <v>3</v>
      </c>
      <c r="F8" s="205">
        <v>1078.0999999999999</v>
      </c>
      <c r="I8" s="204">
        <v>645</v>
      </c>
      <c r="J8" s="200" t="s">
        <v>130</v>
      </c>
      <c r="K8" s="200" t="s">
        <v>3</v>
      </c>
      <c r="L8" s="205">
        <v>964.9</v>
      </c>
    </row>
    <row r="9" spans="3:12" ht="15.75" thickBot="1">
      <c r="C9" s="204">
        <v>626</v>
      </c>
      <c r="D9" s="200" t="s">
        <v>130</v>
      </c>
      <c r="E9" s="200" t="s">
        <v>4</v>
      </c>
      <c r="F9" s="205">
        <v>632.9</v>
      </c>
      <c r="I9" s="204">
        <v>626</v>
      </c>
      <c r="J9" s="200" t="s">
        <v>130</v>
      </c>
      <c r="K9" s="200" t="s">
        <v>4</v>
      </c>
      <c r="L9" s="205">
        <v>600.1</v>
      </c>
    </row>
    <row r="10" spans="3:12" ht="15.75" thickBot="1">
      <c r="C10" s="204">
        <v>632</v>
      </c>
      <c r="D10" s="200" t="s">
        <v>130</v>
      </c>
      <c r="E10" s="200" t="s">
        <v>5</v>
      </c>
      <c r="F10" s="205">
        <v>770</v>
      </c>
      <c r="I10" s="204">
        <v>632</v>
      </c>
      <c r="J10" s="200" t="s">
        <v>130</v>
      </c>
      <c r="K10" s="200" t="s">
        <v>5</v>
      </c>
      <c r="L10" s="205">
        <v>723.5</v>
      </c>
    </row>
    <row r="11" spans="3:12" ht="20.25" thickBot="1">
      <c r="C11" s="204">
        <v>605</v>
      </c>
      <c r="D11" s="200" t="s">
        <v>130</v>
      </c>
      <c r="E11" s="200" t="s">
        <v>6</v>
      </c>
      <c r="F11" s="205">
        <v>629.4</v>
      </c>
      <c r="I11" s="204">
        <v>605</v>
      </c>
      <c r="J11" s="200" t="s">
        <v>130</v>
      </c>
      <c r="K11" s="200" t="s">
        <v>6</v>
      </c>
      <c r="L11" s="205">
        <v>933.4</v>
      </c>
    </row>
    <row r="12" spans="3:12" ht="15.75" thickBot="1">
      <c r="C12" s="204">
        <v>624</v>
      </c>
      <c r="D12" s="200" t="s">
        <v>130</v>
      </c>
      <c r="E12" s="200" t="s">
        <v>7</v>
      </c>
      <c r="F12" s="205">
        <v>911.5</v>
      </c>
      <c r="I12" s="204">
        <v>624</v>
      </c>
      <c r="J12" s="200" t="s">
        <v>130</v>
      </c>
      <c r="K12" s="200" t="s">
        <v>7</v>
      </c>
      <c r="L12" s="205">
        <v>953.5</v>
      </c>
    </row>
    <row r="13" spans="3:12" ht="15.75" thickBot="1">
      <c r="C13" s="204">
        <v>609</v>
      </c>
      <c r="D13" s="200" t="s">
        <v>130</v>
      </c>
      <c r="E13" s="200" t="s">
        <v>8</v>
      </c>
      <c r="F13" s="205">
        <v>747.7</v>
      </c>
      <c r="I13" s="204">
        <v>609</v>
      </c>
      <c r="J13" s="200" t="s">
        <v>130</v>
      </c>
      <c r="K13" s="200" t="s">
        <v>8</v>
      </c>
      <c r="L13" s="205">
        <v>698.6</v>
      </c>
    </row>
    <row r="14" spans="3:12" ht="20.25" thickBot="1">
      <c r="C14" s="204">
        <v>612</v>
      </c>
      <c r="D14" s="200" t="s">
        <v>130</v>
      </c>
      <c r="E14" s="200" t="s">
        <v>9</v>
      </c>
      <c r="F14" s="205">
        <v>682.9</v>
      </c>
      <c r="I14" s="204">
        <v>612</v>
      </c>
      <c r="J14" s="200" t="s">
        <v>130</v>
      </c>
      <c r="K14" s="200" t="s">
        <v>9</v>
      </c>
      <c r="L14" s="205">
        <v>858.9</v>
      </c>
    </row>
    <row r="15" spans="3:12" ht="15.75" thickBot="1">
      <c r="C15" s="204">
        <v>621</v>
      </c>
      <c r="D15" s="200" t="s">
        <v>130</v>
      </c>
      <c r="E15" s="200" t="s">
        <v>10</v>
      </c>
      <c r="F15" s="205">
        <v>842.4</v>
      </c>
      <c r="I15" s="204">
        <v>621</v>
      </c>
      <c r="J15" s="200" t="s">
        <v>130</v>
      </c>
      <c r="K15" s="200" t="s">
        <v>10</v>
      </c>
      <c r="L15" s="205">
        <v>822.1</v>
      </c>
    </row>
    <row r="16" spans="3:12" ht="15.75" thickBot="1">
      <c r="C16" s="204">
        <v>631</v>
      </c>
      <c r="D16" s="200" t="s">
        <v>130</v>
      </c>
      <c r="E16" s="200" t="s">
        <v>11</v>
      </c>
      <c r="F16" s="205">
        <v>757.3</v>
      </c>
      <c r="I16" s="204">
        <v>631</v>
      </c>
      <c r="J16" s="200" t="s">
        <v>130</v>
      </c>
      <c r="K16" s="200" t="s">
        <v>11</v>
      </c>
      <c r="L16" s="205">
        <v>644.20000000000005</v>
      </c>
    </row>
    <row r="17" spans="3:12" ht="15.75" thickBot="1">
      <c r="C17" s="204">
        <v>642</v>
      </c>
      <c r="D17" s="200" t="s">
        <v>130</v>
      </c>
      <c r="E17" s="200" t="s">
        <v>12</v>
      </c>
      <c r="F17" s="205">
        <v>908.2</v>
      </c>
      <c r="I17" s="204">
        <v>642</v>
      </c>
      <c r="J17" s="200" t="s">
        <v>130</v>
      </c>
      <c r="K17" s="200" t="s">
        <v>12</v>
      </c>
      <c r="L17" s="205">
        <v>922.9</v>
      </c>
    </row>
    <row r="18" spans="3:12" ht="15.75" thickBot="1">
      <c r="C18" s="204">
        <v>643</v>
      </c>
      <c r="D18" s="200" t="s">
        <v>130</v>
      </c>
      <c r="E18" s="200" t="s">
        <v>13</v>
      </c>
      <c r="F18" s="205">
        <v>685.4</v>
      </c>
      <c r="I18" s="204">
        <v>643</v>
      </c>
      <c r="J18" s="200" t="s">
        <v>130</v>
      </c>
      <c r="K18" s="200" t="s">
        <v>13</v>
      </c>
      <c r="L18" s="205">
        <v>881.4</v>
      </c>
    </row>
    <row r="19" spans="3:12" ht="15.75" thickBot="1">
      <c r="C19" s="204">
        <v>638</v>
      </c>
      <c r="D19" s="200" t="s">
        <v>130</v>
      </c>
      <c r="E19" s="200" t="s">
        <v>14</v>
      </c>
      <c r="F19" s="205">
        <v>610.70000000000005</v>
      </c>
      <c r="I19" s="204">
        <v>638</v>
      </c>
      <c r="J19" s="200" t="s">
        <v>130</v>
      </c>
      <c r="K19" s="200" t="s">
        <v>14</v>
      </c>
      <c r="L19" s="205">
        <v>750.5</v>
      </c>
    </row>
    <row r="20" spans="3:12" ht="20.25" thickBot="1">
      <c r="C20" s="204">
        <v>608</v>
      </c>
      <c r="D20" s="200" t="s">
        <v>130</v>
      </c>
      <c r="E20" s="200" t="s">
        <v>15</v>
      </c>
      <c r="F20" s="205">
        <v>733.7</v>
      </c>
      <c r="I20" s="204">
        <v>608</v>
      </c>
      <c r="J20" s="200" t="s">
        <v>130</v>
      </c>
      <c r="K20" s="200" t="s">
        <v>15</v>
      </c>
      <c r="L20" s="205">
        <v>505.7</v>
      </c>
    </row>
    <row r="21" spans="3:12" ht="15.75" thickBot="1">
      <c r="C21" s="204">
        <v>601</v>
      </c>
      <c r="D21" s="200" t="s">
        <v>130</v>
      </c>
      <c r="E21" s="200" t="s">
        <v>16</v>
      </c>
      <c r="F21" s="205">
        <v>746</v>
      </c>
      <c r="I21" s="204">
        <v>601</v>
      </c>
      <c r="J21" s="200" t="s">
        <v>130</v>
      </c>
      <c r="K21" s="200" t="s">
        <v>16</v>
      </c>
      <c r="L21" s="205">
        <v>785.2</v>
      </c>
    </row>
    <row r="22" spans="3:12" ht="15.75" thickBot="1">
      <c r="C22" s="204">
        <v>648</v>
      </c>
      <c r="D22" s="200" t="s">
        <v>130</v>
      </c>
      <c r="E22" s="200" t="s">
        <v>17</v>
      </c>
      <c r="F22" s="205">
        <v>834</v>
      </c>
      <c r="I22" s="204">
        <v>648</v>
      </c>
      <c r="J22" s="200" t="s">
        <v>130</v>
      </c>
      <c r="K22" s="200" t="s">
        <v>17</v>
      </c>
      <c r="L22" s="205">
        <v>810.2</v>
      </c>
    </row>
    <row r="23" spans="3:12" ht="15.75" thickBot="1">
      <c r="C23" s="204">
        <v>649</v>
      </c>
      <c r="D23" s="200" t="s">
        <v>130</v>
      </c>
      <c r="E23" s="200" t="s">
        <v>18</v>
      </c>
      <c r="F23" s="205">
        <v>785</v>
      </c>
      <c r="I23" s="204">
        <v>649</v>
      </c>
      <c r="J23" s="200" t="s">
        <v>130</v>
      </c>
      <c r="K23" s="200" t="s">
        <v>18</v>
      </c>
      <c r="L23" s="205">
        <v>913.1</v>
      </c>
    </row>
    <row r="24" spans="3:12" ht="20.25" thickBot="1">
      <c r="C24" s="204">
        <v>606</v>
      </c>
      <c r="D24" s="200" t="s">
        <v>130</v>
      </c>
      <c r="E24" s="200" t="s">
        <v>76</v>
      </c>
      <c r="F24" s="205">
        <v>766.1</v>
      </c>
      <c r="I24" s="204">
        <v>606</v>
      </c>
      <c r="J24" s="200" t="s">
        <v>130</v>
      </c>
      <c r="K24" s="200" t="s">
        <v>76</v>
      </c>
      <c r="L24" s="205">
        <v>885.5</v>
      </c>
    </row>
    <row r="25" spans="3:12" ht="15.75" thickBot="1">
      <c r="C25" s="204">
        <v>620</v>
      </c>
      <c r="D25" s="200" t="s">
        <v>130</v>
      </c>
      <c r="E25" s="200" t="s">
        <v>20</v>
      </c>
      <c r="F25" s="205">
        <v>612.6</v>
      </c>
      <c r="I25" s="204">
        <v>620</v>
      </c>
      <c r="J25" s="200" t="s">
        <v>130</v>
      </c>
      <c r="K25" s="200" t="s">
        <v>20</v>
      </c>
      <c r="L25" s="205">
        <v>611.6</v>
      </c>
    </row>
    <row r="26" spans="3:12" ht="15.75" thickBot="1">
      <c r="C26" s="204">
        <v>636</v>
      </c>
      <c r="D26" s="200" t="s">
        <v>130</v>
      </c>
      <c r="E26" s="200" t="s">
        <v>21</v>
      </c>
      <c r="F26" s="205">
        <v>618.29999999999995</v>
      </c>
      <c r="I26" s="204">
        <v>636</v>
      </c>
      <c r="J26" s="200" t="s">
        <v>130</v>
      </c>
      <c r="K26" s="200" t="s">
        <v>21</v>
      </c>
      <c r="L26" s="205">
        <v>802.5</v>
      </c>
    </row>
    <row r="27" spans="3:12" ht="15.75" thickBot="1">
      <c r="C27" s="204">
        <v>650</v>
      </c>
      <c r="D27" s="200" t="s">
        <v>130</v>
      </c>
      <c r="E27" s="200" t="s">
        <v>22</v>
      </c>
      <c r="F27" s="205">
        <v>743.3</v>
      </c>
      <c r="I27" s="204">
        <v>650</v>
      </c>
      <c r="J27" s="200" t="s">
        <v>130</v>
      </c>
      <c r="K27" s="200" t="s">
        <v>22</v>
      </c>
      <c r="L27" s="205">
        <v>538</v>
      </c>
    </row>
    <row r="28" spans="3:12" ht="20.25" thickBot="1">
      <c r="C28" s="204">
        <v>637</v>
      </c>
      <c r="D28" s="200" t="s">
        <v>130</v>
      </c>
      <c r="E28" s="200" t="s">
        <v>23</v>
      </c>
      <c r="F28" s="205">
        <v>617</v>
      </c>
      <c r="I28" s="204">
        <v>637</v>
      </c>
      <c r="J28" s="200" t="s">
        <v>130</v>
      </c>
      <c r="K28" s="200" t="s">
        <v>23</v>
      </c>
      <c r="L28" s="205">
        <v>780.7</v>
      </c>
    </row>
    <row r="29" spans="3:12" ht="15.75" thickBot="1">
      <c r="C29" s="204">
        <v>647</v>
      </c>
      <c r="D29" s="200" t="s">
        <v>130</v>
      </c>
      <c r="E29" s="200" t="s">
        <v>24</v>
      </c>
      <c r="F29" s="205">
        <v>923</v>
      </c>
      <c r="I29" s="204">
        <v>647</v>
      </c>
      <c r="J29" s="200" t="s">
        <v>130</v>
      </c>
      <c r="K29" s="200" t="s">
        <v>24</v>
      </c>
      <c r="L29" s="205">
        <v>895.9</v>
      </c>
    </row>
    <row r="30" spans="3:12" ht="15.75" thickBot="1">
      <c r="C30" s="204">
        <v>633</v>
      </c>
      <c r="D30" s="200" t="s">
        <v>130</v>
      </c>
      <c r="E30" s="200" t="s">
        <v>25</v>
      </c>
      <c r="F30" s="205">
        <v>767</v>
      </c>
      <c r="I30" s="204">
        <v>633</v>
      </c>
      <c r="J30" s="200" t="s">
        <v>130</v>
      </c>
      <c r="K30" s="200" t="s">
        <v>25</v>
      </c>
      <c r="L30" s="205">
        <v>702.5</v>
      </c>
    </row>
    <row r="31" spans="3:12" ht="15.75" thickBot="1">
      <c r="C31" s="204">
        <v>630</v>
      </c>
      <c r="D31" s="200" t="s">
        <v>130</v>
      </c>
      <c r="E31" s="200" t="s">
        <v>26</v>
      </c>
      <c r="F31" s="205">
        <v>863.1</v>
      </c>
      <c r="I31" s="204">
        <v>630</v>
      </c>
      <c r="J31" s="200" t="s">
        <v>130</v>
      </c>
      <c r="K31" s="200" t="s">
        <v>26</v>
      </c>
      <c r="L31" s="205">
        <v>905.5</v>
      </c>
    </row>
    <row r="32" spans="3:12" ht="15.75" thickBot="1">
      <c r="C32" s="204">
        <v>646</v>
      </c>
      <c r="D32" s="200" t="s">
        <v>130</v>
      </c>
      <c r="E32" s="200" t="s">
        <v>27</v>
      </c>
      <c r="F32" s="205">
        <v>898.2</v>
      </c>
      <c r="I32" s="204">
        <v>646</v>
      </c>
      <c r="J32" s="200" t="s">
        <v>130</v>
      </c>
      <c r="K32" s="200" t="s">
        <v>27</v>
      </c>
      <c r="L32" s="205">
        <v>738.6</v>
      </c>
    </row>
    <row r="33" spans="3:12" ht="15.75" thickBot="1">
      <c r="C33" s="204">
        <v>625</v>
      </c>
      <c r="D33" s="200" t="s">
        <v>130</v>
      </c>
      <c r="E33" s="200" t="s">
        <v>28</v>
      </c>
      <c r="F33" s="205">
        <v>739.4</v>
      </c>
      <c r="I33" s="204">
        <v>625</v>
      </c>
      <c r="J33" s="200" t="s">
        <v>130</v>
      </c>
      <c r="K33" s="200" t="s">
        <v>28</v>
      </c>
      <c r="L33" s="205">
        <v>807.4</v>
      </c>
    </row>
    <row r="34" spans="3:12" ht="15.75" thickBot="1">
      <c r="C34" s="204">
        <v>610</v>
      </c>
      <c r="D34" s="200" t="s">
        <v>130</v>
      </c>
      <c r="E34" s="200" t="s">
        <v>29</v>
      </c>
      <c r="F34" s="205">
        <v>883.4</v>
      </c>
      <c r="I34" s="204">
        <v>610</v>
      </c>
      <c r="J34" s="200" t="s">
        <v>130</v>
      </c>
      <c r="K34" s="200" t="s">
        <v>29</v>
      </c>
      <c r="L34" s="205">
        <v>904.8</v>
      </c>
    </row>
    <row r="35" spans="3:12" ht="15.75" thickBot="1">
      <c r="C35" s="204">
        <v>635</v>
      </c>
      <c r="D35" s="200" t="s">
        <v>130</v>
      </c>
      <c r="E35" s="200" t="s">
        <v>30</v>
      </c>
      <c r="F35" s="205">
        <v>771.2</v>
      </c>
      <c r="I35" s="204">
        <v>635</v>
      </c>
      <c r="J35" s="200" t="s">
        <v>130</v>
      </c>
      <c r="K35" s="200" t="s">
        <v>30</v>
      </c>
      <c r="L35" s="205">
        <v>943.6</v>
      </c>
    </row>
    <row r="36" spans="3:12" ht="15.75" thickBot="1">
      <c r="C36" s="204">
        <v>604</v>
      </c>
      <c r="D36" s="200" t="s">
        <v>130</v>
      </c>
      <c r="E36" s="200" t="s">
        <v>31</v>
      </c>
      <c r="F36" s="205">
        <v>698.8</v>
      </c>
      <c r="I36" s="204">
        <v>604</v>
      </c>
      <c r="J36" s="200" t="s">
        <v>130</v>
      </c>
      <c r="K36" s="200" t="s">
        <v>31</v>
      </c>
      <c r="L36" s="205">
        <v>800.8</v>
      </c>
    </row>
    <row r="37" spans="3:12" ht="15.75" thickBot="1">
      <c r="C37" s="204">
        <v>641</v>
      </c>
      <c r="D37" s="200" t="s">
        <v>130</v>
      </c>
      <c r="E37" s="200" t="s">
        <v>32</v>
      </c>
      <c r="F37" s="205">
        <v>669.5</v>
      </c>
      <c r="I37" s="204">
        <v>641</v>
      </c>
      <c r="J37" s="200" t="s">
        <v>130</v>
      </c>
      <c r="K37" s="200" t="s">
        <v>32</v>
      </c>
      <c r="L37" s="205">
        <v>691</v>
      </c>
    </row>
    <row r="38" spans="3:12" ht="15.75" thickBot="1">
      <c r="C38" s="204">
        <v>623</v>
      </c>
      <c r="D38" s="200" t="s">
        <v>130</v>
      </c>
      <c r="E38" s="200" t="s">
        <v>33</v>
      </c>
      <c r="F38" s="205">
        <v>768.9</v>
      </c>
      <c r="I38" s="204">
        <v>623</v>
      </c>
      <c r="J38" s="200" t="s">
        <v>130</v>
      </c>
      <c r="K38" s="200" t="s">
        <v>33</v>
      </c>
      <c r="L38" s="205">
        <v>742.4</v>
      </c>
    </row>
    <row r="39" spans="3:12" ht="15.75" thickBot="1">
      <c r="C39" s="204">
        <v>639</v>
      </c>
      <c r="D39" s="200" t="s">
        <v>130</v>
      </c>
      <c r="E39" s="200" t="s">
        <v>34</v>
      </c>
      <c r="F39" s="205">
        <v>929</v>
      </c>
      <c r="I39" s="204">
        <v>639</v>
      </c>
      <c r="J39" s="200" t="s">
        <v>130</v>
      </c>
      <c r="K39" s="200" t="s">
        <v>34</v>
      </c>
      <c r="L39" s="205">
        <v>824.4</v>
      </c>
    </row>
    <row r="40" spans="3:12" ht="20.25" thickBot="1">
      <c r="C40" s="204">
        <v>629</v>
      </c>
      <c r="D40" s="200" t="s">
        <v>130</v>
      </c>
      <c r="E40" s="200" t="s">
        <v>35</v>
      </c>
      <c r="F40" s="205">
        <v>533.20000000000005</v>
      </c>
      <c r="I40" s="204">
        <v>629</v>
      </c>
      <c r="J40" s="200" t="s">
        <v>130</v>
      </c>
      <c r="K40" s="200" t="s">
        <v>35</v>
      </c>
      <c r="L40" s="205">
        <v>680.6</v>
      </c>
    </row>
    <row r="41" spans="3:12" ht="15.75" thickBot="1">
      <c r="C41" s="204">
        <v>644</v>
      </c>
      <c r="D41" s="200" t="s">
        <v>130</v>
      </c>
      <c r="E41" s="200" t="s">
        <v>36</v>
      </c>
      <c r="F41" s="205">
        <v>681.4</v>
      </c>
      <c r="I41" s="204">
        <v>644</v>
      </c>
      <c r="J41" s="200" t="s">
        <v>130</v>
      </c>
      <c r="K41" s="200" t="s">
        <v>36</v>
      </c>
      <c r="L41" s="205">
        <v>684.6</v>
      </c>
    </row>
    <row r="42" spans="3:12" ht="15.75" thickBot="1">
      <c r="C42" s="204">
        <v>640</v>
      </c>
      <c r="D42" s="200" t="s">
        <v>130</v>
      </c>
      <c r="E42" s="200" t="s">
        <v>37</v>
      </c>
      <c r="F42" s="205">
        <v>743.3</v>
      </c>
      <c r="I42" s="204">
        <v>640</v>
      </c>
      <c r="J42" s="200" t="s">
        <v>130</v>
      </c>
      <c r="K42" s="200" t="s">
        <v>37</v>
      </c>
      <c r="L42" s="205">
        <v>694.3</v>
      </c>
    </row>
    <row r="43" spans="3:12" ht="15.75" thickBot="1">
      <c r="C43" s="204">
        <v>618</v>
      </c>
      <c r="D43" s="200" t="s">
        <v>130</v>
      </c>
      <c r="E43" s="200" t="s">
        <v>38</v>
      </c>
      <c r="F43" s="205">
        <v>644</v>
      </c>
      <c r="I43" s="204">
        <v>618</v>
      </c>
      <c r="J43" s="200" t="s">
        <v>130</v>
      </c>
      <c r="K43" s="200" t="s">
        <v>38</v>
      </c>
      <c r="L43" s="205">
        <v>851.5</v>
      </c>
    </row>
    <row r="44" spans="3:12" ht="20.25" thickBot="1">
      <c r="C44" s="204">
        <v>603</v>
      </c>
      <c r="D44" s="200" t="s">
        <v>130</v>
      </c>
      <c r="E44" s="200" t="s">
        <v>39</v>
      </c>
      <c r="F44" s="205">
        <v>1115.5</v>
      </c>
      <c r="I44" s="204">
        <v>603</v>
      </c>
      <c r="J44" s="200" t="s">
        <v>130</v>
      </c>
      <c r="K44" s="200" t="s">
        <v>39</v>
      </c>
      <c r="L44" s="205">
        <v>930.4</v>
      </c>
    </row>
    <row r="45" spans="3:12" ht="15.75" thickBot="1">
      <c r="C45" s="204">
        <v>615</v>
      </c>
      <c r="D45" s="200" t="s">
        <v>130</v>
      </c>
      <c r="E45" s="200" t="s">
        <v>40</v>
      </c>
      <c r="F45" s="205">
        <v>763.9</v>
      </c>
      <c r="I45" s="204">
        <v>615</v>
      </c>
      <c r="J45" s="200" t="s">
        <v>130</v>
      </c>
      <c r="K45" s="200" t="s">
        <v>40</v>
      </c>
      <c r="L45" s="205">
        <v>897.2</v>
      </c>
    </row>
    <row r="46" spans="3:12" ht="15.75" thickBot="1">
      <c r="C46" s="204">
        <v>619</v>
      </c>
      <c r="D46" s="200" t="s">
        <v>130</v>
      </c>
      <c r="E46" s="200" t="s">
        <v>41</v>
      </c>
      <c r="F46" s="205">
        <v>664.3</v>
      </c>
      <c r="I46" s="204">
        <v>619</v>
      </c>
      <c r="J46" s="200" t="s">
        <v>130</v>
      </c>
      <c r="K46" s="200" t="s">
        <v>41</v>
      </c>
      <c r="L46" s="205">
        <v>731.4</v>
      </c>
    </row>
    <row r="47" spans="3:12" ht="15.75" thickBot="1">
      <c r="C47" s="204">
        <v>613</v>
      </c>
      <c r="D47" s="200" t="s">
        <v>130</v>
      </c>
      <c r="E47" s="200" t="s">
        <v>42</v>
      </c>
      <c r="F47" s="205">
        <v>746.1</v>
      </c>
      <c r="I47" s="204">
        <v>613</v>
      </c>
      <c r="J47" s="200" t="s">
        <v>130</v>
      </c>
      <c r="K47" s="200" t="s">
        <v>42</v>
      </c>
      <c r="L47" s="205">
        <v>780.7</v>
      </c>
    </row>
    <row r="48" spans="3:12" ht="15.75" thickBot="1">
      <c r="C48" s="204">
        <v>627</v>
      </c>
      <c r="D48" s="200" t="s">
        <v>130</v>
      </c>
      <c r="E48" s="200" t="s">
        <v>43</v>
      </c>
      <c r="F48" s="205">
        <v>679.7</v>
      </c>
      <c r="I48" s="204">
        <v>627</v>
      </c>
      <c r="J48" s="200" t="s">
        <v>130</v>
      </c>
      <c r="K48" s="200" t="s">
        <v>43</v>
      </c>
      <c r="L48" s="205">
        <v>661.4</v>
      </c>
    </row>
    <row r="49" spans="3:12" ht="15.75" thickBot="1">
      <c r="C49" s="204">
        <v>602</v>
      </c>
      <c r="D49" s="200" t="s">
        <v>130</v>
      </c>
      <c r="E49" s="200" t="s">
        <v>44</v>
      </c>
      <c r="F49" s="205">
        <v>794.8</v>
      </c>
      <c r="I49" s="204">
        <v>602</v>
      </c>
      <c r="J49" s="200" t="s">
        <v>130</v>
      </c>
      <c r="K49" s="200" t="s">
        <v>44</v>
      </c>
      <c r="L49" s="205">
        <v>681.8</v>
      </c>
    </row>
    <row r="50" spans="3:12" ht="15.75" thickBot="1">
      <c r="C50" s="204">
        <v>607</v>
      </c>
      <c r="D50" s="200" t="s">
        <v>130</v>
      </c>
      <c r="E50" s="200" t="s">
        <v>45</v>
      </c>
      <c r="F50" s="205">
        <v>748.9</v>
      </c>
      <c r="I50" s="204">
        <v>607</v>
      </c>
      <c r="J50" s="200" t="s">
        <v>130</v>
      </c>
      <c r="K50" s="200" t="s">
        <v>45</v>
      </c>
      <c r="L50" s="205">
        <v>781.1</v>
      </c>
    </row>
    <row r="51" spans="3:12" ht="20.25" thickBot="1">
      <c r="C51" s="204">
        <v>616</v>
      </c>
      <c r="D51" s="200" t="s">
        <v>130</v>
      </c>
      <c r="E51" s="200" t="s">
        <v>46</v>
      </c>
      <c r="F51" s="205">
        <v>834.7</v>
      </c>
      <c r="I51" s="204">
        <v>616</v>
      </c>
      <c r="J51" s="200" t="s">
        <v>130</v>
      </c>
      <c r="K51" s="200" t="s">
        <v>46</v>
      </c>
      <c r="L51" s="205">
        <v>851.8</v>
      </c>
    </row>
    <row r="52" spans="3:12" ht="20.25" thickBot="1">
      <c r="C52" s="204">
        <v>617</v>
      </c>
      <c r="D52" s="200" t="s">
        <v>130</v>
      </c>
      <c r="E52" s="200" t="s">
        <v>47</v>
      </c>
      <c r="F52" s="205">
        <v>668.2</v>
      </c>
      <c r="I52" s="204">
        <v>617</v>
      </c>
      <c r="J52" s="200" t="s">
        <v>130</v>
      </c>
      <c r="K52" s="200" t="s">
        <v>47</v>
      </c>
      <c r="L52" s="205">
        <v>704</v>
      </c>
    </row>
    <row r="53" spans="3:12" ht="15.75" thickBot="1">
      <c r="C53" s="204">
        <v>614</v>
      </c>
      <c r="D53" s="200" t="s">
        <v>130</v>
      </c>
      <c r="E53" s="200" t="s">
        <v>48</v>
      </c>
      <c r="F53" s="205">
        <v>814.6</v>
      </c>
      <c r="I53" s="204">
        <v>614</v>
      </c>
      <c r="J53" s="200" t="s">
        <v>130</v>
      </c>
      <c r="K53" s="200" t="s">
        <v>48</v>
      </c>
      <c r="L53" s="205">
        <v>1017.9</v>
      </c>
    </row>
    <row r="54" spans="3:12" ht="15.75" thickBot="1">
      <c r="C54" s="206">
        <v>628</v>
      </c>
      <c r="D54" s="207" t="s">
        <v>130</v>
      </c>
      <c r="E54" s="207" t="s">
        <v>49</v>
      </c>
      <c r="F54" s="208">
        <v>685.9</v>
      </c>
      <c r="I54" s="206">
        <v>628</v>
      </c>
      <c r="J54" s="207" t="s">
        <v>130</v>
      </c>
      <c r="K54" s="207" t="s">
        <v>49</v>
      </c>
      <c r="L54" s="208">
        <v>751.9</v>
      </c>
    </row>
    <row r="55" spans="3:12">
      <c r="L55">
        <f>SUM(L5:L54)</f>
        <v>39734.000000000007</v>
      </c>
    </row>
    <row r="56" spans="3:12">
      <c r="L56">
        <f>L55/50</f>
        <v>794.68000000000018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10"/>
  <sheetViews>
    <sheetView view="pageBreakPreview" zoomScale="84" zoomScaleSheetLayoutView="84" workbookViewId="0">
      <pane xSplit="2" ySplit="2" topLeftCell="C30" activePane="bottomRight" state="frozen"/>
      <selection pane="topRight" activeCell="C1" sqref="C1"/>
      <selection pane="bottomLeft" activeCell="A3" sqref="A3"/>
      <selection pane="bottomRight" activeCell="L3" sqref="L3:L52"/>
    </sheetView>
  </sheetViews>
  <sheetFormatPr defaultColWidth="9.28515625" defaultRowHeight="15"/>
  <cols>
    <col min="1" max="1" width="4.28515625" style="1" customWidth="1"/>
    <col min="2" max="2" width="13.7109375" style="1" customWidth="1"/>
    <col min="3" max="3" width="8" style="1" customWidth="1"/>
    <col min="4" max="4" width="8.28515625" style="1" customWidth="1"/>
    <col min="5" max="5" width="7.28515625" style="1" customWidth="1"/>
    <col min="6" max="8" width="7" style="1" customWidth="1"/>
    <col min="9" max="9" width="6.7109375" style="1" customWidth="1"/>
    <col min="10" max="10" width="6.28515625" style="1" customWidth="1"/>
    <col min="11" max="12" width="7" style="1" customWidth="1"/>
    <col min="13" max="13" width="6.7109375" style="1" customWidth="1"/>
    <col min="14" max="14" width="8.28515625" style="35" customWidth="1"/>
    <col min="15" max="15" width="2.7109375" style="15" customWidth="1"/>
    <col min="16" max="16" width="12.5703125" style="1" customWidth="1"/>
    <col min="17" max="17" width="10.7109375" style="1" customWidth="1"/>
    <col min="18" max="18" width="9.28515625" style="1" bestFit="1" customWidth="1"/>
    <col min="19" max="19" width="8.5703125" style="1" bestFit="1" customWidth="1"/>
    <col min="20" max="20" width="8.5703125" style="1" customWidth="1"/>
    <col min="21" max="21" width="13" style="1" customWidth="1"/>
    <col min="22" max="23" width="9.28515625" style="1"/>
    <col min="24" max="24" width="11.7109375" style="1" bestFit="1" customWidth="1"/>
    <col min="25" max="16384" width="9.28515625" style="1"/>
  </cols>
  <sheetData>
    <row r="1" spans="1:26">
      <c r="A1" s="239" t="s">
        <v>70</v>
      </c>
      <c r="B1" s="239" t="s">
        <v>51</v>
      </c>
      <c r="C1" s="239" t="s">
        <v>119</v>
      </c>
      <c r="D1" s="239"/>
      <c r="E1" s="239" t="s">
        <v>120</v>
      </c>
      <c r="F1" s="239"/>
      <c r="G1" s="239" t="s">
        <v>121</v>
      </c>
      <c r="H1" s="239"/>
      <c r="I1" s="239" t="s">
        <v>122</v>
      </c>
      <c r="J1" s="239"/>
      <c r="K1" s="239" t="s">
        <v>52</v>
      </c>
      <c r="L1" s="239"/>
      <c r="M1" s="239" t="s">
        <v>89</v>
      </c>
      <c r="N1" s="240" t="s">
        <v>55</v>
      </c>
      <c r="P1" s="241" t="s">
        <v>80</v>
      </c>
      <c r="Q1" s="241"/>
    </row>
    <row r="2" spans="1:26" s="43" customFormat="1" ht="38.25">
      <c r="A2" s="239"/>
      <c r="B2" s="239"/>
      <c r="C2" s="36" t="s">
        <v>57</v>
      </c>
      <c r="D2" s="36" t="s">
        <v>61</v>
      </c>
      <c r="E2" s="36" t="s">
        <v>57</v>
      </c>
      <c r="F2" s="36" t="s">
        <v>61</v>
      </c>
      <c r="G2" s="36" t="s">
        <v>57</v>
      </c>
      <c r="H2" s="36" t="s">
        <v>61</v>
      </c>
      <c r="I2" s="36" t="s">
        <v>57</v>
      </c>
      <c r="J2" s="36" t="s">
        <v>61</v>
      </c>
      <c r="K2" s="36" t="s">
        <v>57</v>
      </c>
      <c r="L2" s="36" t="s">
        <v>61</v>
      </c>
      <c r="M2" s="239"/>
      <c r="N2" s="240"/>
      <c r="O2" s="24"/>
      <c r="P2" s="242" t="s">
        <v>59</v>
      </c>
      <c r="Q2" s="242"/>
      <c r="R2" s="42" t="s">
        <v>60</v>
      </c>
      <c r="S2" s="42" t="s">
        <v>145</v>
      </c>
      <c r="T2" s="42" t="s">
        <v>146</v>
      </c>
      <c r="U2" s="153" t="s">
        <v>66</v>
      </c>
      <c r="V2" s="153" t="s">
        <v>55</v>
      </c>
    </row>
    <row r="3" spans="1:26">
      <c r="A3" s="3">
        <v>1</v>
      </c>
      <c r="B3" s="2" t="s">
        <v>0</v>
      </c>
      <c r="C3" s="4">
        <v>114.2</v>
      </c>
      <c r="D3" s="27">
        <v>217.6</v>
      </c>
      <c r="E3" s="4">
        <v>256.5</v>
      </c>
      <c r="F3" s="27">
        <v>194.5</v>
      </c>
      <c r="G3" s="4">
        <v>273.8</v>
      </c>
      <c r="H3" s="27">
        <v>202.7</v>
      </c>
      <c r="I3" s="4">
        <v>176.1</v>
      </c>
      <c r="J3" s="27">
        <v>141.80000000000001</v>
      </c>
      <c r="K3" s="5">
        <f>C3+E3+G3+I3</f>
        <v>820.6</v>
      </c>
      <c r="L3" s="5">
        <f>D3+F3+H3+J3</f>
        <v>756.59999999999991</v>
      </c>
      <c r="M3" s="23">
        <f>L3/K3*100-100</f>
        <v>-7.7991713380453405</v>
      </c>
      <c r="N3" s="33" t="s">
        <v>57</v>
      </c>
      <c r="P3" s="236" t="s">
        <v>119</v>
      </c>
      <c r="Q3" s="236"/>
      <c r="R3" s="9">
        <v>97.8</v>
      </c>
      <c r="S3" s="10">
        <v>270.7</v>
      </c>
      <c r="T3" s="10">
        <v>167.74000000000004</v>
      </c>
      <c r="U3" s="142">
        <f>T3/R3*100-100</f>
        <v>71.513292433537885</v>
      </c>
      <c r="V3" s="3" t="s">
        <v>56</v>
      </c>
      <c r="W3" s="84"/>
      <c r="X3" s="84"/>
      <c r="Y3" s="84"/>
      <c r="Z3" s="84"/>
    </row>
    <row r="4" spans="1:26">
      <c r="A4" s="3">
        <v>2</v>
      </c>
      <c r="B4" s="2" t="s">
        <v>1</v>
      </c>
      <c r="C4" s="4">
        <v>110.4</v>
      </c>
      <c r="D4" s="27">
        <v>87.9</v>
      </c>
      <c r="E4" s="4">
        <v>226.2</v>
      </c>
      <c r="F4" s="27">
        <v>233.6</v>
      </c>
      <c r="G4" s="4">
        <v>227.5</v>
      </c>
      <c r="H4" s="27">
        <v>189.6</v>
      </c>
      <c r="I4" s="4">
        <v>163</v>
      </c>
      <c r="J4" s="27">
        <v>64.7</v>
      </c>
      <c r="K4" s="5">
        <f t="shared" ref="K4:L22" si="0">C4+E4+G4+I4</f>
        <v>727.1</v>
      </c>
      <c r="L4" s="5">
        <f t="shared" si="0"/>
        <v>575.80000000000007</v>
      </c>
      <c r="M4" s="23">
        <f t="shared" ref="M4:M52" si="1">L4/K4*100-100</f>
        <v>-20.808692064365275</v>
      </c>
      <c r="N4" s="33" t="s">
        <v>82</v>
      </c>
      <c r="P4" s="236" t="s">
        <v>120</v>
      </c>
      <c r="Q4" s="236"/>
      <c r="R4" s="3">
        <v>210.6</v>
      </c>
      <c r="S4" s="3">
        <v>96.3</v>
      </c>
      <c r="T4" s="5">
        <v>206.22400000000005</v>
      </c>
      <c r="U4" s="142">
        <f t="shared" ref="U4:U7" si="2">T4/R4*100-100</f>
        <v>-2.0778727445393912</v>
      </c>
      <c r="V4" s="3" t="s">
        <v>57</v>
      </c>
      <c r="W4" s="84"/>
      <c r="X4" s="84"/>
      <c r="Y4" s="84"/>
      <c r="Z4" s="84"/>
    </row>
    <row r="5" spans="1:26">
      <c r="A5" s="3">
        <v>3</v>
      </c>
      <c r="B5" s="2" t="s">
        <v>2</v>
      </c>
      <c r="C5" s="4">
        <v>90.8</v>
      </c>
      <c r="D5" s="27">
        <v>177.5</v>
      </c>
      <c r="E5" s="4">
        <v>170.8</v>
      </c>
      <c r="F5" s="27">
        <v>151.6</v>
      </c>
      <c r="G5" s="4">
        <v>206.8</v>
      </c>
      <c r="H5" s="27">
        <v>273.39999999999998</v>
      </c>
      <c r="I5" s="4">
        <v>186</v>
      </c>
      <c r="J5" s="27">
        <v>104.8</v>
      </c>
      <c r="K5" s="5">
        <f t="shared" si="0"/>
        <v>654.40000000000009</v>
      </c>
      <c r="L5" s="5">
        <f t="shared" si="0"/>
        <v>707.3</v>
      </c>
      <c r="M5" s="23">
        <f t="shared" si="1"/>
        <v>8.0837408312958132</v>
      </c>
      <c r="N5" s="33" t="s">
        <v>57</v>
      </c>
      <c r="P5" s="236" t="s">
        <v>133</v>
      </c>
      <c r="Q5" s="236"/>
      <c r="R5" s="3">
        <v>212.8</v>
      </c>
      <c r="S5" s="3">
        <v>143</v>
      </c>
      <c r="T5" s="3">
        <v>179.23</v>
      </c>
      <c r="U5" s="142">
        <f t="shared" si="2"/>
        <v>-15.775375939849638</v>
      </c>
      <c r="V5" s="3" t="s">
        <v>57</v>
      </c>
      <c r="W5" s="84"/>
      <c r="X5" s="84"/>
      <c r="Y5" s="84"/>
      <c r="Z5" s="84"/>
    </row>
    <row r="6" spans="1:26">
      <c r="A6" s="3">
        <v>4</v>
      </c>
      <c r="B6" s="2" t="s">
        <v>3</v>
      </c>
      <c r="C6" s="4">
        <v>101.4</v>
      </c>
      <c r="D6" s="27">
        <v>209.3</v>
      </c>
      <c r="E6" s="4">
        <v>191.6</v>
      </c>
      <c r="F6" s="27">
        <v>223.2</v>
      </c>
      <c r="G6" s="4">
        <v>207.9</v>
      </c>
      <c r="H6" s="27">
        <v>255.8</v>
      </c>
      <c r="I6" s="4">
        <v>186</v>
      </c>
      <c r="J6" s="27">
        <v>89.9</v>
      </c>
      <c r="K6" s="5">
        <f t="shared" si="0"/>
        <v>686.9</v>
      </c>
      <c r="L6" s="5">
        <f t="shared" si="0"/>
        <v>778.19999999999993</v>
      </c>
      <c r="M6" s="23">
        <f t="shared" si="1"/>
        <v>13.291599941767359</v>
      </c>
      <c r="N6" s="33" t="s">
        <v>57</v>
      </c>
      <c r="P6" s="237" t="s">
        <v>134</v>
      </c>
      <c r="Q6" s="237"/>
      <c r="R6" s="3">
        <v>163.9</v>
      </c>
      <c r="S6" s="10">
        <v>158.9</v>
      </c>
      <c r="T6" s="10">
        <v>97.821999999999989</v>
      </c>
      <c r="U6" s="142">
        <f t="shared" si="2"/>
        <v>-40.316046369737656</v>
      </c>
      <c r="V6" s="3" t="s">
        <v>69</v>
      </c>
      <c r="W6" s="84"/>
      <c r="X6" s="84"/>
      <c r="Y6" s="84"/>
      <c r="Z6" s="84"/>
    </row>
    <row r="7" spans="1:26">
      <c r="A7" s="3">
        <v>5</v>
      </c>
      <c r="B7" s="2" t="s">
        <v>4</v>
      </c>
      <c r="C7" s="4">
        <v>108.7</v>
      </c>
      <c r="D7" s="27">
        <v>66.400000000000006</v>
      </c>
      <c r="E7" s="4">
        <v>214</v>
      </c>
      <c r="F7" s="27">
        <v>170</v>
      </c>
      <c r="G7" s="4">
        <v>238.2</v>
      </c>
      <c r="H7" s="27">
        <v>174</v>
      </c>
      <c r="I7" s="4">
        <v>180.3</v>
      </c>
      <c r="J7" s="27">
        <v>100.3</v>
      </c>
      <c r="K7" s="5">
        <f t="shared" si="0"/>
        <v>741.2</v>
      </c>
      <c r="L7" s="5">
        <f t="shared" si="0"/>
        <v>510.7</v>
      </c>
      <c r="M7" s="23">
        <f t="shared" si="1"/>
        <v>-31.098219104155433</v>
      </c>
      <c r="N7" s="33" t="s">
        <v>82</v>
      </c>
      <c r="P7" s="237" t="s">
        <v>79</v>
      </c>
      <c r="Q7" s="237"/>
      <c r="R7" s="3">
        <f>SUM(R3:R6)</f>
        <v>685.1</v>
      </c>
      <c r="S7" s="3">
        <f t="shared" ref="S7:T7" si="3">SUM(S3:S6)</f>
        <v>668.9</v>
      </c>
      <c r="T7" s="5">
        <f t="shared" si="3"/>
        <v>651.01600000000008</v>
      </c>
      <c r="U7" s="142">
        <f t="shared" si="2"/>
        <v>-4.9750401401255147</v>
      </c>
      <c r="V7" s="3" t="s">
        <v>57</v>
      </c>
      <c r="W7" s="84"/>
      <c r="X7" s="84"/>
      <c r="Y7" s="84"/>
      <c r="Z7" s="84"/>
    </row>
    <row r="8" spans="1:26">
      <c r="A8" s="3">
        <v>6</v>
      </c>
      <c r="B8" s="2" t="s">
        <v>5</v>
      </c>
      <c r="C8" s="4">
        <v>88.1</v>
      </c>
      <c r="D8" s="27">
        <v>122.7</v>
      </c>
      <c r="E8" s="4">
        <v>230.5</v>
      </c>
      <c r="F8" s="27">
        <v>152.30000000000001</v>
      </c>
      <c r="G8" s="4">
        <v>192.9</v>
      </c>
      <c r="H8" s="27">
        <v>205.1</v>
      </c>
      <c r="I8" s="4">
        <v>169.4</v>
      </c>
      <c r="J8" s="27">
        <v>167.8</v>
      </c>
      <c r="K8" s="5">
        <f t="shared" si="0"/>
        <v>680.9</v>
      </c>
      <c r="L8" s="5">
        <f t="shared" si="0"/>
        <v>647.90000000000009</v>
      </c>
      <c r="M8" s="23">
        <f t="shared" si="1"/>
        <v>-4.8465266558965823</v>
      </c>
      <c r="N8" s="33" t="s">
        <v>57</v>
      </c>
      <c r="R8" s="8"/>
      <c r="V8" s="8"/>
      <c r="W8" s="84"/>
      <c r="X8" s="84"/>
      <c r="Y8" s="84"/>
      <c r="Z8" s="84"/>
    </row>
    <row r="9" spans="1:26" ht="15" customHeight="1">
      <c r="A9" s="3">
        <v>7</v>
      </c>
      <c r="B9" s="2" t="s">
        <v>6</v>
      </c>
      <c r="C9" s="4">
        <v>103</v>
      </c>
      <c r="D9" s="27">
        <v>161.19999999999999</v>
      </c>
      <c r="E9" s="4">
        <v>205.2</v>
      </c>
      <c r="F9" s="27">
        <v>183.6</v>
      </c>
      <c r="G9" s="4">
        <v>219</v>
      </c>
      <c r="H9" s="27">
        <v>164.2</v>
      </c>
      <c r="I9" s="4">
        <v>153</v>
      </c>
      <c r="J9" s="27">
        <v>105.9</v>
      </c>
      <c r="K9" s="5">
        <f t="shared" si="0"/>
        <v>680.2</v>
      </c>
      <c r="L9" s="5">
        <f t="shared" si="0"/>
        <v>614.9</v>
      </c>
      <c r="M9" s="23">
        <f t="shared" si="1"/>
        <v>-9.6001176124669314</v>
      </c>
      <c r="N9" s="33" t="s">
        <v>57</v>
      </c>
      <c r="P9" s="41"/>
      <c r="Q9" s="41"/>
      <c r="R9" s="12"/>
      <c r="S9" s="8"/>
      <c r="T9" s="238"/>
      <c r="U9" s="238"/>
      <c r="V9" s="8"/>
      <c r="W9" s="84"/>
      <c r="X9" s="84"/>
      <c r="Y9" s="84"/>
      <c r="Z9" s="84"/>
    </row>
    <row r="10" spans="1:26">
      <c r="A10" s="3">
        <v>8</v>
      </c>
      <c r="B10" s="2" t="s">
        <v>7</v>
      </c>
      <c r="C10" s="4">
        <v>119.4</v>
      </c>
      <c r="D10" s="27">
        <v>243.3</v>
      </c>
      <c r="E10" s="4">
        <v>260.39999999999998</v>
      </c>
      <c r="F10" s="27">
        <v>204.6</v>
      </c>
      <c r="G10" s="4">
        <v>244.1</v>
      </c>
      <c r="H10" s="27">
        <v>252.2</v>
      </c>
      <c r="I10" s="4">
        <v>152.69999999999999</v>
      </c>
      <c r="J10" s="27">
        <v>110.9</v>
      </c>
      <c r="K10" s="5">
        <f t="shared" si="0"/>
        <v>776.59999999999991</v>
      </c>
      <c r="L10" s="5">
        <f t="shared" si="0"/>
        <v>810.99999999999989</v>
      </c>
      <c r="M10" s="23">
        <f t="shared" si="1"/>
        <v>4.4295647695081044</v>
      </c>
      <c r="N10" s="33" t="s">
        <v>57</v>
      </c>
      <c r="P10" s="8"/>
      <c r="Q10" s="8"/>
      <c r="R10" s="8"/>
      <c r="S10" s="8"/>
      <c r="T10" s="238"/>
      <c r="U10" s="238"/>
      <c r="V10" s="8"/>
      <c r="W10" s="84"/>
      <c r="X10" s="84"/>
      <c r="Y10" s="84"/>
      <c r="Z10" s="84"/>
    </row>
    <row r="11" spans="1:26">
      <c r="A11" s="3">
        <v>9</v>
      </c>
      <c r="B11" s="2" t="s">
        <v>8</v>
      </c>
      <c r="C11" s="4">
        <v>114.4</v>
      </c>
      <c r="D11" s="27">
        <v>130.5</v>
      </c>
      <c r="E11" s="4">
        <v>230.5</v>
      </c>
      <c r="F11" s="27">
        <v>216.8</v>
      </c>
      <c r="G11" s="4">
        <v>237.5</v>
      </c>
      <c r="H11" s="27">
        <v>214.4</v>
      </c>
      <c r="I11" s="4">
        <v>193.4</v>
      </c>
      <c r="J11" s="27">
        <v>111.2</v>
      </c>
      <c r="K11" s="5">
        <f t="shared" si="0"/>
        <v>775.8</v>
      </c>
      <c r="L11" s="5">
        <f t="shared" si="0"/>
        <v>672.90000000000009</v>
      </c>
      <c r="M11" s="23">
        <f t="shared" si="1"/>
        <v>-13.263727764887847</v>
      </c>
      <c r="N11" s="33" t="s">
        <v>57</v>
      </c>
      <c r="P11" s="8"/>
      <c r="Q11" s="8"/>
      <c r="R11" s="8"/>
      <c r="S11" s="8"/>
      <c r="T11" s="8"/>
      <c r="U11" s="8"/>
      <c r="V11" s="8"/>
      <c r="W11" s="84"/>
      <c r="X11" s="84"/>
      <c r="Y11" s="84"/>
      <c r="Z11" s="84"/>
    </row>
    <row r="12" spans="1:26" ht="15" customHeight="1">
      <c r="A12" s="3">
        <v>10</v>
      </c>
      <c r="B12" s="2" t="s">
        <v>9</v>
      </c>
      <c r="C12" s="4">
        <v>108</v>
      </c>
      <c r="D12" s="27">
        <v>144</v>
      </c>
      <c r="E12" s="4">
        <v>252.7</v>
      </c>
      <c r="F12" s="27">
        <v>215.9</v>
      </c>
      <c r="G12" s="4">
        <v>296.3</v>
      </c>
      <c r="H12" s="27">
        <v>154.80000000000001</v>
      </c>
      <c r="I12" s="4">
        <v>183.9</v>
      </c>
      <c r="J12" s="27">
        <v>129.30000000000001</v>
      </c>
      <c r="K12" s="5">
        <f t="shared" si="0"/>
        <v>840.9</v>
      </c>
      <c r="L12" s="5">
        <f t="shared" si="0"/>
        <v>644</v>
      </c>
      <c r="M12" s="23">
        <f t="shared" si="1"/>
        <v>-23.41538827446783</v>
      </c>
      <c r="N12" s="33" t="s">
        <v>82</v>
      </c>
      <c r="P12" s="8"/>
      <c r="Q12" s="8"/>
      <c r="R12" s="8"/>
      <c r="S12" s="8"/>
      <c r="V12" s="8"/>
      <c r="W12" s="84"/>
      <c r="X12" s="84"/>
      <c r="Y12" s="84"/>
      <c r="Z12" s="84"/>
    </row>
    <row r="13" spans="1:26">
      <c r="A13" s="3">
        <v>11</v>
      </c>
      <c r="B13" s="2" t="s">
        <v>10</v>
      </c>
      <c r="C13" s="4">
        <v>102.8</v>
      </c>
      <c r="D13" s="27">
        <v>196.4</v>
      </c>
      <c r="E13" s="4">
        <v>189</v>
      </c>
      <c r="F13" s="27">
        <v>285.5</v>
      </c>
      <c r="G13" s="4">
        <v>169</v>
      </c>
      <c r="H13" s="27">
        <v>134.19999999999999</v>
      </c>
      <c r="I13" s="4">
        <v>148.69999999999999</v>
      </c>
      <c r="J13" s="27">
        <v>75</v>
      </c>
      <c r="K13" s="5">
        <f t="shared" si="0"/>
        <v>609.5</v>
      </c>
      <c r="L13" s="5">
        <f t="shared" si="0"/>
        <v>691.09999999999991</v>
      </c>
      <c r="M13" s="23">
        <f t="shared" si="1"/>
        <v>13.388022969647224</v>
      </c>
      <c r="N13" s="33" t="s">
        <v>57</v>
      </c>
      <c r="P13" s="8"/>
      <c r="Q13" s="8"/>
      <c r="R13" s="8"/>
      <c r="S13" s="8"/>
      <c r="V13" s="8"/>
      <c r="W13" s="84"/>
      <c r="X13" s="84"/>
      <c r="Y13" s="84"/>
      <c r="Z13" s="84"/>
    </row>
    <row r="14" spans="1:26">
      <c r="A14" s="3">
        <v>12</v>
      </c>
      <c r="B14" s="2" t="s">
        <v>11</v>
      </c>
      <c r="C14" s="4">
        <v>85.1</v>
      </c>
      <c r="D14" s="27">
        <v>154.30000000000001</v>
      </c>
      <c r="E14" s="4">
        <v>205.2</v>
      </c>
      <c r="F14" s="27">
        <v>135.30000000000001</v>
      </c>
      <c r="G14" s="4">
        <v>165.6</v>
      </c>
      <c r="H14" s="27">
        <v>230.8</v>
      </c>
      <c r="I14" s="4">
        <v>135.6</v>
      </c>
      <c r="J14" s="27">
        <v>101.5</v>
      </c>
      <c r="K14" s="5">
        <f t="shared" si="0"/>
        <v>591.5</v>
      </c>
      <c r="L14" s="5">
        <f t="shared" si="0"/>
        <v>621.90000000000009</v>
      </c>
      <c r="M14" s="23">
        <f t="shared" si="1"/>
        <v>5.1394759087066859</v>
      </c>
      <c r="N14" s="33" t="s">
        <v>57</v>
      </c>
      <c r="P14" s="8"/>
      <c r="Q14" s="8"/>
      <c r="R14" s="8"/>
      <c r="S14" s="8"/>
      <c r="T14" s="8"/>
      <c r="U14" s="8"/>
      <c r="V14" s="8"/>
      <c r="W14" s="84"/>
      <c r="X14" s="84"/>
      <c r="Y14" s="84"/>
      <c r="Z14" s="84"/>
    </row>
    <row r="15" spans="1:26" ht="15" customHeight="1">
      <c r="A15" s="3">
        <v>13</v>
      </c>
      <c r="B15" s="2" t="s">
        <v>12</v>
      </c>
      <c r="C15" s="4">
        <v>107.2</v>
      </c>
      <c r="D15" s="27">
        <v>168.5</v>
      </c>
      <c r="E15" s="4">
        <v>213.3</v>
      </c>
      <c r="F15" s="27">
        <v>313.10000000000002</v>
      </c>
      <c r="G15" s="4">
        <v>199.3</v>
      </c>
      <c r="H15" s="27">
        <v>210.7</v>
      </c>
      <c r="I15" s="4">
        <v>174.8</v>
      </c>
      <c r="J15" s="27">
        <v>78.8</v>
      </c>
      <c r="K15" s="5">
        <f t="shared" si="0"/>
        <v>694.59999999999991</v>
      </c>
      <c r="L15" s="5">
        <f t="shared" si="0"/>
        <v>771.09999999999991</v>
      </c>
      <c r="M15" s="23">
        <f t="shared" si="1"/>
        <v>11.013532968615024</v>
      </c>
      <c r="N15" s="33" t="s">
        <v>57</v>
      </c>
      <c r="P15" s="8"/>
      <c r="Q15" s="8"/>
      <c r="R15" s="8"/>
      <c r="S15" s="8"/>
      <c r="W15" s="84"/>
      <c r="X15" s="84"/>
      <c r="Y15" s="84"/>
      <c r="Z15" s="84"/>
    </row>
    <row r="16" spans="1:26">
      <c r="A16" s="3">
        <v>14</v>
      </c>
      <c r="B16" s="2" t="s">
        <v>13</v>
      </c>
      <c r="C16" s="4">
        <v>101.1</v>
      </c>
      <c r="D16" s="27">
        <v>118.6</v>
      </c>
      <c r="E16" s="4">
        <v>209.8</v>
      </c>
      <c r="F16" s="27">
        <v>225.1</v>
      </c>
      <c r="G16" s="4">
        <v>197.5</v>
      </c>
      <c r="H16" s="27">
        <v>180.9</v>
      </c>
      <c r="I16" s="4">
        <v>174.3</v>
      </c>
      <c r="J16" s="27">
        <v>55.8</v>
      </c>
      <c r="K16" s="5">
        <f t="shared" si="0"/>
        <v>682.7</v>
      </c>
      <c r="L16" s="5">
        <f t="shared" si="0"/>
        <v>580.4</v>
      </c>
      <c r="M16" s="23">
        <f t="shared" si="1"/>
        <v>-14.984619891606869</v>
      </c>
      <c r="N16" s="33" t="s">
        <v>57</v>
      </c>
      <c r="P16" s="8"/>
      <c r="Q16" s="8"/>
      <c r="R16" s="8"/>
      <c r="S16" s="8"/>
      <c r="W16" s="84"/>
      <c r="X16" s="84"/>
      <c r="Y16" s="84"/>
      <c r="Z16" s="84"/>
    </row>
    <row r="17" spans="1:26" ht="15" customHeight="1">
      <c r="A17" s="3">
        <v>15</v>
      </c>
      <c r="B17" s="2" t="s">
        <v>14</v>
      </c>
      <c r="C17" s="4">
        <v>92.5</v>
      </c>
      <c r="D17" s="27">
        <v>214.5</v>
      </c>
      <c r="E17" s="4">
        <v>197.9</v>
      </c>
      <c r="F17" s="27">
        <v>165.3</v>
      </c>
      <c r="G17" s="4">
        <v>192.4</v>
      </c>
      <c r="H17" s="27">
        <v>107.2</v>
      </c>
      <c r="I17" s="4">
        <v>160.6</v>
      </c>
      <c r="J17" s="27">
        <v>31.2</v>
      </c>
      <c r="K17" s="5">
        <f t="shared" si="0"/>
        <v>643.4</v>
      </c>
      <c r="L17" s="5">
        <f t="shared" si="0"/>
        <v>518.20000000000005</v>
      </c>
      <c r="M17" s="23">
        <f t="shared" si="1"/>
        <v>-19.459123406900829</v>
      </c>
      <c r="N17" s="33" t="s">
        <v>57</v>
      </c>
      <c r="P17" s="8"/>
      <c r="Q17" s="8"/>
      <c r="R17" s="13"/>
      <c r="S17" s="8"/>
      <c r="W17" s="84"/>
      <c r="X17" s="84"/>
      <c r="Y17" s="84"/>
      <c r="Z17" s="84"/>
    </row>
    <row r="18" spans="1:26" ht="15" customHeight="1">
      <c r="A18" s="3">
        <v>16</v>
      </c>
      <c r="B18" s="2" t="s">
        <v>15</v>
      </c>
      <c r="C18" s="4">
        <v>135.4</v>
      </c>
      <c r="D18" s="27">
        <v>118.8</v>
      </c>
      <c r="E18" s="4">
        <v>208.3</v>
      </c>
      <c r="F18" s="27">
        <v>251.3</v>
      </c>
      <c r="G18" s="4">
        <v>222.9</v>
      </c>
      <c r="H18" s="27">
        <v>195</v>
      </c>
      <c r="I18" s="4">
        <v>176.1</v>
      </c>
      <c r="J18" s="27">
        <v>118.6</v>
      </c>
      <c r="K18" s="5">
        <f t="shared" si="0"/>
        <v>742.7</v>
      </c>
      <c r="L18" s="5">
        <f t="shared" si="0"/>
        <v>683.7</v>
      </c>
      <c r="M18" s="23">
        <f t="shared" si="1"/>
        <v>-7.9439881513397097</v>
      </c>
      <c r="N18" s="33" t="s">
        <v>57</v>
      </c>
      <c r="P18" s="157"/>
      <c r="Q18" s="157"/>
      <c r="R18" s="8"/>
      <c r="S18" s="8"/>
      <c r="W18" s="84"/>
      <c r="X18" s="84"/>
      <c r="Y18" s="84"/>
      <c r="Z18" s="84"/>
    </row>
    <row r="19" spans="1:26" ht="15" customHeight="1">
      <c r="A19" s="3">
        <v>17</v>
      </c>
      <c r="B19" s="2" t="s">
        <v>16</v>
      </c>
      <c r="C19" s="4">
        <v>100.1</v>
      </c>
      <c r="D19" s="27">
        <v>137.30000000000001</v>
      </c>
      <c r="E19" s="4">
        <v>219.3</v>
      </c>
      <c r="F19" s="27">
        <v>208.3</v>
      </c>
      <c r="G19" s="4">
        <v>230.6</v>
      </c>
      <c r="H19" s="27">
        <v>179.3</v>
      </c>
      <c r="I19" s="4">
        <v>133.30000000000001</v>
      </c>
      <c r="J19" s="27">
        <v>106</v>
      </c>
      <c r="K19" s="5">
        <f t="shared" si="0"/>
        <v>683.3</v>
      </c>
      <c r="L19" s="5">
        <f t="shared" si="0"/>
        <v>630.90000000000009</v>
      </c>
      <c r="M19" s="23">
        <f t="shared" si="1"/>
        <v>-7.668666764232384</v>
      </c>
      <c r="N19" s="33" t="s">
        <v>57</v>
      </c>
      <c r="P19" s="157"/>
      <c r="Q19" s="157"/>
      <c r="R19" s="8"/>
      <c r="S19" s="8"/>
      <c r="W19" s="84"/>
      <c r="X19" s="84"/>
      <c r="Y19" s="84"/>
      <c r="Z19" s="84"/>
    </row>
    <row r="20" spans="1:26" ht="15" customHeight="1">
      <c r="A20" s="3">
        <v>18</v>
      </c>
      <c r="B20" s="2" t="s">
        <v>17</v>
      </c>
      <c r="C20" s="4">
        <v>72.7</v>
      </c>
      <c r="D20" s="27">
        <v>121.7</v>
      </c>
      <c r="E20" s="4">
        <v>154.80000000000001</v>
      </c>
      <c r="F20" s="27">
        <v>184.7</v>
      </c>
      <c r="G20" s="4">
        <v>175.2</v>
      </c>
      <c r="H20" s="27">
        <v>197.2</v>
      </c>
      <c r="I20" s="4">
        <v>167.2</v>
      </c>
      <c r="J20" s="27">
        <v>139.80000000000001</v>
      </c>
      <c r="K20" s="5">
        <f t="shared" si="0"/>
        <v>569.9</v>
      </c>
      <c r="L20" s="5">
        <f t="shared" si="0"/>
        <v>643.4</v>
      </c>
      <c r="M20" s="23">
        <f t="shared" si="1"/>
        <v>12.896999473591862</v>
      </c>
      <c r="N20" s="33" t="s">
        <v>57</v>
      </c>
      <c r="P20" s="157"/>
      <c r="Q20" s="157"/>
      <c r="R20" s="8"/>
      <c r="S20" s="8"/>
      <c r="W20" s="84"/>
      <c r="X20" s="84"/>
      <c r="Y20" s="84"/>
      <c r="Z20" s="84"/>
    </row>
    <row r="21" spans="1:26">
      <c r="A21" s="3">
        <v>19</v>
      </c>
      <c r="B21" s="2" t="s">
        <v>18</v>
      </c>
      <c r="C21" s="4">
        <v>81.099999999999994</v>
      </c>
      <c r="D21" s="27">
        <v>136.9</v>
      </c>
      <c r="E21" s="4">
        <v>186.4</v>
      </c>
      <c r="F21" s="27">
        <v>290.2</v>
      </c>
      <c r="G21" s="4">
        <v>211</v>
      </c>
      <c r="H21" s="27">
        <v>135.4</v>
      </c>
      <c r="I21" s="4">
        <v>171.8</v>
      </c>
      <c r="J21" s="27">
        <v>54.9</v>
      </c>
      <c r="K21" s="5">
        <f t="shared" si="0"/>
        <v>650.29999999999995</v>
      </c>
      <c r="L21" s="5">
        <f t="shared" si="0"/>
        <v>617.4</v>
      </c>
      <c r="M21" s="23">
        <f t="shared" si="1"/>
        <v>-5.0592034445640479</v>
      </c>
      <c r="N21" s="33" t="s">
        <v>57</v>
      </c>
      <c r="P21" s="157"/>
      <c r="Q21" s="157"/>
      <c r="R21" s="8"/>
      <c r="S21" s="8"/>
      <c r="W21" s="84"/>
      <c r="X21" s="84"/>
      <c r="Y21" s="84"/>
      <c r="Z21" s="84"/>
    </row>
    <row r="22" spans="1:26" ht="15" customHeight="1">
      <c r="A22" s="3">
        <v>20</v>
      </c>
      <c r="B22" s="2" t="s">
        <v>19</v>
      </c>
      <c r="C22" s="4">
        <v>96.7</v>
      </c>
      <c r="D22" s="27">
        <v>217</v>
      </c>
      <c r="E22" s="4">
        <v>212.9</v>
      </c>
      <c r="F22" s="27">
        <v>199.2</v>
      </c>
      <c r="G22" s="4">
        <v>246.5</v>
      </c>
      <c r="H22" s="27">
        <v>178.4</v>
      </c>
      <c r="I22" s="4">
        <v>172</v>
      </c>
      <c r="J22" s="27">
        <v>129</v>
      </c>
      <c r="K22" s="5">
        <f t="shared" si="0"/>
        <v>728.1</v>
      </c>
      <c r="L22" s="5">
        <f t="shared" si="0"/>
        <v>723.6</v>
      </c>
      <c r="M22" s="23">
        <f t="shared" si="1"/>
        <v>-0.61804697156983934</v>
      </c>
      <c r="N22" s="33" t="s">
        <v>57</v>
      </c>
      <c r="P22" s="157"/>
      <c r="Q22" s="157"/>
      <c r="R22" s="8"/>
      <c r="S22" s="8"/>
      <c r="W22" s="84"/>
      <c r="X22" s="84"/>
      <c r="Y22" s="84"/>
      <c r="Z22" s="84"/>
    </row>
    <row r="23" spans="1:26">
      <c r="A23" s="3">
        <v>21</v>
      </c>
      <c r="B23" s="2" t="s">
        <v>20</v>
      </c>
      <c r="C23" s="4">
        <v>93.6</v>
      </c>
      <c r="D23" s="27">
        <v>159.80000000000001</v>
      </c>
      <c r="E23" s="4">
        <v>212.9</v>
      </c>
      <c r="F23" s="27">
        <v>196.6</v>
      </c>
      <c r="G23" s="4">
        <v>230.4</v>
      </c>
      <c r="H23" s="27">
        <v>148.30000000000001</v>
      </c>
      <c r="I23" s="4">
        <v>167.8</v>
      </c>
      <c r="J23" s="27">
        <v>24.3</v>
      </c>
      <c r="K23" s="5">
        <f t="shared" ref="K23:L44" si="4">C23+E23+G23+I23</f>
        <v>704.7</v>
      </c>
      <c r="L23" s="5">
        <f t="shared" si="4"/>
        <v>529</v>
      </c>
      <c r="M23" s="23">
        <f t="shared" si="1"/>
        <v>-24.932595430679726</v>
      </c>
      <c r="N23" s="33" t="s">
        <v>82</v>
      </c>
      <c r="P23" s="157"/>
      <c r="Q23" s="157"/>
      <c r="R23" s="8"/>
      <c r="S23" s="8"/>
      <c r="W23" s="84"/>
      <c r="X23" s="84"/>
      <c r="Y23" s="84"/>
      <c r="Z23" s="84"/>
    </row>
    <row r="24" spans="1:26">
      <c r="A24" s="3">
        <v>22</v>
      </c>
      <c r="B24" s="2" t="s">
        <v>21</v>
      </c>
      <c r="C24" s="4">
        <v>50.3</v>
      </c>
      <c r="D24" s="27">
        <v>116.7</v>
      </c>
      <c r="E24" s="4">
        <v>124.7</v>
      </c>
      <c r="F24" s="27">
        <v>163.6</v>
      </c>
      <c r="G24" s="4">
        <v>150.4</v>
      </c>
      <c r="H24" s="27">
        <v>198.3</v>
      </c>
      <c r="I24" s="4">
        <v>137.1</v>
      </c>
      <c r="J24" s="27">
        <v>57.1</v>
      </c>
      <c r="K24" s="5">
        <f t="shared" si="4"/>
        <v>462.5</v>
      </c>
      <c r="L24" s="5">
        <f t="shared" si="4"/>
        <v>535.70000000000005</v>
      </c>
      <c r="M24" s="23">
        <f t="shared" si="1"/>
        <v>15.827027027027029</v>
      </c>
      <c r="N24" s="33" t="s">
        <v>57</v>
      </c>
      <c r="P24" s="157"/>
      <c r="Q24" s="157"/>
      <c r="R24" s="8"/>
      <c r="S24" s="8"/>
      <c r="W24" s="84"/>
      <c r="X24" s="84"/>
      <c r="Y24" s="84"/>
      <c r="Z24" s="84"/>
    </row>
    <row r="25" spans="1:26">
      <c r="A25" s="3">
        <v>23</v>
      </c>
      <c r="B25" s="2" t="s">
        <v>22</v>
      </c>
      <c r="C25" s="4">
        <v>97.8</v>
      </c>
      <c r="D25" s="27">
        <v>163.4</v>
      </c>
      <c r="E25" s="4">
        <v>191.7</v>
      </c>
      <c r="F25" s="27">
        <v>245.4</v>
      </c>
      <c r="G25" s="4">
        <v>193</v>
      </c>
      <c r="H25" s="27">
        <v>128</v>
      </c>
      <c r="I25" s="4">
        <v>174.6</v>
      </c>
      <c r="J25" s="27">
        <v>9.8000000000000007</v>
      </c>
      <c r="K25" s="5">
        <f t="shared" si="4"/>
        <v>657.1</v>
      </c>
      <c r="L25" s="5">
        <f t="shared" si="4"/>
        <v>546.59999999999991</v>
      </c>
      <c r="M25" s="23">
        <f t="shared" si="1"/>
        <v>-16.816314107441812</v>
      </c>
      <c r="N25" s="33" t="s">
        <v>57</v>
      </c>
      <c r="P25" s="157"/>
      <c r="Q25" s="157"/>
      <c r="R25" s="8"/>
      <c r="S25" s="8"/>
      <c r="V25" s="8"/>
      <c r="W25" s="84"/>
      <c r="X25" s="84"/>
      <c r="Y25" s="84"/>
      <c r="Z25" s="84"/>
    </row>
    <row r="26" spans="1:26">
      <c r="A26" s="3">
        <v>24</v>
      </c>
      <c r="B26" s="2" t="s">
        <v>23</v>
      </c>
      <c r="C26" s="4">
        <v>92.4</v>
      </c>
      <c r="D26" s="27">
        <v>205.2</v>
      </c>
      <c r="E26" s="4">
        <v>206.8</v>
      </c>
      <c r="F26" s="27">
        <v>155.30000000000001</v>
      </c>
      <c r="G26" s="4">
        <v>179.9</v>
      </c>
      <c r="H26" s="27">
        <v>93.9</v>
      </c>
      <c r="I26" s="4">
        <v>175.2</v>
      </c>
      <c r="J26" s="27">
        <v>62.4</v>
      </c>
      <c r="K26" s="5">
        <f t="shared" si="4"/>
        <v>654.29999999999995</v>
      </c>
      <c r="L26" s="5">
        <f t="shared" si="4"/>
        <v>516.79999999999995</v>
      </c>
      <c r="M26" s="23">
        <f t="shared" si="1"/>
        <v>-21.014825003820874</v>
      </c>
      <c r="N26" s="33" t="s">
        <v>82</v>
      </c>
      <c r="P26" s="157"/>
      <c r="Q26" s="157"/>
      <c r="R26" s="158"/>
      <c r="S26" s="8"/>
      <c r="V26" s="8"/>
      <c r="W26" s="84"/>
      <c r="X26" s="84"/>
      <c r="Y26" s="84"/>
      <c r="Z26" s="84"/>
    </row>
    <row r="27" spans="1:26">
      <c r="A27" s="3">
        <v>25</v>
      </c>
      <c r="B27" s="2" t="s">
        <v>24</v>
      </c>
      <c r="C27" s="4">
        <v>94.6</v>
      </c>
      <c r="D27" s="27">
        <v>164.5</v>
      </c>
      <c r="E27" s="4">
        <v>213.8</v>
      </c>
      <c r="F27" s="27">
        <v>250</v>
      </c>
      <c r="G27" s="4">
        <v>241.8</v>
      </c>
      <c r="H27" s="27">
        <v>192.6</v>
      </c>
      <c r="I27" s="4">
        <v>207</v>
      </c>
      <c r="J27" s="27">
        <v>81.5</v>
      </c>
      <c r="K27" s="5">
        <f t="shared" si="4"/>
        <v>757.2</v>
      </c>
      <c r="L27" s="5">
        <f t="shared" si="4"/>
        <v>688.6</v>
      </c>
      <c r="M27" s="23">
        <f t="shared" si="1"/>
        <v>-9.0596936080295905</v>
      </c>
      <c r="N27" s="33" t="s">
        <v>57</v>
      </c>
      <c r="P27" s="157"/>
      <c r="Q27" s="157"/>
      <c r="R27" s="8"/>
      <c r="S27" s="8"/>
      <c r="V27" s="8"/>
      <c r="W27" s="84"/>
      <c r="X27" s="84"/>
      <c r="Y27" s="84"/>
      <c r="Z27" s="84"/>
    </row>
    <row r="28" spans="1:26">
      <c r="A28" s="3">
        <v>26</v>
      </c>
      <c r="B28" s="2" t="s">
        <v>25</v>
      </c>
      <c r="C28" s="4">
        <v>90.2</v>
      </c>
      <c r="D28" s="27">
        <v>124.7</v>
      </c>
      <c r="E28" s="4">
        <v>166</v>
      </c>
      <c r="F28" s="27">
        <v>156.30000000000001</v>
      </c>
      <c r="G28" s="4">
        <v>200.3</v>
      </c>
      <c r="H28" s="27">
        <v>221.7</v>
      </c>
      <c r="I28" s="4">
        <v>169.1</v>
      </c>
      <c r="J28" s="27">
        <v>99.6</v>
      </c>
      <c r="K28" s="5">
        <f t="shared" si="4"/>
        <v>625.6</v>
      </c>
      <c r="L28" s="5">
        <f t="shared" si="4"/>
        <v>602.29999999999995</v>
      </c>
      <c r="M28" s="23">
        <f t="shared" si="1"/>
        <v>-3.7244245524296815</v>
      </c>
      <c r="N28" s="33" t="s">
        <v>57</v>
      </c>
      <c r="P28" s="157"/>
      <c r="Q28" s="157"/>
      <c r="R28" s="8"/>
      <c r="S28" s="154"/>
      <c r="U28" s="234"/>
      <c r="V28" s="235"/>
      <c r="W28" s="84"/>
      <c r="X28" s="84"/>
      <c r="Y28" s="84"/>
      <c r="Z28" s="84"/>
    </row>
    <row r="29" spans="1:26">
      <c r="A29" s="3">
        <v>27</v>
      </c>
      <c r="B29" s="2" t="s">
        <v>26</v>
      </c>
      <c r="C29" s="4">
        <v>90.1</v>
      </c>
      <c r="D29" s="27">
        <v>238.4</v>
      </c>
      <c r="E29" s="4">
        <v>193.5</v>
      </c>
      <c r="F29" s="27">
        <v>205.2</v>
      </c>
      <c r="G29" s="4">
        <v>186.4</v>
      </c>
      <c r="H29" s="27">
        <v>193.2</v>
      </c>
      <c r="I29" s="4">
        <v>138.1</v>
      </c>
      <c r="J29" s="27">
        <v>97.3</v>
      </c>
      <c r="K29" s="5">
        <f t="shared" si="4"/>
        <v>608.1</v>
      </c>
      <c r="L29" s="5">
        <f t="shared" si="4"/>
        <v>734.09999999999991</v>
      </c>
      <c r="M29" s="23">
        <f t="shared" si="1"/>
        <v>20.72027627035024</v>
      </c>
      <c r="N29" s="33" t="s">
        <v>56</v>
      </c>
      <c r="P29" s="44"/>
      <c r="Q29" s="40"/>
      <c r="R29" s="8"/>
      <c r="S29" s="32"/>
      <c r="T29" s="8"/>
      <c r="U29" s="45"/>
      <c r="V29" s="8"/>
      <c r="W29" s="84"/>
      <c r="X29" s="84"/>
      <c r="Y29" s="84"/>
      <c r="Z29" s="84"/>
    </row>
    <row r="30" spans="1:26">
      <c r="A30" s="3">
        <v>28</v>
      </c>
      <c r="B30" s="2" t="s">
        <v>27</v>
      </c>
      <c r="C30" s="4">
        <v>72.099999999999994</v>
      </c>
      <c r="D30" s="27">
        <v>144.80000000000001</v>
      </c>
      <c r="E30" s="4">
        <v>155.80000000000001</v>
      </c>
      <c r="F30" s="27">
        <v>248.8</v>
      </c>
      <c r="G30" s="4">
        <v>165.1</v>
      </c>
      <c r="H30" s="27">
        <v>245.8</v>
      </c>
      <c r="I30" s="4">
        <v>157.19999999999999</v>
      </c>
      <c r="J30" s="27">
        <v>107.2</v>
      </c>
      <c r="K30" s="5">
        <f t="shared" si="4"/>
        <v>550.20000000000005</v>
      </c>
      <c r="L30" s="5">
        <f t="shared" si="4"/>
        <v>746.60000000000014</v>
      </c>
      <c r="M30" s="23">
        <f t="shared" si="1"/>
        <v>35.696110505270809</v>
      </c>
      <c r="N30" s="33" t="s">
        <v>56</v>
      </c>
      <c r="P30" s="45"/>
      <c r="Q30" s="40"/>
      <c r="R30" s="8"/>
      <c r="S30" s="32"/>
      <c r="T30" s="8"/>
      <c r="U30" s="45"/>
      <c r="V30" s="8"/>
      <c r="W30" s="84"/>
      <c r="X30" s="84"/>
      <c r="Y30" s="84"/>
      <c r="Z30" s="84"/>
    </row>
    <row r="31" spans="1:26">
      <c r="A31" s="3">
        <v>29</v>
      </c>
      <c r="B31" s="2" t="s">
        <v>28</v>
      </c>
      <c r="C31" s="4">
        <v>94.7</v>
      </c>
      <c r="D31" s="27">
        <v>149.1</v>
      </c>
      <c r="E31" s="4">
        <v>227.4</v>
      </c>
      <c r="F31" s="27">
        <v>190.6</v>
      </c>
      <c r="G31" s="4">
        <v>221.9</v>
      </c>
      <c r="H31" s="27">
        <v>197.3</v>
      </c>
      <c r="I31" s="4">
        <v>170.5</v>
      </c>
      <c r="J31" s="27">
        <v>144.6</v>
      </c>
      <c r="K31" s="5">
        <f t="shared" si="4"/>
        <v>714.5</v>
      </c>
      <c r="L31" s="5">
        <f t="shared" si="4"/>
        <v>681.6</v>
      </c>
      <c r="M31" s="23">
        <f t="shared" si="1"/>
        <v>-4.6046186144156707</v>
      </c>
      <c r="N31" s="33" t="s">
        <v>57</v>
      </c>
      <c r="P31" s="45"/>
      <c r="Q31" s="32"/>
      <c r="S31" s="32"/>
      <c r="U31" s="45"/>
      <c r="V31" s="8"/>
      <c r="W31" s="84"/>
      <c r="X31" s="84"/>
      <c r="Y31" s="84"/>
      <c r="Z31" s="84"/>
    </row>
    <row r="32" spans="1:26">
      <c r="A32" s="3">
        <v>30</v>
      </c>
      <c r="B32" s="2" t="s">
        <v>29</v>
      </c>
      <c r="C32" s="4">
        <v>117.5</v>
      </c>
      <c r="D32" s="27">
        <v>219.2</v>
      </c>
      <c r="E32" s="4">
        <v>224</v>
      </c>
      <c r="F32" s="27">
        <v>196.4</v>
      </c>
      <c r="G32" s="4">
        <v>231.5</v>
      </c>
      <c r="H32" s="27">
        <v>215</v>
      </c>
      <c r="I32" s="4">
        <v>176.3</v>
      </c>
      <c r="J32" s="27">
        <v>160.9</v>
      </c>
      <c r="K32" s="5">
        <f t="shared" si="4"/>
        <v>749.3</v>
      </c>
      <c r="L32" s="5">
        <f t="shared" si="4"/>
        <v>791.5</v>
      </c>
      <c r="M32" s="23">
        <f t="shared" si="1"/>
        <v>5.6319231282530495</v>
      </c>
      <c r="N32" s="33" t="s">
        <v>57</v>
      </c>
      <c r="P32" s="45"/>
      <c r="Q32" s="32"/>
      <c r="S32" s="32"/>
      <c r="U32" s="45"/>
      <c r="V32" s="8"/>
      <c r="W32" s="84"/>
      <c r="X32" s="84"/>
      <c r="Y32" s="84"/>
      <c r="Z32" s="84"/>
    </row>
    <row r="33" spans="1:26">
      <c r="A33" s="3">
        <v>31</v>
      </c>
      <c r="B33" s="2" t="s">
        <v>30</v>
      </c>
      <c r="C33" s="4">
        <v>77.900000000000006</v>
      </c>
      <c r="D33" s="27">
        <v>197.2</v>
      </c>
      <c r="E33" s="4">
        <v>140.69999999999999</v>
      </c>
      <c r="F33" s="27">
        <v>126.1</v>
      </c>
      <c r="G33" s="4">
        <v>176.4</v>
      </c>
      <c r="H33" s="27">
        <v>187.9</v>
      </c>
      <c r="I33" s="4">
        <v>184</v>
      </c>
      <c r="J33" s="27">
        <v>97.4</v>
      </c>
      <c r="K33" s="5">
        <f t="shared" si="4"/>
        <v>579</v>
      </c>
      <c r="L33" s="5">
        <f t="shared" si="4"/>
        <v>608.59999999999991</v>
      </c>
      <c r="M33" s="23">
        <f t="shared" si="1"/>
        <v>5.1122625215889457</v>
      </c>
      <c r="N33" s="33" t="s">
        <v>57</v>
      </c>
      <c r="P33" s="45"/>
      <c r="Q33" s="32"/>
      <c r="R33" s="8"/>
      <c r="S33" s="32"/>
      <c r="T33" s="8"/>
      <c r="U33" s="45"/>
      <c r="V33" s="8"/>
      <c r="W33" s="84"/>
      <c r="X33" s="84"/>
      <c r="Y33" s="84"/>
      <c r="Z33" s="84"/>
    </row>
    <row r="34" spans="1:26">
      <c r="A34" s="3">
        <v>32</v>
      </c>
      <c r="B34" s="2" t="s">
        <v>31</v>
      </c>
      <c r="C34" s="4">
        <v>102.8</v>
      </c>
      <c r="D34" s="27">
        <v>206</v>
      </c>
      <c r="E34" s="4">
        <v>201.8</v>
      </c>
      <c r="F34" s="27">
        <v>243.1</v>
      </c>
      <c r="G34" s="4">
        <v>228</v>
      </c>
      <c r="H34" s="27">
        <v>118.7</v>
      </c>
      <c r="I34" s="4">
        <v>166.2</v>
      </c>
      <c r="J34" s="27">
        <v>86.7</v>
      </c>
      <c r="K34" s="5">
        <f t="shared" si="4"/>
        <v>698.8</v>
      </c>
      <c r="L34" s="5">
        <f t="shared" si="4"/>
        <v>654.50000000000011</v>
      </c>
      <c r="M34" s="23">
        <f t="shared" si="1"/>
        <v>-6.3394390383514292</v>
      </c>
      <c r="N34" s="33" t="s">
        <v>57</v>
      </c>
      <c r="P34" s="45"/>
      <c r="Q34" s="32"/>
      <c r="S34" s="32"/>
      <c r="U34" s="45"/>
      <c r="V34" s="8"/>
      <c r="W34" s="84"/>
      <c r="X34" s="84"/>
      <c r="Y34" s="84"/>
      <c r="Z34" s="84"/>
    </row>
    <row r="35" spans="1:26">
      <c r="A35" s="3">
        <v>33</v>
      </c>
      <c r="B35" s="2" t="s">
        <v>32</v>
      </c>
      <c r="C35" s="4">
        <v>100</v>
      </c>
      <c r="D35" s="27">
        <v>98.3</v>
      </c>
      <c r="E35" s="4">
        <v>215.6</v>
      </c>
      <c r="F35" s="27">
        <v>258.3</v>
      </c>
      <c r="G35" s="4">
        <v>214.8</v>
      </c>
      <c r="H35" s="27">
        <v>153.19999999999999</v>
      </c>
      <c r="I35" s="4">
        <v>216.2</v>
      </c>
      <c r="J35" s="27">
        <v>57.9</v>
      </c>
      <c r="K35" s="5">
        <f t="shared" si="4"/>
        <v>746.60000000000014</v>
      </c>
      <c r="L35" s="5">
        <f t="shared" si="4"/>
        <v>567.70000000000005</v>
      </c>
      <c r="M35" s="23">
        <f t="shared" si="1"/>
        <v>-23.96196088936513</v>
      </c>
      <c r="N35" s="33" t="s">
        <v>82</v>
      </c>
      <c r="P35" s="45"/>
      <c r="Q35" s="32"/>
      <c r="S35" s="32"/>
      <c r="U35" s="45"/>
      <c r="V35" s="8"/>
      <c r="W35" s="84"/>
      <c r="X35" s="84"/>
      <c r="Y35" s="84"/>
      <c r="Z35" s="84"/>
    </row>
    <row r="36" spans="1:26">
      <c r="A36" s="3">
        <v>34</v>
      </c>
      <c r="B36" s="2" t="s">
        <v>33</v>
      </c>
      <c r="C36" s="4">
        <v>98.6</v>
      </c>
      <c r="D36" s="27">
        <v>156.9</v>
      </c>
      <c r="E36" s="4">
        <v>226.1</v>
      </c>
      <c r="F36" s="27">
        <v>174.4</v>
      </c>
      <c r="G36" s="4">
        <v>216.5</v>
      </c>
      <c r="H36" s="27">
        <v>178.2</v>
      </c>
      <c r="I36" s="4">
        <v>158.6</v>
      </c>
      <c r="J36" s="27">
        <v>152.4</v>
      </c>
      <c r="K36" s="5">
        <f t="shared" si="4"/>
        <v>699.80000000000007</v>
      </c>
      <c r="L36" s="5">
        <f t="shared" si="4"/>
        <v>661.9</v>
      </c>
      <c r="M36" s="23">
        <f t="shared" si="1"/>
        <v>-5.4158330951700577</v>
      </c>
      <c r="N36" s="33" t="s">
        <v>57</v>
      </c>
      <c r="P36" s="45"/>
      <c r="Q36" s="32"/>
      <c r="S36" s="32"/>
      <c r="U36" s="45"/>
      <c r="V36" s="8"/>
      <c r="W36" s="84"/>
      <c r="X36" s="84"/>
      <c r="Y36" s="84"/>
      <c r="Z36" s="84"/>
    </row>
    <row r="37" spans="1:26">
      <c r="A37" s="3">
        <v>35</v>
      </c>
      <c r="B37" s="2" t="s">
        <v>34</v>
      </c>
      <c r="C37" s="4">
        <v>79</v>
      </c>
      <c r="D37" s="27">
        <v>234.4</v>
      </c>
      <c r="E37" s="4">
        <v>184.6</v>
      </c>
      <c r="F37" s="27">
        <v>260.7</v>
      </c>
      <c r="G37" s="4">
        <v>182.5</v>
      </c>
      <c r="H37" s="27">
        <v>190.3</v>
      </c>
      <c r="I37" s="4">
        <v>143.30000000000001</v>
      </c>
      <c r="J37" s="27">
        <v>66.599999999999994</v>
      </c>
      <c r="K37" s="5">
        <f t="shared" si="4"/>
        <v>589.40000000000009</v>
      </c>
      <c r="L37" s="5">
        <f t="shared" si="4"/>
        <v>752.00000000000011</v>
      </c>
      <c r="M37" s="23">
        <f t="shared" si="1"/>
        <v>27.587376993552766</v>
      </c>
      <c r="N37" s="33" t="s">
        <v>56</v>
      </c>
      <c r="P37" s="32"/>
      <c r="Q37" s="32"/>
      <c r="S37" s="32"/>
      <c r="V37" s="8"/>
      <c r="W37" s="84"/>
      <c r="X37" s="84"/>
      <c r="Y37" s="84"/>
      <c r="Z37" s="84"/>
    </row>
    <row r="38" spans="1:26">
      <c r="A38" s="3">
        <v>36</v>
      </c>
      <c r="B38" s="2" t="s">
        <v>35</v>
      </c>
      <c r="C38" s="4">
        <v>78</v>
      </c>
      <c r="D38" s="27">
        <v>145.9</v>
      </c>
      <c r="E38" s="4">
        <v>213.9</v>
      </c>
      <c r="F38" s="27">
        <v>112.5</v>
      </c>
      <c r="G38" s="4">
        <v>201</v>
      </c>
      <c r="H38" s="27">
        <v>118.1</v>
      </c>
      <c r="I38" s="4">
        <v>161</v>
      </c>
      <c r="J38" s="27">
        <v>66.099999999999994</v>
      </c>
      <c r="K38" s="5">
        <f t="shared" si="4"/>
        <v>653.9</v>
      </c>
      <c r="L38" s="5">
        <f t="shared" si="4"/>
        <v>442.6</v>
      </c>
      <c r="M38" s="23">
        <f t="shared" si="1"/>
        <v>-32.313809450986383</v>
      </c>
      <c r="N38" s="33" t="s">
        <v>82</v>
      </c>
      <c r="P38" s="32"/>
      <c r="Q38" s="32"/>
      <c r="S38" s="32"/>
      <c r="V38" s="8"/>
      <c r="W38" s="84"/>
      <c r="X38" s="84"/>
      <c r="Y38" s="84"/>
      <c r="Z38" s="84"/>
    </row>
    <row r="39" spans="1:26">
      <c r="A39" s="3">
        <v>37</v>
      </c>
      <c r="B39" s="2" t="s">
        <v>36</v>
      </c>
      <c r="C39" s="4">
        <v>102.4</v>
      </c>
      <c r="D39" s="27">
        <v>187.1</v>
      </c>
      <c r="E39" s="4">
        <v>202.8</v>
      </c>
      <c r="F39" s="27">
        <v>196.3</v>
      </c>
      <c r="G39" s="4">
        <v>187.8</v>
      </c>
      <c r="H39" s="27">
        <v>88.6</v>
      </c>
      <c r="I39" s="4">
        <v>158.80000000000001</v>
      </c>
      <c r="J39" s="27">
        <v>81.400000000000006</v>
      </c>
      <c r="K39" s="5">
        <f t="shared" si="4"/>
        <v>651.80000000000007</v>
      </c>
      <c r="L39" s="5">
        <f t="shared" si="4"/>
        <v>553.4</v>
      </c>
      <c r="M39" s="23">
        <f t="shared" si="1"/>
        <v>-15.096655415771721</v>
      </c>
      <c r="N39" s="33" t="s">
        <v>57</v>
      </c>
      <c r="P39" s="32"/>
      <c r="Q39" s="32"/>
      <c r="S39" s="32"/>
      <c r="V39" s="8"/>
      <c r="W39" s="84"/>
      <c r="X39" s="84"/>
      <c r="Y39" s="84"/>
      <c r="Z39" s="84"/>
    </row>
    <row r="40" spans="1:26">
      <c r="A40" s="3">
        <v>38</v>
      </c>
      <c r="B40" s="2" t="s">
        <v>37</v>
      </c>
      <c r="C40" s="4">
        <v>91.7</v>
      </c>
      <c r="D40" s="27">
        <v>167.1</v>
      </c>
      <c r="E40" s="4">
        <v>206</v>
      </c>
      <c r="F40" s="27">
        <v>229.9</v>
      </c>
      <c r="G40" s="4">
        <v>208.9</v>
      </c>
      <c r="H40" s="27">
        <v>178.5</v>
      </c>
      <c r="I40" s="4">
        <v>143.19999999999999</v>
      </c>
      <c r="J40" s="27">
        <v>54.2</v>
      </c>
      <c r="K40" s="5">
        <f t="shared" si="4"/>
        <v>649.79999999999995</v>
      </c>
      <c r="L40" s="5">
        <f t="shared" si="4"/>
        <v>629.70000000000005</v>
      </c>
      <c r="M40" s="23">
        <f t="shared" si="1"/>
        <v>-3.0932594644505826</v>
      </c>
      <c r="N40" s="33" t="s">
        <v>57</v>
      </c>
      <c r="P40" s="32"/>
      <c r="Q40" s="32"/>
      <c r="S40" s="32"/>
      <c r="V40" s="8"/>
      <c r="W40" s="84"/>
      <c r="X40" s="84"/>
      <c r="Y40" s="84"/>
      <c r="Z40" s="84"/>
    </row>
    <row r="41" spans="1:26">
      <c r="A41" s="3">
        <v>39</v>
      </c>
      <c r="B41" s="2" t="s">
        <v>38</v>
      </c>
      <c r="C41" s="4">
        <v>91.2</v>
      </c>
      <c r="D41" s="27">
        <v>177.3</v>
      </c>
      <c r="E41" s="4">
        <v>221.8</v>
      </c>
      <c r="F41" s="27">
        <v>194.7</v>
      </c>
      <c r="G41" s="4">
        <v>197.6</v>
      </c>
      <c r="H41" s="27">
        <v>105.2</v>
      </c>
      <c r="I41" s="4">
        <v>166.2</v>
      </c>
      <c r="J41" s="27">
        <v>62.4</v>
      </c>
      <c r="K41" s="5">
        <f t="shared" si="4"/>
        <v>676.8</v>
      </c>
      <c r="L41" s="5">
        <f t="shared" si="4"/>
        <v>539.6</v>
      </c>
      <c r="M41" s="23">
        <f t="shared" si="1"/>
        <v>-20.271867612293136</v>
      </c>
      <c r="N41" s="33" t="s">
        <v>82</v>
      </c>
      <c r="P41" s="32"/>
      <c r="Q41" s="32"/>
      <c r="R41" s="8"/>
      <c r="S41" s="32"/>
      <c r="T41" s="8"/>
      <c r="U41" s="8"/>
      <c r="V41" s="8"/>
      <c r="W41" s="84"/>
      <c r="X41" s="84"/>
      <c r="Y41" s="84"/>
      <c r="Z41" s="84"/>
    </row>
    <row r="42" spans="1:26">
      <c r="A42" s="3">
        <v>40</v>
      </c>
      <c r="B42" s="46" t="s">
        <v>39</v>
      </c>
      <c r="C42" s="4">
        <v>97.4</v>
      </c>
      <c r="D42" s="27">
        <v>212.1</v>
      </c>
      <c r="E42" s="4">
        <v>220.9</v>
      </c>
      <c r="F42" s="27">
        <v>242.4</v>
      </c>
      <c r="G42" s="4">
        <v>228.4</v>
      </c>
      <c r="H42" s="27">
        <v>264.8</v>
      </c>
      <c r="I42" s="4">
        <v>159.69999999999999</v>
      </c>
      <c r="J42" s="27">
        <v>230.2</v>
      </c>
      <c r="K42" s="5">
        <f t="shared" si="4"/>
        <v>706.40000000000009</v>
      </c>
      <c r="L42" s="5">
        <f t="shared" si="4"/>
        <v>949.5</v>
      </c>
      <c r="M42" s="23">
        <f t="shared" si="1"/>
        <v>34.413929784824461</v>
      </c>
      <c r="N42" s="33" t="s">
        <v>56</v>
      </c>
      <c r="P42" s="32"/>
      <c r="Q42" s="32"/>
      <c r="R42" s="8"/>
      <c r="S42" s="32"/>
      <c r="T42" s="8"/>
      <c r="U42" s="8"/>
      <c r="V42" s="8"/>
      <c r="W42" s="84"/>
      <c r="X42" s="84"/>
      <c r="Y42" s="84"/>
      <c r="Z42" s="84"/>
    </row>
    <row r="43" spans="1:26">
      <c r="A43" s="3">
        <v>41</v>
      </c>
      <c r="B43" s="2" t="s">
        <v>40</v>
      </c>
      <c r="C43" s="4">
        <v>90.9</v>
      </c>
      <c r="D43" s="27">
        <v>238</v>
      </c>
      <c r="E43" s="4">
        <v>221.6</v>
      </c>
      <c r="F43" s="27">
        <v>195.2</v>
      </c>
      <c r="G43" s="4">
        <v>238.4</v>
      </c>
      <c r="H43" s="27">
        <v>200.7</v>
      </c>
      <c r="I43" s="4">
        <v>141.6</v>
      </c>
      <c r="J43" s="27">
        <v>101.2</v>
      </c>
      <c r="K43" s="5">
        <f t="shared" si="4"/>
        <v>692.5</v>
      </c>
      <c r="L43" s="5">
        <f t="shared" si="4"/>
        <v>735.1</v>
      </c>
      <c r="M43" s="23">
        <f t="shared" si="1"/>
        <v>6.15162454873645</v>
      </c>
      <c r="N43" s="33" t="s">
        <v>57</v>
      </c>
      <c r="P43" s="32"/>
      <c r="Q43" s="32"/>
      <c r="R43" s="8"/>
      <c r="S43" s="32"/>
      <c r="T43" s="8"/>
      <c r="U43" s="8"/>
      <c r="V43" s="8"/>
      <c r="W43" s="84"/>
      <c r="X43" s="84"/>
      <c r="Y43" s="84"/>
      <c r="Z43" s="84"/>
    </row>
    <row r="44" spans="1:26">
      <c r="A44" s="3">
        <v>42</v>
      </c>
      <c r="B44" s="2" t="s">
        <v>41</v>
      </c>
      <c r="C44" s="4">
        <v>90</v>
      </c>
      <c r="D44" s="27">
        <v>153.1</v>
      </c>
      <c r="E44" s="4">
        <v>206.4</v>
      </c>
      <c r="F44" s="27">
        <v>167.4</v>
      </c>
      <c r="G44" s="4">
        <v>203.3</v>
      </c>
      <c r="H44" s="27">
        <v>175</v>
      </c>
      <c r="I44" s="4">
        <v>152.30000000000001</v>
      </c>
      <c r="J44" s="27">
        <v>81.900000000000006</v>
      </c>
      <c r="K44" s="5">
        <f t="shared" si="4"/>
        <v>652</v>
      </c>
      <c r="L44" s="5">
        <f t="shared" si="4"/>
        <v>577.4</v>
      </c>
      <c r="M44" s="23">
        <f t="shared" si="1"/>
        <v>-11.441717791411037</v>
      </c>
      <c r="N44" s="33" t="s">
        <v>57</v>
      </c>
      <c r="P44" s="32"/>
      <c r="Q44" s="32"/>
      <c r="R44" s="8"/>
      <c r="S44" s="32"/>
      <c r="T44" s="8"/>
      <c r="U44" s="8"/>
      <c r="V44" s="8"/>
      <c r="W44" s="84"/>
      <c r="X44" s="84"/>
      <c r="Y44" s="84"/>
      <c r="Z44" s="84"/>
    </row>
    <row r="45" spans="1:26">
      <c r="A45" s="3">
        <v>43</v>
      </c>
      <c r="B45" s="2" t="s">
        <v>42</v>
      </c>
      <c r="C45" s="4">
        <v>119.5</v>
      </c>
      <c r="D45" s="27">
        <v>184.3</v>
      </c>
      <c r="E45" s="4">
        <v>275.2</v>
      </c>
      <c r="F45" s="27">
        <v>178.7</v>
      </c>
      <c r="G45" s="4">
        <v>289</v>
      </c>
      <c r="H45" s="27">
        <v>198.7</v>
      </c>
      <c r="I45" s="4">
        <v>186.7</v>
      </c>
      <c r="J45" s="27">
        <v>127.5</v>
      </c>
      <c r="K45" s="5">
        <f>C45+E45+G45+I45</f>
        <v>870.40000000000009</v>
      </c>
      <c r="L45" s="5">
        <f>D45+F45+H45+J45</f>
        <v>689.2</v>
      </c>
      <c r="M45" s="23">
        <f t="shared" si="1"/>
        <v>-20.818014705882362</v>
      </c>
      <c r="N45" s="33" t="s">
        <v>82</v>
      </c>
      <c r="P45" s="32"/>
      <c r="Q45" s="32"/>
      <c r="S45" s="32"/>
      <c r="V45" s="8"/>
      <c r="W45" s="84"/>
      <c r="X45" s="84"/>
      <c r="Y45" s="84"/>
      <c r="Z45" s="84"/>
    </row>
    <row r="46" spans="1:26">
      <c r="A46" s="3">
        <v>44</v>
      </c>
      <c r="B46" s="2" t="s">
        <v>43</v>
      </c>
      <c r="C46" s="4">
        <v>95.6</v>
      </c>
      <c r="D46" s="27">
        <v>129.19999999999999</v>
      </c>
      <c r="E46" s="4">
        <v>193</v>
      </c>
      <c r="F46" s="27">
        <v>233.7</v>
      </c>
      <c r="G46" s="4">
        <v>169.4</v>
      </c>
      <c r="H46" s="27">
        <v>168.4</v>
      </c>
      <c r="I46" s="4">
        <v>137.30000000000001</v>
      </c>
      <c r="J46" s="27">
        <v>49.7</v>
      </c>
      <c r="K46" s="5">
        <f t="shared" ref="K46:L52" si="5">C46+E46+G46+I46</f>
        <v>595.29999999999995</v>
      </c>
      <c r="L46" s="5">
        <f t="shared" si="5"/>
        <v>581</v>
      </c>
      <c r="M46" s="23">
        <f t="shared" si="1"/>
        <v>-2.4021501763816389</v>
      </c>
      <c r="N46" s="33" t="s">
        <v>57</v>
      </c>
      <c r="P46" s="32"/>
      <c r="Q46" s="32"/>
      <c r="S46" s="32"/>
      <c r="V46" s="8"/>
      <c r="W46" s="84"/>
      <c r="X46" s="84"/>
      <c r="Y46" s="84"/>
      <c r="Z46" s="84"/>
    </row>
    <row r="47" spans="1:26">
      <c r="A47" s="3">
        <v>45</v>
      </c>
      <c r="B47" s="2" t="s">
        <v>44</v>
      </c>
      <c r="C47" s="4">
        <v>104.6</v>
      </c>
      <c r="D47" s="27">
        <v>204.3</v>
      </c>
      <c r="E47" s="4">
        <v>239.2</v>
      </c>
      <c r="F47" s="27">
        <v>173.7</v>
      </c>
      <c r="G47" s="4">
        <v>243</v>
      </c>
      <c r="H47" s="27">
        <v>223.2</v>
      </c>
      <c r="I47" s="4">
        <v>148.69999999999999</v>
      </c>
      <c r="J47" s="27">
        <v>130</v>
      </c>
      <c r="K47" s="5">
        <f t="shared" si="5"/>
        <v>735.5</v>
      </c>
      <c r="L47" s="5">
        <f t="shared" si="5"/>
        <v>731.2</v>
      </c>
      <c r="M47" s="23">
        <f t="shared" si="1"/>
        <v>-0.58463630183548787</v>
      </c>
      <c r="N47" s="33" t="s">
        <v>57</v>
      </c>
      <c r="P47" s="32"/>
      <c r="Q47" s="32"/>
      <c r="S47" s="32"/>
      <c r="V47" s="8"/>
      <c r="W47" s="84"/>
      <c r="X47" s="84"/>
      <c r="Y47" s="84"/>
      <c r="Z47" s="84"/>
    </row>
    <row r="48" spans="1:26">
      <c r="A48" s="3">
        <v>46</v>
      </c>
      <c r="B48" s="2" t="s">
        <v>45</v>
      </c>
      <c r="C48" s="4">
        <v>116.2</v>
      </c>
      <c r="D48" s="27">
        <v>182.1</v>
      </c>
      <c r="E48" s="4">
        <v>257.2</v>
      </c>
      <c r="F48" s="27">
        <v>243</v>
      </c>
      <c r="G48" s="4">
        <v>267.2</v>
      </c>
      <c r="H48" s="27">
        <v>164.9</v>
      </c>
      <c r="I48" s="4">
        <v>170.7</v>
      </c>
      <c r="J48" s="27">
        <v>109.1</v>
      </c>
      <c r="K48" s="5">
        <f t="shared" si="5"/>
        <v>811.3</v>
      </c>
      <c r="L48" s="5">
        <f t="shared" si="5"/>
        <v>699.1</v>
      </c>
      <c r="M48" s="23">
        <f t="shared" si="1"/>
        <v>-13.82965610748181</v>
      </c>
      <c r="N48" s="33" t="s">
        <v>57</v>
      </c>
      <c r="P48" s="32"/>
      <c r="Q48" s="32"/>
      <c r="S48" s="32"/>
      <c r="V48" s="8"/>
      <c r="W48" s="84"/>
      <c r="X48" s="84"/>
      <c r="Y48" s="84"/>
      <c r="Z48" s="84"/>
    </row>
    <row r="49" spans="1:26">
      <c r="A49" s="3">
        <v>47</v>
      </c>
      <c r="B49" s="2" t="s">
        <v>72</v>
      </c>
      <c r="C49" s="4">
        <v>104.3</v>
      </c>
      <c r="D49" s="27">
        <v>164</v>
      </c>
      <c r="E49" s="4">
        <v>238.1</v>
      </c>
      <c r="F49" s="27">
        <v>248.3</v>
      </c>
      <c r="G49" s="4">
        <v>180.3</v>
      </c>
      <c r="H49" s="27">
        <v>134.5</v>
      </c>
      <c r="I49" s="4">
        <v>133.9</v>
      </c>
      <c r="J49" s="27">
        <v>162.30000000000001</v>
      </c>
      <c r="K49" s="5">
        <f t="shared" si="5"/>
        <v>656.6</v>
      </c>
      <c r="L49" s="5">
        <f t="shared" si="5"/>
        <v>709.09999999999991</v>
      </c>
      <c r="M49" s="23">
        <f t="shared" si="1"/>
        <v>7.9957356076758828</v>
      </c>
      <c r="N49" s="33" t="s">
        <v>57</v>
      </c>
      <c r="S49" s="32"/>
      <c r="V49" s="8"/>
      <c r="W49" s="84"/>
      <c r="X49" s="84"/>
      <c r="Y49" s="84"/>
      <c r="Z49" s="84"/>
    </row>
    <row r="50" spans="1:26">
      <c r="A50" s="3">
        <v>48</v>
      </c>
      <c r="B50" s="2" t="s">
        <v>71</v>
      </c>
      <c r="C50" s="4">
        <v>109.5</v>
      </c>
      <c r="D50" s="27">
        <v>151.19999999999999</v>
      </c>
      <c r="E50" s="4">
        <v>250.3</v>
      </c>
      <c r="F50" s="27">
        <v>215.9</v>
      </c>
      <c r="G50" s="4">
        <v>200.2</v>
      </c>
      <c r="H50" s="27">
        <v>96.7</v>
      </c>
      <c r="I50" s="4">
        <v>135.80000000000001</v>
      </c>
      <c r="J50" s="27">
        <v>114.2</v>
      </c>
      <c r="K50" s="5">
        <f t="shared" si="5"/>
        <v>695.8</v>
      </c>
      <c r="L50" s="5">
        <f t="shared" si="5"/>
        <v>578</v>
      </c>
      <c r="M50" s="23">
        <f t="shared" si="1"/>
        <v>-16.930152342627196</v>
      </c>
      <c r="N50" s="33" t="s">
        <v>57</v>
      </c>
      <c r="V50" s="8"/>
      <c r="W50" s="84"/>
      <c r="X50" s="84"/>
      <c r="Y50" s="84"/>
      <c r="Z50" s="84"/>
    </row>
    <row r="51" spans="1:26">
      <c r="A51" s="3">
        <v>49</v>
      </c>
      <c r="B51" s="2" t="s">
        <v>48</v>
      </c>
      <c r="C51" s="4">
        <v>124.6</v>
      </c>
      <c r="D51" s="27">
        <v>239.7</v>
      </c>
      <c r="E51" s="4">
        <v>261.10000000000002</v>
      </c>
      <c r="F51" s="27">
        <v>200.4</v>
      </c>
      <c r="G51" s="4">
        <v>247.4</v>
      </c>
      <c r="H51" s="27">
        <v>215.2</v>
      </c>
      <c r="I51" s="4">
        <v>153.1</v>
      </c>
      <c r="J51" s="27">
        <v>110.5</v>
      </c>
      <c r="K51" s="5">
        <f t="shared" si="5"/>
        <v>786.2</v>
      </c>
      <c r="L51" s="5">
        <f t="shared" si="5"/>
        <v>765.8</v>
      </c>
      <c r="M51" s="23">
        <f t="shared" si="1"/>
        <v>-2.5947596031544293</v>
      </c>
      <c r="N51" s="33" t="s">
        <v>57</v>
      </c>
      <c r="V51" s="8"/>
      <c r="W51" s="84"/>
      <c r="X51" s="84"/>
      <c r="Y51" s="84"/>
      <c r="Z51" s="84"/>
    </row>
    <row r="52" spans="1:26">
      <c r="A52" s="3">
        <v>50</v>
      </c>
      <c r="B52" s="2" t="s">
        <v>49</v>
      </c>
      <c r="C52" s="4">
        <v>90.8</v>
      </c>
      <c r="D52" s="27">
        <v>128.6</v>
      </c>
      <c r="E52" s="4">
        <v>200.5</v>
      </c>
      <c r="F52" s="27">
        <v>204.2</v>
      </c>
      <c r="G52" s="4">
        <v>207.4</v>
      </c>
      <c r="H52" s="27">
        <v>131.30000000000001</v>
      </c>
      <c r="I52" s="4">
        <v>145.5</v>
      </c>
      <c r="J52" s="27">
        <v>87.5</v>
      </c>
      <c r="K52" s="5">
        <f t="shared" si="5"/>
        <v>644.20000000000005</v>
      </c>
      <c r="L52" s="5">
        <f t="shared" si="5"/>
        <v>551.59999999999991</v>
      </c>
      <c r="M52" s="23">
        <f t="shared" si="1"/>
        <v>-14.374417882645162</v>
      </c>
      <c r="N52" s="33" t="s">
        <v>57</v>
      </c>
      <c r="P52" s="20"/>
      <c r="Q52" s="20"/>
      <c r="R52" s="8"/>
      <c r="T52" s="8"/>
      <c r="U52" s="8"/>
      <c r="V52" s="8"/>
      <c r="W52" s="84"/>
      <c r="X52" s="84"/>
      <c r="Y52" s="84"/>
      <c r="Z52" s="84"/>
    </row>
    <row r="53" spans="1:26">
      <c r="A53" s="3">
        <v>51</v>
      </c>
      <c r="B53" s="3" t="s">
        <v>53</v>
      </c>
      <c r="C53" s="3">
        <f>SUM(C3:C52)</f>
        <v>4891.4000000000005</v>
      </c>
      <c r="D53" s="3">
        <f t="shared" ref="D53:L53" si="6">SUM(D3:D52)</f>
        <v>8387.0000000000018</v>
      </c>
      <c r="E53" s="3">
        <f t="shared" si="6"/>
        <v>10528.700000000003</v>
      </c>
      <c r="F53" s="3">
        <f t="shared" si="6"/>
        <v>10311.200000000003</v>
      </c>
      <c r="G53" s="3">
        <f t="shared" si="6"/>
        <v>10642.199999999997</v>
      </c>
      <c r="H53" s="3">
        <f t="shared" si="6"/>
        <v>8961.5</v>
      </c>
      <c r="I53" s="3">
        <f t="shared" si="6"/>
        <v>8193.9000000000015</v>
      </c>
      <c r="J53" s="3">
        <f t="shared" si="6"/>
        <v>4891.0999999999995</v>
      </c>
      <c r="K53" s="3">
        <f t="shared" si="6"/>
        <v>34256.19999999999</v>
      </c>
      <c r="L53" s="3">
        <f t="shared" si="6"/>
        <v>32550.799999999992</v>
      </c>
      <c r="M53" s="23">
        <f>L53/K53*100-100</f>
        <v>-4.9783688792101799</v>
      </c>
      <c r="N53" s="33" t="s">
        <v>57</v>
      </c>
      <c r="O53" s="8"/>
      <c r="P53" s="20"/>
      <c r="Q53" s="20"/>
      <c r="R53" s="8"/>
      <c r="S53" s="8"/>
      <c r="T53" s="8"/>
      <c r="U53" s="8"/>
      <c r="V53" s="8"/>
      <c r="W53" s="17"/>
      <c r="X53" s="18"/>
    </row>
    <row r="54" spans="1:26">
      <c r="A54" s="3">
        <v>52</v>
      </c>
      <c r="B54" s="3" t="s">
        <v>54</v>
      </c>
      <c r="C54" s="5">
        <f>C53/50</f>
        <v>97.828000000000017</v>
      </c>
      <c r="D54" s="5">
        <f t="shared" ref="D54:L54" si="7">D53/50</f>
        <v>167.74000000000004</v>
      </c>
      <c r="E54" s="5">
        <f t="shared" si="7"/>
        <v>210.57400000000004</v>
      </c>
      <c r="F54" s="5">
        <f t="shared" si="7"/>
        <v>206.22400000000005</v>
      </c>
      <c r="G54" s="5">
        <f t="shared" si="7"/>
        <v>212.84399999999994</v>
      </c>
      <c r="H54" s="5">
        <f t="shared" si="7"/>
        <v>179.23</v>
      </c>
      <c r="I54" s="5">
        <f t="shared" si="7"/>
        <v>163.87800000000004</v>
      </c>
      <c r="J54" s="5">
        <f t="shared" si="7"/>
        <v>97.821999999999989</v>
      </c>
      <c r="K54" s="5">
        <f t="shared" si="7"/>
        <v>685.1239999999998</v>
      </c>
      <c r="L54" s="5">
        <f t="shared" si="7"/>
        <v>651.01599999999985</v>
      </c>
      <c r="M54" s="23">
        <f t="shared" ref="M54" si="8">L54/K54*100-100</f>
        <v>-4.9783688792101799</v>
      </c>
      <c r="N54" s="34" t="s">
        <v>57</v>
      </c>
      <c r="O54" s="11"/>
      <c r="P54" s="20"/>
      <c r="Q54" s="20"/>
      <c r="R54" s="8"/>
      <c r="S54" s="8"/>
      <c r="T54" s="8"/>
      <c r="U54" s="8"/>
      <c r="V54" s="8"/>
      <c r="W54" s="17"/>
      <c r="X54" s="18"/>
    </row>
    <row r="55" spans="1:26">
      <c r="P55" s="21"/>
      <c r="Q55" s="21"/>
      <c r="R55" s="22"/>
      <c r="S55" s="22"/>
      <c r="T55" s="8"/>
      <c r="W55" s="17"/>
      <c r="X55" s="18"/>
    </row>
    <row r="61" spans="1:26" ht="45">
      <c r="E61" s="27">
        <v>611</v>
      </c>
      <c r="F61" s="28" t="s">
        <v>130</v>
      </c>
      <c r="G61" s="28" t="s">
        <v>0</v>
      </c>
      <c r="H61" s="27">
        <v>141.80000000000001</v>
      </c>
    </row>
    <row r="62" spans="1:26" ht="30">
      <c r="E62" s="27">
        <v>622</v>
      </c>
      <c r="F62" s="28" t="s">
        <v>130</v>
      </c>
      <c r="G62" s="28" t="s">
        <v>1</v>
      </c>
      <c r="H62" s="27">
        <v>64.7</v>
      </c>
    </row>
    <row r="63" spans="1:26" ht="30">
      <c r="E63" s="27">
        <v>634</v>
      </c>
      <c r="F63" s="28" t="s">
        <v>130</v>
      </c>
      <c r="G63" s="28" t="s">
        <v>2</v>
      </c>
      <c r="H63" s="27">
        <v>104.8</v>
      </c>
    </row>
    <row r="64" spans="1:26" ht="30">
      <c r="E64" s="27">
        <v>645</v>
      </c>
      <c r="F64" s="28" t="s">
        <v>130</v>
      </c>
      <c r="G64" s="28" t="s">
        <v>3</v>
      </c>
      <c r="H64" s="27">
        <v>89.9</v>
      </c>
    </row>
    <row r="65" spans="5:8" ht="30">
      <c r="E65" s="27">
        <v>626</v>
      </c>
      <c r="F65" s="28" t="s">
        <v>130</v>
      </c>
      <c r="G65" s="28" t="s">
        <v>4</v>
      </c>
      <c r="H65" s="27">
        <v>100.3</v>
      </c>
    </row>
    <row r="66" spans="5:8" ht="30">
      <c r="E66" s="27">
        <v>632</v>
      </c>
      <c r="F66" s="28" t="s">
        <v>130</v>
      </c>
      <c r="G66" s="28" t="s">
        <v>5</v>
      </c>
      <c r="H66" s="27">
        <v>167.8</v>
      </c>
    </row>
    <row r="67" spans="5:8" ht="45">
      <c r="E67" s="27">
        <v>605</v>
      </c>
      <c r="F67" s="28" t="s">
        <v>130</v>
      </c>
      <c r="G67" s="28" t="s">
        <v>6</v>
      </c>
      <c r="H67" s="27">
        <v>105.9</v>
      </c>
    </row>
    <row r="68" spans="5:8" ht="30">
      <c r="E68" s="27">
        <v>624</v>
      </c>
      <c r="F68" s="28" t="s">
        <v>130</v>
      </c>
      <c r="G68" s="28" t="s">
        <v>7</v>
      </c>
      <c r="H68" s="27">
        <v>110.9</v>
      </c>
    </row>
    <row r="69" spans="5:8" ht="45">
      <c r="E69" s="27">
        <v>609</v>
      </c>
      <c r="F69" s="28" t="s">
        <v>130</v>
      </c>
      <c r="G69" s="28" t="s">
        <v>8</v>
      </c>
      <c r="H69" s="27">
        <v>111.2</v>
      </c>
    </row>
    <row r="70" spans="5:8" ht="45">
      <c r="E70" s="27">
        <v>612</v>
      </c>
      <c r="F70" s="28" t="s">
        <v>130</v>
      </c>
      <c r="G70" s="28" t="s">
        <v>9</v>
      </c>
      <c r="H70" s="27">
        <v>129.30000000000001</v>
      </c>
    </row>
    <row r="71" spans="5:8" ht="30">
      <c r="E71" s="27">
        <v>621</v>
      </c>
      <c r="F71" s="28" t="s">
        <v>130</v>
      </c>
      <c r="G71" s="28" t="s">
        <v>10</v>
      </c>
      <c r="H71" s="27">
        <v>75</v>
      </c>
    </row>
    <row r="72" spans="5:8" ht="30">
      <c r="E72" s="27">
        <v>631</v>
      </c>
      <c r="F72" s="28" t="s">
        <v>130</v>
      </c>
      <c r="G72" s="28" t="s">
        <v>11</v>
      </c>
      <c r="H72" s="27">
        <v>101.5</v>
      </c>
    </row>
    <row r="73" spans="5:8" ht="30">
      <c r="E73" s="27">
        <v>642</v>
      </c>
      <c r="F73" s="28" t="s">
        <v>130</v>
      </c>
      <c r="G73" s="28" t="s">
        <v>12</v>
      </c>
      <c r="H73" s="27">
        <v>78.8</v>
      </c>
    </row>
    <row r="74" spans="5:8" ht="45">
      <c r="E74" s="27">
        <v>643</v>
      </c>
      <c r="F74" s="28" t="s">
        <v>130</v>
      </c>
      <c r="G74" s="28" t="s">
        <v>13</v>
      </c>
      <c r="H74" s="27">
        <v>55.8</v>
      </c>
    </row>
    <row r="75" spans="5:8" ht="30">
      <c r="E75" s="27">
        <v>638</v>
      </c>
      <c r="F75" s="28" t="s">
        <v>130</v>
      </c>
      <c r="G75" s="28" t="s">
        <v>14</v>
      </c>
      <c r="H75" s="27">
        <v>31.2</v>
      </c>
    </row>
    <row r="76" spans="5:8" ht="45">
      <c r="E76" s="27">
        <v>608</v>
      </c>
      <c r="F76" s="28" t="s">
        <v>130</v>
      </c>
      <c r="G76" s="28" t="s">
        <v>15</v>
      </c>
      <c r="H76" s="27">
        <v>118.6</v>
      </c>
    </row>
    <row r="77" spans="5:8" ht="30">
      <c r="E77" s="27">
        <v>601</v>
      </c>
      <c r="F77" s="28" t="s">
        <v>130</v>
      </c>
      <c r="G77" s="28" t="s">
        <v>16</v>
      </c>
      <c r="H77" s="27">
        <v>106</v>
      </c>
    </row>
    <row r="78" spans="5:8" ht="30">
      <c r="E78" s="27">
        <v>648</v>
      </c>
      <c r="F78" s="28" t="s">
        <v>130</v>
      </c>
      <c r="G78" s="28" t="s">
        <v>17</v>
      </c>
      <c r="H78" s="27">
        <v>139.80000000000001</v>
      </c>
    </row>
    <row r="79" spans="5:8" ht="30">
      <c r="E79" s="27">
        <v>649</v>
      </c>
      <c r="F79" s="28" t="s">
        <v>130</v>
      </c>
      <c r="G79" s="28" t="s">
        <v>18</v>
      </c>
      <c r="H79" s="27">
        <v>54.9</v>
      </c>
    </row>
    <row r="80" spans="5:8" ht="45">
      <c r="E80" s="27">
        <v>606</v>
      </c>
      <c r="F80" s="28" t="s">
        <v>130</v>
      </c>
      <c r="G80" s="28" t="s">
        <v>76</v>
      </c>
      <c r="H80" s="27">
        <v>129</v>
      </c>
    </row>
    <row r="81" spans="5:8" ht="30">
      <c r="E81" s="27">
        <v>620</v>
      </c>
      <c r="F81" s="28" t="s">
        <v>130</v>
      </c>
      <c r="G81" s="28" t="s">
        <v>20</v>
      </c>
      <c r="H81" s="27">
        <v>24.3</v>
      </c>
    </row>
    <row r="82" spans="5:8" ht="30">
      <c r="E82" s="27">
        <v>636</v>
      </c>
      <c r="F82" s="28" t="s">
        <v>130</v>
      </c>
      <c r="G82" s="28" t="s">
        <v>21</v>
      </c>
      <c r="H82" s="27">
        <v>57.1</v>
      </c>
    </row>
    <row r="83" spans="5:8" ht="30">
      <c r="E83" s="27">
        <v>650</v>
      </c>
      <c r="F83" s="28" t="s">
        <v>130</v>
      </c>
      <c r="G83" s="28" t="s">
        <v>22</v>
      </c>
      <c r="H83" s="27">
        <v>9.8000000000000007</v>
      </c>
    </row>
    <row r="84" spans="5:8" ht="45">
      <c r="E84" s="27">
        <v>637</v>
      </c>
      <c r="F84" s="28" t="s">
        <v>130</v>
      </c>
      <c r="G84" s="28" t="s">
        <v>23</v>
      </c>
      <c r="H84" s="27">
        <v>62.4</v>
      </c>
    </row>
    <row r="85" spans="5:8" ht="30">
      <c r="E85" s="27">
        <v>647</v>
      </c>
      <c r="F85" s="28" t="s">
        <v>130</v>
      </c>
      <c r="G85" s="28" t="s">
        <v>24</v>
      </c>
      <c r="H85" s="27">
        <v>81.5</v>
      </c>
    </row>
    <row r="86" spans="5:8" ht="30">
      <c r="E86" s="27">
        <v>633</v>
      </c>
      <c r="F86" s="28" t="s">
        <v>130</v>
      </c>
      <c r="G86" s="28" t="s">
        <v>25</v>
      </c>
      <c r="H86" s="27">
        <v>99.6</v>
      </c>
    </row>
    <row r="87" spans="5:8" ht="30">
      <c r="E87" s="27">
        <v>630</v>
      </c>
      <c r="F87" s="28" t="s">
        <v>130</v>
      </c>
      <c r="G87" s="28" t="s">
        <v>26</v>
      </c>
      <c r="H87" s="27">
        <v>97.3</v>
      </c>
    </row>
    <row r="88" spans="5:8" ht="30">
      <c r="E88" s="27">
        <v>646</v>
      </c>
      <c r="F88" s="28" t="s">
        <v>130</v>
      </c>
      <c r="G88" s="28" t="s">
        <v>27</v>
      </c>
      <c r="H88" s="27">
        <v>107.2</v>
      </c>
    </row>
    <row r="89" spans="5:8" ht="30">
      <c r="E89" s="27">
        <v>625</v>
      </c>
      <c r="F89" s="28" t="s">
        <v>130</v>
      </c>
      <c r="G89" s="28" t="s">
        <v>28</v>
      </c>
      <c r="H89" s="27">
        <v>144.6</v>
      </c>
    </row>
    <row r="90" spans="5:8" ht="30">
      <c r="E90" s="27">
        <v>610</v>
      </c>
      <c r="F90" s="28" t="s">
        <v>130</v>
      </c>
      <c r="G90" s="28" t="s">
        <v>29</v>
      </c>
      <c r="H90" s="27">
        <v>160.9</v>
      </c>
    </row>
    <row r="91" spans="5:8" ht="30">
      <c r="E91" s="27">
        <v>635</v>
      </c>
      <c r="F91" s="28" t="s">
        <v>130</v>
      </c>
      <c r="G91" s="28" t="s">
        <v>30</v>
      </c>
      <c r="H91" s="27">
        <v>97.4</v>
      </c>
    </row>
    <row r="92" spans="5:8" ht="30">
      <c r="E92" s="27">
        <v>604</v>
      </c>
      <c r="F92" s="28" t="s">
        <v>130</v>
      </c>
      <c r="G92" s="28" t="s">
        <v>31</v>
      </c>
      <c r="H92" s="27">
        <v>86.7</v>
      </c>
    </row>
    <row r="93" spans="5:8" ht="30">
      <c r="E93" s="27">
        <v>641</v>
      </c>
      <c r="F93" s="28" t="s">
        <v>130</v>
      </c>
      <c r="G93" s="28" t="s">
        <v>32</v>
      </c>
      <c r="H93" s="27">
        <v>57.9</v>
      </c>
    </row>
    <row r="94" spans="5:8" ht="30">
      <c r="E94" s="27">
        <v>623</v>
      </c>
      <c r="F94" s="28" t="s">
        <v>130</v>
      </c>
      <c r="G94" s="28" t="s">
        <v>33</v>
      </c>
      <c r="H94" s="27">
        <v>152.4</v>
      </c>
    </row>
    <row r="95" spans="5:8" ht="30">
      <c r="E95" s="27">
        <v>639</v>
      </c>
      <c r="F95" s="28" t="s">
        <v>130</v>
      </c>
      <c r="G95" s="28" t="s">
        <v>34</v>
      </c>
      <c r="H95" s="27">
        <v>66.599999999999994</v>
      </c>
    </row>
    <row r="96" spans="5:8" ht="45">
      <c r="E96" s="27">
        <v>629</v>
      </c>
      <c r="F96" s="28" t="s">
        <v>130</v>
      </c>
      <c r="G96" s="28" t="s">
        <v>35</v>
      </c>
      <c r="H96" s="27">
        <v>66.099999999999994</v>
      </c>
    </row>
    <row r="97" spans="5:8" ht="30">
      <c r="E97" s="27">
        <v>644</v>
      </c>
      <c r="F97" s="28" t="s">
        <v>130</v>
      </c>
      <c r="G97" s="28" t="s">
        <v>36</v>
      </c>
      <c r="H97" s="27">
        <v>81.400000000000006</v>
      </c>
    </row>
    <row r="98" spans="5:8" ht="45">
      <c r="E98" s="27">
        <v>640</v>
      </c>
      <c r="F98" s="28" t="s">
        <v>130</v>
      </c>
      <c r="G98" s="28" t="s">
        <v>37</v>
      </c>
      <c r="H98" s="27">
        <v>54.2</v>
      </c>
    </row>
    <row r="99" spans="5:8" ht="45">
      <c r="E99" s="27">
        <v>618</v>
      </c>
      <c r="F99" s="28" t="s">
        <v>130</v>
      </c>
      <c r="G99" s="28" t="s">
        <v>38</v>
      </c>
      <c r="H99" s="27">
        <v>62.4</v>
      </c>
    </row>
    <row r="100" spans="5:8" ht="45">
      <c r="E100" s="27">
        <v>603</v>
      </c>
      <c r="F100" s="28" t="s">
        <v>130</v>
      </c>
      <c r="G100" s="28" t="s">
        <v>39</v>
      </c>
      <c r="H100" s="27">
        <v>230.2</v>
      </c>
    </row>
    <row r="101" spans="5:8" ht="45">
      <c r="E101" s="27">
        <v>615</v>
      </c>
      <c r="F101" s="28" t="s">
        <v>130</v>
      </c>
      <c r="G101" s="28" t="s">
        <v>40</v>
      </c>
      <c r="H101" s="27">
        <v>101.2</v>
      </c>
    </row>
    <row r="102" spans="5:8" ht="45">
      <c r="E102" s="27">
        <v>619</v>
      </c>
      <c r="F102" s="28" t="s">
        <v>130</v>
      </c>
      <c r="G102" s="28" t="s">
        <v>41</v>
      </c>
      <c r="H102" s="27">
        <v>81.900000000000006</v>
      </c>
    </row>
    <row r="103" spans="5:8" ht="30">
      <c r="E103" s="27">
        <v>613</v>
      </c>
      <c r="F103" s="28" t="s">
        <v>130</v>
      </c>
      <c r="G103" s="28" t="s">
        <v>42</v>
      </c>
      <c r="H103" s="27">
        <v>127.5</v>
      </c>
    </row>
    <row r="104" spans="5:8" ht="30">
      <c r="E104" s="27">
        <v>627</v>
      </c>
      <c r="F104" s="28" t="s">
        <v>130</v>
      </c>
      <c r="G104" s="28" t="s">
        <v>43</v>
      </c>
      <c r="H104" s="27">
        <v>49.7</v>
      </c>
    </row>
    <row r="105" spans="5:8" ht="30">
      <c r="E105" s="27">
        <v>602</v>
      </c>
      <c r="F105" s="28" t="s">
        <v>130</v>
      </c>
      <c r="G105" s="28" t="s">
        <v>44</v>
      </c>
      <c r="H105" s="27">
        <v>130</v>
      </c>
    </row>
    <row r="106" spans="5:8" ht="30">
      <c r="E106" s="27">
        <v>607</v>
      </c>
      <c r="F106" s="28" t="s">
        <v>130</v>
      </c>
      <c r="G106" s="28" t="s">
        <v>45</v>
      </c>
      <c r="H106" s="27">
        <v>109.1</v>
      </c>
    </row>
    <row r="107" spans="5:8" ht="45">
      <c r="E107" s="27">
        <v>616</v>
      </c>
      <c r="F107" s="28" t="s">
        <v>130</v>
      </c>
      <c r="G107" s="28" t="s">
        <v>46</v>
      </c>
      <c r="H107" s="27">
        <v>162.30000000000001</v>
      </c>
    </row>
    <row r="108" spans="5:8" ht="45">
      <c r="E108" s="27">
        <v>617</v>
      </c>
      <c r="F108" s="28" t="s">
        <v>130</v>
      </c>
      <c r="G108" s="28" t="s">
        <v>47</v>
      </c>
      <c r="H108" s="27">
        <v>114.2</v>
      </c>
    </row>
    <row r="109" spans="5:8" ht="30">
      <c r="E109" s="27">
        <v>614</v>
      </c>
      <c r="F109" s="28" t="s">
        <v>130</v>
      </c>
      <c r="G109" s="28" t="s">
        <v>48</v>
      </c>
      <c r="H109" s="27">
        <v>110.5</v>
      </c>
    </row>
    <row r="110" spans="5:8" ht="30">
      <c r="E110" s="27">
        <v>628</v>
      </c>
      <c r="F110" s="28" t="s">
        <v>130</v>
      </c>
      <c r="G110" s="28" t="s">
        <v>49</v>
      </c>
      <c r="H110" s="27">
        <v>87.5</v>
      </c>
    </row>
  </sheetData>
  <autoFilter ref="A2:X54">
    <filterColumn colId="8"/>
    <filterColumn colId="9"/>
    <filterColumn colId="15" showButton="0"/>
  </autoFilter>
  <mergeCells count="19">
    <mergeCell ref="P3:Q3"/>
    <mergeCell ref="A1:A2"/>
    <mergeCell ref="B1:B2"/>
    <mergeCell ref="C1:D1"/>
    <mergeCell ref="E1:F1"/>
    <mergeCell ref="G1:H1"/>
    <mergeCell ref="I1:J1"/>
    <mergeCell ref="K1:L1"/>
    <mergeCell ref="M1:M2"/>
    <mergeCell ref="N1:N2"/>
    <mergeCell ref="P1:Q1"/>
    <mergeCell ref="P2:Q2"/>
    <mergeCell ref="U28:V28"/>
    <mergeCell ref="P4:Q4"/>
    <mergeCell ref="P5:Q5"/>
    <mergeCell ref="P6:Q6"/>
    <mergeCell ref="P7:Q7"/>
    <mergeCell ref="T9:U9"/>
    <mergeCell ref="T10:U10"/>
  </mergeCells>
  <printOptions horizontalCentered="1"/>
  <pageMargins left="0.25" right="0.25" top="0.5" bottom="0.5" header="0.3" footer="0.3"/>
  <pageSetup paperSize="9" scale="95" orientation="portrait" verticalDpi="300" r:id="rId1"/>
  <headerFooter>
    <oddHeader>&amp;C&amp;12INTEGRATED RAINFALL FOR THE YEAR,2016-17 (in mm)</oddHeader>
  </headerFooter>
  <colBreaks count="1" manualBreakCount="1">
    <brk id="14" max="53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R107"/>
  <sheetViews>
    <sheetView view="pageBreakPreview" zoomScaleSheetLayoutView="100" workbookViewId="0">
      <pane xSplit="2" ySplit="2" topLeftCell="C34" activePane="bottomRight" state="frozen"/>
      <selection pane="topRight" activeCell="C1" sqref="C1"/>
      <selection pane="bottomLeft" activeCell="A3" sqref="A3"/>
      <selection pane="bottomRight" activeCell="J3" sqref="J3:J52"/>
    </sheetView>
  </sheetViews>
  <sheetFormatPr defaultColWidth="9.28515625" defaultRowHeight="15"/>
  <cols>
    <col min="1" max="1" width="4.28515625" style="53" customWidth="1"/>
    <col min="2" max="2" width="13.7109375" style="53" customWidth="1"/>
    <col min="3" max="3" width="7.28515625" style="53" customWidth="1"/>
    <col min="4" max="4" width="7" style="53" customWidth="1"/>
    <col min="5" max="6" width="6.7109375" style="53" customWidth="1"/>
    <col min="7" max="7" width="6.5703125" style="53" customWidth="1"/>
    <col min="8" max="8" width="6.28515625" style="53" customWidth="1"/>
    <col min="9" max="10" width="7" style="53" customWidth="1"/>
    <col min="11" max="11" width="6.7109375" style="53" customWidth="1"/>
    <col min="12" max="12" width="9.7109375" style="77" customWidth="1"/>
    <col min="13" max="16384" width="9.28515625" style="53"/>
  </cols>
  <sheetData>
    <row r="1" spans="1:18" ht="15" customHeight="1">
      <c r="A1" s="223" t="s">
        <v>70</v>
      </c>
      <c r="B1" s="223" t="s">
        <v>51</v>
      </c>
      <c r="C1" s="223" t="s">
        <v>148</v>
      </c>
      <c r="D1" s="223"/>
      <c r="E1" s="223" t="s">
        <v>149</v>
      </c>
      <c r="F1" s="223"/>
      <c r="G1" s="223" t="s">
        <v>150</v>
      </c>
      <c r="H1" s="223"/>
      <c r="I1" s="223" t="s">
        <v>52</v>
      </c>
      <c r="J1" s="223"/>
      <c r="K1" s="223" t="s">
        <v>89</v>
      </c>
      <c r="L1" s="225" t="s">
        <v>55</v>
      </c>
    </row>
    <row r="2" spans="1:18" s="60" customFormat="1" ht="25.5">
      <c r="A2" s="223"/>
      <c r="B2" s="223"/>
      <c r="C2" s="58" t="s">
        <v>57</v>
      </c>
      <c r="D2" s="58" t="s">
        <v>61</v>
      </c>
      <c r="E2" s="58" t="s">
        <v>57</v>
      </c>
      <c r="F2" s="58" t="s">
        <v>61</v>
      </c>
      <c r="G2" s="58" t="s">
        <v>57</v>
      </c>
      <c r="H2" s="58" t="s">
        <v>61</v>
      </c>
      <c r="I2" s="58" t="s">
        <v>57</v>
      </c>
      <c r="J2" s="58" t="s">
        <v>61</v>
      </c>
      <c r="K2" s="223"/>
      <c r="L2" s="225"/>
    </row>
    <row r="3" spans="1:18">
      <c r="A3" s="48">
        <v>1</v>
      </c>
      <c r="B3" s="49" t="s">
        <v>0</v>
      </c>
      <c r="C3" s="25">
        <v>157.9</v>
      </c>
      <c r="D3" s="27">
        <v>61.2</v>
      </c>
      <c r="E3" s="84">
        <v>31.6</v>
      </c>
      <c r="F3" s="27">
        <v>0.2</v>
      </c>
      <c r="G3" s="84">
        <v>3.5</v>
      </c>
      <c r="H3" s="27">
        <v>0</v>
      </c>
      <c r="I3" s="54">
        <f>C3+E3+G3</f>
        <v>193</v>
      </c>
      <c r="J3" s="86">
        <f>D3+F3+H3</f>
        <v>61.400000000000006</v>
      </c>
      <c r="K3" s="86">
        <f>J3/I3*100-100</f>
        <v>-68.186528497409313</v>
      </c>
      <c r="L3" s="54" t="s">
        <v>73</v>
      </c>
      <c r="M3" s="26">
        <v>157.9</v>
      </c>
      <c r="N3" s="53">
        <v>31.6</v>
      </c>
      <c r="O3" s="53">
        <v>3.5</v>
      </c>
      <c r="P3" s="53">
        <f>C3-M3</f>
        <v>0</v>
      </c>
      <c r="Q3" s="53">
        <f>E3-N3</f>
        <v>0</v>
      </c>
      <c r="R3" s="53">
        <f>G3-O3</f>
        <v>0</v>
      </c>
    </row>
    <row r="4" spans="1:18">
      <c r="A4" s="48">
        <v>2</v>
      </c>
      <c r="B4" s="49" t="s">
        <v>1</v>
      </c>
      <c r="C4" s="25">
        <v>161.80000000000001</v>
      </c>
      <c r="D4" s="27">
        <v>122.5</v>
      </c>
      <c r="E4" s="84">
        <v>55.2</v>
      </c>
      <c r="F4" s="27">
        <v>1.8</v>
      </c>
      <c r="G4" s="84">
        <v>8.6</v>
      </c>
      <c r="H4" s="27">
        <v>0</v>
      </c>
      <c r="I4" s="54">
        <f t="shared" ref="I4:I52" si="0">C4+E4+G4</f>
        <v>225.6</v>
      </c>
      <c r="J4" s="86">
        <f t="shared" ref="J4:J35" si="1">D4+F4+H4</f>
        <v>124.3</v>
      </c>
      <c r="K4" s="86">
        <f t="shared" ref="K4:K54" si="2">J4/I4*100-100</f>
        <v>-44.902482269503544</v>
      </c>
      <c r="L4" s="54" t="s">
        <v>82</v>
      </c>
      <c r="M4" s="26">
        <v>161.80000000000001</v>
      </c>
      <c r="N4" s="53">
        <v>55.2</v>
      </c>
      <c r="O4" s="53">
        <v>8.6</v>
      </c>
      <c r="P4" s="53">
        <f t="shared" ref="P4:P52" si="3">C4-M4</f>
        <v>0</v>
      </c>
      <c r="Q4" s="53">
        <f t="shared" ref="Q4:Q52" si="4">E4-N4</f>
        <v>0</v>
      </c>
      <c r="R4" s="53">
        <f t="shared" ref="R4:R52" si="5">G4-O4</f>
        <v>0</v>
      </c>
    </row>
    <row r="5" spans="1:18">
      <c r="A5" s="48">
        <v>3</v>
      </c>
      <c r="B5" s="49" t="s">
        <v>2</v>
      </c>
      <c r="C5" s="25">
        <v>296</v>
      </c>
      <c r="D5" s="27">
        <v>72.7</v>
      </c>
      <c r="E5" s="84">
        <v>148.30000000000001</v>
      </c>
      <c r="F5" s="27">
        <v>15.6</v>
      </c>
      <c r="G5" s="84">
        <v>34.6</v>
      </c>
      <c r="H5" s="27">
        <v>0</v>
      </c>
      <c r="I5" s="54">
        <f t="shared" si="0"/>
        <v>478.90000000000003</v>
      </c>
      <c r="J5" s="86">
        <f t="shared" si="1"/>
        <v>88.3</v>
      </c>
      <c r="K5" s="86">
        <f t="shared" si="2"/>
        <v>-81.561912716642311</v>
      </c>
      <c r="L5" s="54" t="s">
        <v>73</v>
      </c>
      <c r="M5" s="26">
        <v>296</v>
      </c>
      <c r="N5" s="53">
        <v>148.30000000000001</v>
      </c>
      <c r="O5" s="53">
        <v>34.6</v>
      </c>
      <c r="P5" s="53">
        <f t="shared" si="3"/>
        <v>0</v>
      </c>
      <c r="Q5" s="53">
        <f t="shared" si="4"/>
        <v>0</v>
      </c>
      <c r="R5" s="53">
        <f t="shared" si="5"/>
        <v>0</v>
      </c>
    </row>
    <row r="6" spans="1:18" ht="15" customHeight="1">
      <c r="A6" s="48">
        <v>4</v>
      </c>
      <c r="B6" s="49" t="s">
        <v>3</v>
      </c>
      <c r="C6" s="25">
        <v>170.3</v>
      </c>
      <c r="D6" s="27">
        <v>299.60000000000002</v>
      </c>
      <c r="E6" s="84">
        <v>80.7</v>
      </c>
      <c r="F6" s="27">
        <v>0.3</v>
      </c>
      <c r="G6" s="84">
        <v>29.2</v>
      </c>
      <c r="H6" s="27">
        <v>0</v>
      </c>
      <c r="I6" s="54">
        <f t="shared" si="0"/>
        <v>280.2</v>
      </c>
      <c r="J6" s="86">
        <f t="shared" si="1"/>
        <v>299.90000000000003</v>
      </c>
      <c r="K6" s="86">
        <f t="shared" si="2"/>
        <v>7.0306923625981739</v>
      </c>
      <c r="L6" s="54" t="s">
        <v>57</v>
      </c>
      <c r="M6" s="26">
        <v>170.3</v>
      </c>
      <c r="N6" s="53">
        <v>80.7</v>
      </c>
      <c r="O6" s="53">
        <v>29.2</v>
      </c>
      <c r="P6" s="53">
        <f t="shared" si="3"/>
        <v>0</v>
      </c>
      <c r="Q6" s="53">
        <f t="shared" si="4"/>
        <v>0</v>
      </c>
      <c r="R6" s="53">
        <f t="shared" si="5"/>
        <v>0</v>
      </c>
    </row>
    <row r="7" spans="1:18" ht="15" customHeight="1">
      <c r="A7" s="48">
        <v>5</v>
      </c>
      <c r="B7" s="49" t="s">
        <v>4</v>
      </c>
      <c r="C7" s="25">
        <v>135.9</v>
      </c>
      <c r="D7" s="27">
        <v>108.5</v>
      </c>
      <c r="E7" s="84">
        <v>44.5</v>
      </c>
      <c r="F7" s="27">
        <v>13.7</v>
      </c>
      <c r="G7" s="84">
        <v>9</v>
      </c>
      <c r="H7" s="27">
        <v>0</v>
      </c>
      <c r="I7" s="54">
        <f t="shared" si="0"/>
        <v>189.4</v>
      </c>
      <c r="J7" s="86">
        <f t="shared" si="1"/>
        <v>122.2</v>
      </c>
      <c r="K7" s="86">
        <f t="shared" si="2"/>
        <v>-35.480464625131987</v>
      </c>
      <c r="L7" s="54" t="s">
        <v>82</v>
      </c>
      <c r="M7" s="26">
        <v>135.9</v>
      </c>
      <c r="N7" s="53">
        <v>44.5</v>
      </c>
      <c r="O7" s="53">
        <v>9</v>
      </c>
      <c r="P7" s="53">
        <f t="shared" si="3"/>
        <v>0</v>
      </c>
      <c r="Q7" s="53">
        <f t="shared" si="4"/>
        <v>0</v>
      </c>
      <c r="R7" s="53">
        <f t="shared" si="5"/>
        <v>0</v>
      </c>
    </row>
    <row r="8" spans="1:18" ht="15" customHeight="1">
      <c r="A8" s="48">
        <v>6</v>
      </c>
      <c r="B8" s="49" t="s">
        <v>5</v>
      </c>
      <c r="C8" s="25">
        <v>211.7</v>
      </c>
      <c r="D8" s="27">
        <v>114.6</v>
      </c>
      <c r="E8" s="84">
        <v>115.9</v>
      </c>
      <c r="F8" s="27">
        <v>7.5</v>
      </c>
      <c r="G8" s="84">
        <v>25.8</v>
      </c>
      <c r="H8" s="27">
        <v>0</v>
      </c>
      <c r="I8" s="54">
        <f t="shared" si="0"/>
        <v>353.40000000000003</v>
      </c>
      <c r="J8" s="86">
        <f t="shared" si="1"/>
        <v>122.1</v>
      </c>
      <c r="K8" s="86">
        <f t="shared" si="2"/>
        <v>-65.449915110356542</v>
      </c>
      <c r="L8" s="54" t="s">
        <v>73</v>
      </c>
      <c r="M8" s="26">
        <v>211.7</v>
      </c>
      <c r="N8" s="53">
        <v>115.9</v>
      </c>
      <c r="O8" s="53">
        <v>25.8</v>
      </c>
      <c r="P8" s="53">
        <f t="shared" si="3"/>
        <v>0</v>
      </c>
      <c r="Q8" s="53">
        <f t="shared" si="4"/>
        <v>0</v>
      </c>
      <c r="R8" s="53">
        <f t="shared" si="5"/>
        <v>0</v>
      </c>
    </row>
    <row r="9" spans="1:18" ht="15" customHeight="1">
      <c r="A9" s="48">
        <v>7</v>
      </c>
      <c r="B9" s="49" t="s">
        <v>6</v>
      </c>
      <c r="C9" s="25">
        <v>142.30000000000001</v>
      </c>
      <c r="D9" s="27">
        <v>14.5</v>
      </c>
      <c r="E9" s="84">
        <v>41.4</v>
      </c>
      <c r="F9" s="27">
        <v>0</v>
      </c>
      <c r="G9" s="84">
        <v>6.7</v>
      </c>
      <c r="H9" s="27">
        <v>0</v>
      </c>
      <c r="I9" s="54">
        <f t="shared" si="0"/>
        <v>190.4</v>
      </c>
      <c r="J9" s="86">
        <f t="shared" si="1"/>
        <v>14.5</v>
      </c>
      <c r="K9" s="86">
        <f t="shared" si="2"/>
        <v>-92.384453781512605</v>
      </c>
      <c r="L9" s="54" t="s">
        <v>73</v>
      </c>
      <c r="M9" s="26">
        <v>142.30000000000001</v>
      </c>
      <c r="N9" s="53">
        <v>41.4</v>
      </c>
      <c r="O9" s="53">
        <v>6.7</v>
      </c>
      <c r="P9" s="53">
        <f t="shared" si="3"/>
        <v>0</v>
      </c>
      <c r="Q9" s="53">
        <f t="shared" si="4"/>
        <v>0</v>
      </c>
      <c r="R9" s="53">
        <f t="shared" si="5"/>
        <v>0</v>
      </c>
    </row>
    <row r="10" spans="1:18" ht="15" customHeight="1">
      <c r="A10" s="48">
        <v>8</v>
      </c>
      <c r="B10" s="49" t="s">
        <v>7</v>
      </c>
      <c r="C10" s="25">
        <v>132.5</v>
      </c>
      <c r="D10" s="27">
        <v>96</v>
      </c>
      <c r="E10" s="84">
        <v>39.799999999999997</v>
      </c>
      <c r="F10" s="27">
        <v>4.5</v>
      </c>
      <c r="G10" s="84">
        <v>6.6</v>
      </c>
      <c r="H10" s="27">
        <v>0</v>
      </c>
      <c r="I10" s="54">
        <f t="shared" si="0"/>
        <v>178.9</v>
      </c>
      <c r="J10" s="86">
        <f t="shared" si="1"/>
        <v>100.5</v>
      </c>
      <c r="K10" s="86">
        <f t="shared" si="2"/>
        <v>-43.82336500838457</v>
      </c>
      <c r="L10" s="54" t="s">
        <v>82</v>
      </c>
      <c r="M10" s="26">
        <v>132.5</v>
      </c>
      <c r="N10" s="53">
        <v>39.799999999999997</v>
      </c>
      <c r="O10" s="53">
        <v>6.6</v>
      </c>
      <c r="P10" s="53">
        <f t="shared" si="3"/>
        <v>0</v>
      </c>
      <c r="Q10" s="53">
        <f t="shared" si="4"/>
        <v>0</v>
      </c>
      <c r="R10" s="53">
        <f t="shared" si="5"/>
        <v>0</v>
      </c>
    </row>
    <row r="11" spans="1:18">
      <c r="A11" s="48">
        <v>9</v>
      </c>
      <c r="B11" s="49" t="s">
        <v>8</v>
      </c>
      <c r="C11" s="25">
        <v>157.30000000000001</v>
      </c>
      <c r="D11" s="27">
        <v>74.7</v>
      </c>
      <c r="E11" s="84">
        <v>37.700000000000003</v>
      </c>
      <c r="F11" s="27">
        <v>0.1</v>
      </c>
      <c r="G11" s="84">
        <v>7.5</v>
      </c>
      <c r="H11" s="27">
        <v>0</v>
      </c>
      <c r="I11" s="54">
        <f t="shared" si="0"/>
        <v>202.5</v>
      </c>
      <c r="J11" s="86">
        <f t="shared" si="1"/>
        <v>74.8</v>
      </c>
      <c r="K11" s="86">
        <f t="shared" si="2"/>
        <v>-63.061728395061728</v>
      </c>
      <c r="L11" s="54" t="s">
        <v>73</v>
      </c>
      <c r="M11" s="26">
        <v>157.30000000000001</v>
      </c>
      <c r="N11" s="53">
        <v>37.700000000000003</v>
      </c>
      <c r="O11" s="53">
        <v>7.5</v>
      </c>
      <c r="P11" s="53">
        <f t="shared" si="3"/>
        <v>0</v>
      </c>
      <c r="Q11" s="53">
        <f t="shared" si="4"/>
        <v>0</v>
      </c>
      <c r="R11" s="53">
        <f t="shared" si="5"/>
        <v>0</v>
      </c>
    </row>
    <row r="12" spans="1:18" ht="15" customHeight="1">
      <c r="A12" s="48">
        <v>10</v>
      </c>
      <c r="B12" s="49" t="s">
        <v>9</v>
      </c>
      <c r="C12" s="25">
        <v>142.69999999999999</v>
      </c>
      <c r="D12" s="27">
        <v>37.200000000000003</v>
      </c>
      <c r="E12" s="84">
        <v>32.1</v>
      </c>
      <c r="F12" s="27">
        <v>1.7</v>
      </c>
      <c r="G12" s="84">
        <v>2.7</v>
      </c>
      <c r="H12" s="27">
        <v>0</v>
      </c>
      <c r="I12" s="54">
        <f t="shared" si="0"/>
        <v>177.49999999999997</v>
      </c>
      <c r="J12" s="86">
        <f t="shared" si="1"/>
        <v>38.900000000000006</v>
      </c>
      <c r="K12" s="86">
        <f t="shared" si="2"/>
        <v>-78.084507042253506</v>
      </c>
      <c r="L12" s="54" t="s">
        <v>73</v>
      </c>
      <c r="M12" s="26">
        <v>142.69999999999999</v>
      </c>
      <c r="N12" s="53">
        <v>32.1</v>
      </c>
      <c r="O12" s="53">
        <v>2.7</v>
      </c>
      <c r="P12" s="53">
        <f t="shared" si="3"/>
        <v>0</v>
      </c>
      <c r="Q12" s="53">
        <f t="shared" si="4"/>
        <v>0</v>
      </c>
      <c r="R12" s="53">
        <f t="shared" si="5"/>
        <v>0</v>
      </c>
    </row>
    <row r="13" spans="1:18" ht="15" customHeight="1">
      <c r="A13" s="48">
        <v>11</v>
      </c>
      <c r="B13" s="49" t="s">
        <v>10</v>
      </c>
      <c r="C13" s="25">
        <v>134.5</v>
      </c>
      <c r="D13" s="27">
        <v>89.3</v>
      </c>
      <c r="E13" s="84">
        <v>51</v>
      </c>
      <c r="F13" s="27">
        <v>62</v>
      </c>
      <c r="G13" s="84">
        <v>12.8</v>
      </c>
      <c r="H13" s="27">
        <v>0</v>
      </c>
      <c r="I13" s="54">
        <f t="shared" si="0"/>
        <v>198.3</v>
      </c>
      <c r="J13" s="86">
        <f t="shared" si="1"/>
        <v>151.30000000000001</v>
      </c>
      <c r="K13" s="86">
        <f t="shared" si="2"/>
        <v>-23.701462430660612</v>
      </c>
      <c r="L13" s="54" t="s">
        <v>82</v>
      </c>
      <c r="M13" s="26">
        <v>134.5</v>
      </c>
      <c r="N13" s="53">
        <v>51</v>
      </c>
      <c r="O13" s="53">
        <v>12.8</v>
      </c>
      <c r="P13" s="53">
        <f t="shared" si="3"/>
        <v>0</v>
      </c>
      <c r="Q13" s="53">
        <f t="shared" si="4"/>
        <v>0</v>
      </c>
      <c r="R13" s="53">
        <f t="shared" si="5"/>
        <v>0</v>
      </c>
    </row>
    <row r="14" spans="1:18" ht="15" customHeight="1">
      <c r="A14" s="48">
        <v>12</v>
      </c>
      <c r="B14" s="49" t="s">
        <v>11</v>
      </c>
      <c r="C14" s="25">
        <v>145.69999999999999</v>
      </c>
      <c r="D14" s="27">
        <v>123.2</v>
      </c>
      <c r="E14" s="84">
        <v>103.3</v>
      </c>
      <c r="F14" s="27">
        <v>12.2</v>
      </c>
      <c r="G14" s="84">
        <v>23.2</v>
      </c>
      <c r="H14" s="27">
        <v>0</v>
      </c>
      <c r="I14" s="54">
        <f t="shared" si="0"/>
        <v>272.2</v>
      </c>
      <c r="J14" s="86">
        <f t="shared" si="1"/>
        <v>135.4</v>
      </c>
      <c r="K14" s="86">
        <f t="shared" si="2"/>
        <v>-50.25716385011021</v>
      </c>
      <c r="L14" s="54" t="s">
        <v>82</v>
      </c>
      <c r="M14" s="26">
        <v>145.69999999999999</v>
      </c>
      <c r="N14" s="53">
        <v>103.3</v>
      </c>
      <c r="O14" s="53">
        <v>23.2</v>
      </c>
      <c r="P14" s="53">
        <f t="shared" si="3"/>
        <v>0</v>
      </c>
      <c r="Q14" s="53">
        <f t="shared" si="4"/>
        <v>0</v>
      </c>
      <c r="R14" s="53">
        <f t="shared" si="5"/>
        <v>0</v>
      </c>
    </row>
    <row r="15" spans="1:18" ht="15" customHeight="1">
      <c r="A15" s="48">
        <v>13</v>
      </c>
      <c r="B15" s="49" t="s">
        <v>12</v>
      </c>
      <c r="C15" s="25">
        <v>166.6</v>
      </c>
      <c r="D15" s="27">
        <v>136.9</v>
      </c>
      <c r="E15" s="84">
        <v>81.7</v>
      </c>
      <c r="F15" s="27">
        <v>0.2</v>
      </c>
      <c r="G15" s="84">
        <v>19.3</v>
      </c>
      <c r="H15" s="27">
        <v>0</v>
      </c>
      <c r="I15" s="54">
        <f t="shared" si="0"/>
        <v>267.60000000000002</v>
      </c>
      <c r="J15" s="86">
        <f t="shared" si="1"/>
        <v>137.1</v>
      </c>
      <c r="K15" s="86">
        <f t="shared" si="2"/>
        <v>-48.766816143497763</v>
      </c>
      <c r="L15" s="54" t="s">
        <v>82</v>
      </c>
      <c r="M15" s="26">
        <v>166.6</v>
      </c>
      <c r="N15" s="53">
        <v>81.7</v>
      </c>
      <c r="O15" s="53">
        <v>19.3</v>
      </c>
      <c r="P15" s="53">
        <f t="shared" si="3"/>
        <v>0</v>
      </c>
      <c r="Q15" s="53">
        <f t="shared" si="4"/>
        <v>0</v>
      </c>
      <c r="R15" s="53">
        <f t="shared" si="5"/>
        <v>0</v>
      </c>
    </row>
    <row r="16" spans="1:18">
      <c r="A16" s="48">
        <v>14</v>
      </c>
      <c r="B16" s="49" t="s">
        <v>13</v>
      </c>
      <c r="C16" s="25">
        <v>165.3</v>
      </c>
      <c r="D16" s="27">
        <v>105</v>
      </c>
      <c r="E16" s="84">
        <v>81.400000000000006</v>
      </c>
      <c r="F16" s="27">
        <v>0</v>
      </c>
      <c r="G16" s="84">
        <v>19.3</v>
      </c>
      <c r="H16" s="27">
        <v>0</v>
      </c>
      <c r="I16" s="54">
        <f t="shared" si="0"/>
        <v>266</v>
      </c>
      <c r="J16" s="86">
        <f t="shared" si="1"/>
        <v>105</v>
      </c>
      <c r="K16" s="86">
        <f t="shared" si="2"/>
        <v>-60.526315789473685</v>
      </c>
      <c r="L16" s="54" t="s">
        <v>73</v>
      </c>
      <c r="M16" s="26">
        <v>165.3</v>
      </c>
      <c r="N16" s="53">
        <v>81.400000000000006</v>
      </c>
      <c r="O16" s="53">
        <v>19.3</v>
      </c>
      <c r="P16" s="53">
        <f t="shared" si="3"/>
        <v>0</v>
      </c>
      <c r="Q16" s="53">
        <f t="shared" si="4"/>
        <v>0</v>
      </c>
      <c r="R16" s="53">
        <f t="shared" si="5"/>
        <v>0</v>
      </c>
    </row>
    <row r="17" spans="1:18" ht="15" customHeight="1">
      <c r="A17" s="48">
        <v>15</v>
      </c>
      <c r="B17" s="49" t="s">
        <v>14</v>
      </c>
      <c r="C17" s="25">
        <v>209.6</v>
      </c>
      <c r="D17" s="27">
        <v>77.7</v>
      </c>
      <c r="E17" s="84">
        <v>135.5</v>
      </c>
      <c r="F17" s="27">
        <v>14.8</v>
      </c>
      <c r="G17" s="84">
        <v>25.5</v>
      </c>
      <c r="H17" s="27">
        <v>0</v>
      </c>
      <c r="I17" s="54">
        <f t="shared" si="0"/>
        <v>370.6</v>
      </c>
      <c r="J17" s="86">
        <f t="shared" si="1"/>
        <v>92.5</v>
      </c>
      <c r="K17" s="86">
        <f t="shared" si="2"/>
        <v>-75.040474905558554</v>
      </c>
      <c r="L17" s="54" t="s">
        <v>73</v>
      </c>
      <c r="M17" s="26">
        <v>209.6</v>
      </c>
      <c r="N17" s="53">
        <v>135.5</v>
      </c>
      <c r="O17" s="53">
        <v>25.5</v>
      </c>
      <c r="P17" s="53">
        <f t="shared" si="3"/>
        <v>0</v>
      </c>
      <c r="Q17" s="53">
        <f t="shared" si="4"/>
        <v>0</v>
      </c>
      <c r="R17" s="53">
        <f t="shared" si="5"/>
        <v>0</v>
      </c>
    </row>
    <row r="18" spans="1:18" ht="12.75" customHeight="1">
      <c r="A18" s="48">
        <v>16</v>
      </c>
      <c r="B18" s="49" t="s">
        <v>15</v>
      </c>
      <c r="C18" s="25">
        <v>157</v>
      </c>
      <c r="D18" s="27">
        <v>50</v>
      </c>
      <c r="E18" s="84">
        <v>53.9</v>
      </c>
      <c r="F18" s="27">
        <v>0</v>
      </c>
      <c r="G18" s="84">
        <v>10.199999999999999</v>
      </c>
      <c r="H18" s="27">
        <v>0</v>
      </c>
      <c r="I18" s="54">
        <f t="shared" si="0"/>
        <v>221.1</v>
      </c>
      <c r="J18" s="86">
        <f t="shared" si="1"/>
        <v>50</v>
      </c>
      <c r="K18" s="86">
        <f t="shared" si="2"/>
        <v>-77.385798281320675</v>
      </c>
      <c r="L18" s="54" t="s">
        <v>73</v>
      </c>
      <c r="M18" s="26">
        <v>157</v>
      </c>
      <c r="N18" s="53">
        <v>53.9</v>
      </c>
      <c r="O18" s="53">
        <v>10.199999999999999</v>
      </c>
      <c r="P18" s="53">
        <f t="shared" si="3"/>
        <v>0</v>
      </c>
      <c r="Q18" s="53">
        <f t="shared" si="4"/>
        <v>0</v>
      </c>
      <c r="R18" s="53">
        <f t="shared" si="5"/>
        <v>0</v>
      </c>
    </row>
    <row r="19" spans="1:18" ht="15" customHeight="1">
      <c r="A19" s="48">
        <v>17</v>
      </c>
      <c r="B19" s="49" t="s">
        <v>16</v>
      </c>
      <c r="C19" s="25">
        <v>123.2</v>
      </c>
      <c r="D19" s="27">
        <v>114.8</v>
      </c>
      <c r="E19" s="84">
        <v>26.4</v>
      </c>
      <c r="F19" s="27">
        <v>0.3</v>
      </c>
      <c r="G19" s="84">
        <v>4.5</v>
      </c>
      <c r="H19" s="27">
        <v>0</v>
      </c>
      <c r="I19" s="54">
        <f t="shared" si="0"/>
        <v>154.1</v>
      </c>
      <c r="J19" s="86">
        <f t="shared" si="1"/>
        <v>115.1</v>
      </c>
      <c r="K19" s="86">
        <f t="shared" si="2"/>
        <v>-25.308241401687212</v>
      </c>
      <c r="L19" s="54" t="s">
        <v>82</v>
      </c>
      <c r="M19" s="26">
        <v>123.2</v>
      </c>
      <c r="N19" s="53">
        <v>26.4</v>
      </c>
      <c r="O19" s="53">
        <v>4.5</v>
      </c>
      <c r="P19" s="53">
        <f t="shared" si="3"/>
        <v>0</v>
      </c>
      <c r="Q19" s="53">
        <f t="shared" si="4"/>
        <v>0</v>
      </c>
      <c r="R19" s="53">
        <f t="shared" si="5"/>
        <v>0</v>
      </c>
    </row>
    <row r="20" spans="1:18" ht="15" customHeight="1">
      <c r="A20" s="48">
        <v>18</v>
      </c>
      <c r="B20" s="49" t="s">
        <v>17</v>
      </c>
      <c r="C20" s="25">
        <v>122.3</v>
      </c>
      <c r="D20" s="27">
        <v>190.2</v>
      </c>
      <c r="E20" s="84">
        <v>45.4</v>
      </c>
      <c r="F20" s="27">
        <v>0.4</v>
      </c>
      <c r="G20" s="84">
        <v>14.8</v>
      </c>
      <c r="H20" s="27">
        <v>0</v>
      </c>
      <c r="I20" s="54">
        <f t="shared" si="0"/>
        <v>182.5</v>
      </c>
      <c r="J20" s="86">
        <f t="shared" si="1"/>
        <v>190.6</v>
      </c>
      <c r="K20" s="86">
        <f t="shared" si="2"/>
        <v>4.4383561643835492</v>
      </c>
      <c r="L20" s="54" t="s">
        <v>57</v>
      </c>
      <c r="M20" s="26">
        <v>122.3</v>
      </c>
      <c r="N20" s="53">
        <v>45.4</v>
      </c>
      <c r="O20" s="53">
        <v>14.8</v>
      </c>
      <c r="P20" s="53">
        <f t="shared" si="3"/>
        <v>0</v>
      </c>
      <c r="Q20" s="53">
        <f t="shared" si="4"/>
        <v>0</v>
      </c>
      <c r="R20" s="53">
        <f t="shared" si="5"/>
        <v>0</v>
      </c>
    </row>
    <row r="21" spans="1:18">
      <c r="A21" s="48">
        <v>19</v>
      </c>
      <c r="B21" s="49" t="s">
        <v>18</v>
      </c>
      <c r="C21" s="25">
        <v>159.4</v>
      </c>
      <c r="D21" s="27">
        <v>167.1</v>
      </c>
      <c r="E21" s="84">
        <v>61.8</v>
      </c>
      <c r="F21" s="27">
        <v>0.5</v>
      </c>
      <c r="G21" s="84">
        <v>14.1</v>
      </c>
      <c r="H21" s="27">
        <v>0</v>
      </c>
      <c r="I21" s="54">
        <f t="shared" si="0"/>
        <v>235.29999999999998</v>
      </c>
      <c r="J21" s="86">
        <f t="shared" si="1"/>
        <v>167.6</v>
      </c>
      <c r="K21" s="86">
        <f t="shared" si="2"/>
        <v>-28.771780705482371</v>
      </c>
      <c r="L21" s="54" t="s">
        <v>82</v>
      </c>
      <c r="M21" s="26">
        <v>159.4</v>
      </c>
      <c r="N21" s="53">
        <v>61.8</v>
      </c>
      <c r="O21" s="53">
        <v>14.1</v>
      </c>
      <c r="P21" s="53">
        <f t="shared" si="3"/>
        <v>0</v>
      </c>
      <c r="Q21" s="53">
        <f t="shared" si="4"/>
        <v>0</v>
      </c>
      <c r="R21" s="53">
        <f t="shared" si="5"/>
        <v>0</v>
      </c>
    </row>
    <row r="22" spans="1:18" ht="15" customHeight="1">
      <c r="A22" s="48">
        <v>20</v>
      </c>
      <c r="B22" s="49" t="s">
        <v>19</v>
      </c>
      <c r="C22" s="25">
        <v>139</v>
      </c>
      <c r="D22" s="27">
        <v>42.4</v>
      </c>
      <c r="E22" s="84">
        <v>41.8</v>
      </c>
      <c r="F22" s="27">
        <v>0.1</v>
      </c>
      <c r="G22" s="84">
        <v>7.6</v>
      </c>
      <c r="H22" s="27">
        <v>0</v>
      </c>
      <c r="I22" s="54">
        <f t="shared" si="0"/>
        <v>188.4</v>
      </c>
      <c r="J22" s="86">
        <f t="shared" si="1"/>
        <v>42.5</v>
      </c>
      <c r="K22" s="86">
        <f t="shared" si="2"/>
        <v>-77.4416135881104</v>
      </c>
      <c r="L22" s="54" t="s">
        <v>73</v>
      </c>
      <c r="M22" s="26">
        <v>139</v>
      </c>
      <c r="N22" s="53">
        <v>41.8</v>
      </c>
      <c r="O22" s="53">
        <v>7.6</v>
      </c>
      <c r="P22" s="53">
        <f t="shared" si="3"/>
        <v>0</v>
      </c>
      <c r="Q22" s="53">
        <f t="shared" si="4"/>
        <v>0</v>
      </c>
      <c r="R22" s="53">
        <f t="shared" si="5"/>
        <v>0</v>
      </c>
    </row>
    <row r="23" spans="1:18">
      <c r="A23" s="48">
        <v>21</v>
      </c>
      <c r="B23" s="49" t="s">
        <v>20</v>
      </c>
      <c r="C23" s="25">
        <v>192.2</v>
      </c>
      <c r="D23" s="27">
        <v>78.5</v>
      </c>
      <c r="E23" s="84">
        <v>63.5</v>
      </c>
      <c r="F23" s="27">
        <v>5.0999999999999996</v>
      </c>
      <c r="G23" s="84">
        <v>16.3</v>
      </c>
      <c r="H23" s="27">
        <v>0</v>
      </c>
      <c r="I23" s="54">
        <f t="shared" si="0"/>
        <v>272</v>
      </c>
      <c r="J23" s="86">
        <f t="shared" si="1"/>
        <v>83.6</v>
      </c>
      <c r="K23" s="86">
        <f t="shared" si="2"/>
        <v>-69.264705882352942</v>
      </c>
      <c r="L23" s="54" t="s">
        <v>73</v>
      </c>
      <c r="M23" s="26">
        <v>192.2</v>
      </c>
      <c r="N23" s="53">
        <v>63.5</v>
      </c>
      <c r="O23" s="53">
        <v>16.3</v>
      </c>
      <c r="P23" s="53">
        <f t="shared" si="3"/>
        <v>0</v>
      </c>
      <c r="Q23" s="53">
        <f t="shared" si="4"/>
        <v>0</v>
      </c>
      <c r="R23" s="53">
        <f t="shared" si="5"/>
        <v>0</v>
      </c>
    </row>
    <row r="24" spans="1:18">
      <c r="A24" s="48">
        <v>22</v>
      </c>
      <c r="B24" s="49" t="s">
        <v>21</v>
      </c>
      <c r="C24" s="25">
        <v>219.3</v>
      </c>
      <c r="D24" s="27">
        <v>56.3</v>
      </c>
      <c r="E24" s="84">
        <v>124.5</v>
      </c>
      <c r="F24" s="27">
        <v>26.3</v>
      </c>
      <c r="G24" s="84">
        <v>32.200000000000003</v>
      </c>
      <c r="H24" s="27">
        <v>0</v>
      </c>
      <c r="I24" s="54">
        <f t="shared" si="0"/>
        <v>376</v>
      </c>
      <c r="J24" s="86">
        <f t="shared" si="1"/>
        <v>82.6</v>
      </c>
      <c r="K24" s="86">
        <f t="shared" si="2"/>
        <v>-78.031914893617028</v>
      </c>
      <c r="L24" s="54" t="s">
        <v>73</v>
      </c>
      <c r="M24" s="26">
        <v>219.3</v>
      </c>
      <c r="N24" s="53">
        <v>124.5</v>
      </c>
      <c r="O24" s="53">
        <v>32.200000000000003</v>
      </c>
      <c r="P24" s="53">
        <f t="shared" si="3"/>
        <v>0</v>
      </c>
      <c r="Q24" s="53">
        <f t="shared" si="4"/>
        <v>0</v>
      </c>
      <c r="R24" s="53">
        <f t="shared" si="5"/>
        <v>0</v>
      </c>
    </row>
    <row r="25" spans="1:18">
      <c r="A25" s="48">
        <v>23</v>
      </c>
      <c r="B25" s="49" t="s">
        <v>22</v>
      </c>
      <c r="C25" s="25">
        <v>177.1</v>
      </c>
      <c r="D25" s="27">
        <v>195.6</v>
      </c>
      <c r="E25" s="84">
        <v>92</v>
      </c>
      <c r="F25" s="27">
        <v>1.1000000000000001</v>
      </c>
      <c r="G25" s="84">
        <v>37.6</v>
      </c>
      <c r="H25" s="27">
        <v>0</v>
      </c>
      <c r="I25" s="54">
        <f t="shared" si="0"/>
        <v>306.70000000000005</v>
      </c>
      <c r="J25" s="86">
        <f t="shared" si="1"/>
        <v>196.7</v>
      </c>
      <c r="K25" s="86">
        <f t="shared" si="2"/>
        <v>-35.865666775350519</v>
      </c>
      <c r="L25" s="54" t="s">
        <v>82</v>
      </c>
      <c r="M25" s="26">
        <v>177.1</v>
      </c>
      <c r="N25" s="53">
        <v>92</v>
      </c>
      <c r="O25" s="53">
        <v>37.6</v>
      </c>
      <c r="P25" s="53">
        <f t="shared" si="3"/>
        <v>0</v>
      </c>
      <c r="Q25" s="53">
        <f t="shared" si="4"/>
        <v>0</v>
      </c>
      <c r="R25" s="53">
        <f t="shared" si="5"/>
        <v>0</v>
      </c>
    </row>
    <row r="26" spans="1:18">
      <c r="A26" s="48">
        <v>24</v>
      </c>
      <c r="B26" s="49" t="s">
        <v>23</v>
      </c>
      <c r="C26" s="25">
        <v>208.2</v>
      </c>
      <c r="D26" s="27">
        <v>82.7</v>
      </c>
      <c r="E26" s="84">
        <v>142.30000000000001</v>
      </c>
      <c r="F26" s="27">
        <v>17.5</v>
      </c>
      <c r="G26" s="84">
        <v>30</v>
      </c>
      <c r="H26" s="27">
        <v>0</v>
      </c>
      <c r="I26" s="54">
        <f t="shared" si="0"/>
        <v>380.5</v>
      </c>
      <c r="J26" s="86">
        <f t="shared" si="1"/>
        <v>100.2</v>
      </c>
      <c r="K26" s="86">
        <f t="shared" si="2"/>
        <v>-73.666228646517737</v>
      </c>
      <c r="L26" s="54" t="s">
        <v>73</v>
      </c>
      <c r="M26" s="26">
        <v>208.2</v>
      </c>
      <c r="N26" s="53">
        <v>142.30000000000001</v>
      </c>
      <c r="O26" s="53">
        <v>30</v>
      </c>
      <c r="P26" s="53">
        <f t="shared" si="3"/>
        <v>0</v>
      </c>
      <c r="Q26" s="53">
        <f t="shared" si="4"/>
        <v>0</v>
      </c>
      <c r="R26" s="53">
        <f t="shared" si="5"/>
        <v>0</v>
      </c>
    </row>
    <row r="27" spans="1:18">
      <c r="A27" s="48">
        <v>25</v>
      </c>
      <c r="B27" s="49" t="s">
        <v>24</v>
      </c>
      <c r="C27" s="25">
        <v>151.6</v>
      </c>
      <c r="D27" s="27">
        <v>234.4</v>
      </c>
      <c r="E27" s="84">
        <v>59.7</v>
      </c>
      <c r="F27" s="27">
        <v>0</v>
      </c>
      <c r="G27" s="84">
        <v>19.2</v>
      </c>
      <c r="H27" s="27">
        <v>0</v>
      </c>
      <c r="I27" s="54">
        <f t="shared" si="0"/>
        <v>230.5</v>
      </c>
      <c r="J27" s="86">
        <f t="shared" si="1"/>
        <v>234.4</v>
      </c>
      <c r="K27" s="86">
        <f t="shared" si="2"/>
        <v>1.6919739696312348</v>
      </c>
      <c r="L27" s="54" t="s">
        <v>57</v>
      </c>
      <c r="M27" s="26">
        <v>151.6</v>
      </c>
      <c r="N27" s="53">
        <v>59.7</v>
      </c>
      <c r="O27" s="53">
        <v>19.2</v>
      </c>
      <c r="P27" s="53">
        <f t="shared" si="3"/>
        <v>0</v>
      </c>
      <c r="Q27" s="53">
        <f t="shared" si="4"/>
        <v>0</v>
      </c>
      <c r="R27" s="53">
        <f t="shared" si="5"/>
        <v>0</v>
      </c>
    </row>
    <row r="28" spans="1:18">
      <c r="A28" s="48">
        <v>26</v>
      </c>
      <c r="B28" s="49" t="s">
        <v>25</v>
      </c>
      <c r="C28" s="25">
        <v>283.8</v>
      </c>
      <c r="D28" s="27">
        <v>160.4</v>
      </c>
      <c r="E28" s="84">
        <v>139.4</v>
      </c>
      <c r="F28" s="27">
        <v>4.3</v>
      </c>
      <c r="G28" s="84">
        <v>31</v>
      </c>
      <c r="H28" s="27">
        <v>0</v>
      </c>
      <c r="I28" s="54">
        <f t="shared" si="0"/>
        <v>454.20000000000005</v>
      </c>
      <c r="J28" s="86">
        <f t="shared" si="1"/>
        <v>164.70000000000002</v>
      </c>
      <c r="K28" s="86">
        <f t="shared" si="2"/>
        <v>-63.738441215323647</v>
      </c>
      <c r="L28" s="54" t="s">
        <v>73</v>
      </c>
      <c r="M28" s="26">
        <v>283.8</v>
      </c>
      <c r="N28" s="53">
        <v>139.4</v>
      </c>
      <c r="O28" s="53">
        <v>31</v>
      </c>
      <c r="P28" s="53">
        <f t="shared" si="3"/>
        <v>0</v>
      </c>
      <c r="Q28" s="53">
        <f t="shared" si="4"/>
        <v>0</v>
      </c>
      <c r="R28" s="53">
        <f t="shared" si="5"/>
        <v>0</v>
      </c>
    </row>
    <row r="29" spans="1:18">
      <c r="A29" s="48">
        <v>27</v>
      </c>
      <c r="B29" s="49" t="s">
        <v>26</v>
      </c>
      <c r="C29" s="50">
        <v>149.19999999999999</v>
      </c>
      <c r="D29" s="27">
        <v>125.1</v>
      </c>
      <c r="E29" s="84">
        <v>100.3</v>
      </c>
      <c r="F29" s="27">
        <v>3.9</v>
      </c>
      <c r="G29" s="84">
        <v>25.3</v>
      </c>
      <c r="H29" s="27">
        <v>0</v>
      </c>
      <c r="I29" s="54">
        <f t="shared" si="0"/>
        <v>274.8</v>
      </c>
      <c r="J29" s="86">
        <f t="shared" si="1"/>
        <v>129</v>
      </c>
      <c r="K29" s="86">
        <f t="shared" si="2"/>
        <v>-53.056768558951966</v>
      </c>
      <c r="L29" s="54" t="s">
        <v>82</v>
      </c>
      <c r="M29" s="26">
        <v>149.19999999999999</v>
      </c>
      <c r="N29" s="53">
        <v>100.3</v>
      </c>
      <c r="O29" s="53">
        <v>25.3</v>
      </c>
      <c r="P29" s="53">
        <f t="shared" si="3"/>
        <v>0</v>
      </c>
      <c r="Q29" s="53">
        <f t="shared" si="4"/>
        <v>0</v>
      </c>
      <c r="R29" s="53">
        <f t="shared" si="5"/>
        <v>0</v>
      </c>
    </row>
    <row r="30" spans="1:18">
      <c r="A30" s="48">
        <v>28</v>
      </c>
      <c r="B30" s="49" t="s">
        <v>27</v>
      </c>
      <c r="C30" s="25">
        <v>130.19999999999999</v>
      </c>
      <c r="D30" s="27">
        <v>151.30000000000001</v>
      </c>
      <c r="E30" s="84">
        <v>49.3</v>
      </c>
      <c r="F30" s="27">
        <v>0.3</v>
      </c>
      <c r="G30" s="84">
        <v>14.8</v>
      </c>
      <c r="H30" s="27">
        <v>0</v>
      </c>
      <c r="I30" s="54">
        <f t="shared" si="0"/>
        <v>194.3</v>
      </c>
      <c r="J30" s="86">
        <f t="shared" si="1"/>
        <v>151.60000000000002</v>
      </c>
      <c r="K30" s="86">
        <f t="shared" si="2"/>
        <v>-21.976325270200718</v>
      </c>
      <c r="L30" s="54" t="s">
        <v>82</v>
      </c>
      <c r="M30" s="26">
        <v>130.19999999999999</v>
      </c>
      <c r="N30" s="53">
        <v>49.3</v>
      </c>
      <c r="O30" s="53">
        <v>14.8</v>
      </c>
      <c r="P30" s="53">
        <f t="shared" si="3"/>
        <v>0</v>
      </c>
      <c r="Q30" s="53">
        <f t="shared" si="4"/>
        <v>0</v>
      </c>
      <c r="R30" s="53">
        <f t="shared" si="5"/>
        <v>0</v>
      </c>
    </row>
    <row r="31" spans="1:18">
      <c r="A31" s="48">
        <v>29</v>
      </c>
      <c r="B31" s="49" t="s">
        <v>28</v>
      </c>
      <c r="C31" s="25">
        <v>150.1</v>
      </c>
      <c r="D31" s="27">
        <v>56.3</v>
      </c>
      <c r="E31" s="84">
        <v>41.2</v>
      </c>
      <c r="F31" s="27">
        <v>1.5</v>
      </c>
      <c r="G31" s="84">
        <v>9.8000000000000007</v>
      </c>
      <c r="H31" s="27">
        <v>0</v>
      </c>
      <c r="I31" s="54">
        <f t="shared" si="0"/>
        <v>201.10000000000002</v>
      </c>
      <c r="J31" s="86">
        <f t="shared" si="1"/>
        <v>57.8</v>
      </c>
      <c r="K31" s="86">
        <f t="shared" si="2"/>
        <v>-71.258080556936847</v>
      </c>
      <c r="L31" s="54" t="s">
        <v>73</v>
      </c>
      <c r="M31" s="26">
        <v>150.1</v>
      </c>
      <c r="N31" s="53">
        <v>41.2</v>
      </c>
      <c r="O31" s="53">
        <v>9.8000000000000007</v>
      </c>
      <c r="P31" s="53">
        <f t="shared" si="3"/>
        <v>0</v>
      </c>
      <c r="Q31" s="53">
        <f t="shared" si="4"/>
        <v>0</v>
      </c>
      <c r="R31" s="53">
        <f t="shared" si="5"/>
        <v>0</v>
      </c>
    </row>
    <row r="32" spans="1:18">
      <c r="A32" s="48">
        <v>30</v>
      </c>
      <c r="B32" s="49" t="s">
        <v>29</v>
      </c>
      <c r="C32" s="25">
        <v>130.69999999999999</v>
      </c>
      <c r="D32" s="27">
        <v>91.9</v>
      </c>
      <c r="E32" s="84">
        <v>46.3</v>
      </c>
      <c r="F32" s="27">
        <v>0</v>
      </c>
      <c r="G32" s="84">
        <v>8.1</v>
      </c>
      <c r="H32" s="27">
        <v>0</v>
      </c>
      <c r="I32" s="54">
        <f t="shared" si="0"/>
        <v>185.1</v>
      </c>
      <c r="J32" s="86">
        <f t="shared" si="1"/>
        <v>91.9</v>
      </c>
      <c r="K32" s="86">
        <f t="shared" si="2"/>
        <v>-50.351161534305774</v>
      </c>
      <c r="L32" s="54" t="s">
        <v>82</v>
      </c>
      <c r="M32" s="26">
        <v>130.69999999999999</v>
      </c>
      <c r="N32" s="53">
        <v>46.3</v>
      </c>
      <c r="O32" s="53">
        <v>8.1</v>
      </c>
      <c r="P32" s="53">
        <f t="shared" si="3"/>
        <v>0</v>
      </c>
      <c r="Q32" s="53">
        <f t="shared" si="4"/>
        <v>0</v>
      </c>
      <c r="R32" s="53">
        <f t="shared" si="5"/>
        <v>0</v>
      </c>
    </row>
    <row r="33" spans="1:18">
      <c r="A33" s="48">
        <v>31</v>
      </c>
      <c r="B33" s="49" t="s">
        <v>30</v>
      </c>
      <c r="C33" s="25">
        <v>246.6</v>
      </c>
      <c r="D33" s="27">
        <v>120.8</v>
      </c>
      <c r="E33" s="84">
        <v>155.1</v>
      </c>
      <c r="F33" s="27">
        <v>34.9</v>
      </c>
      <c r="G33" s="84">
        <v>36</v>
      </c>
      <c r="H33" s="27">
        <v>6.9</v>
      </c>
      <c r="I33" s="54">
        <f t="shared" si="0"/>
        <v>437.7</v>
      </c>
      <c r="J33" s="86">
        <f t="shared" si="1"/>
        <v>162.6</v>
      </c>
      <c r="K33" s="86">
        <f t="shared" si="2"/>
        <v>-62.851267991775188</v>
      </c>
      <c r="L33" s="54" t="s">
        <v>73</v>
      </c>
      <c r="M33" s="26">
        <v>246.6</v>
      </c>
      <c r="N33" s="53">
        <v>155.1</v>
      </c>
      <c r="O33" s="53">
        <v>36</v>
      </c>
      <c r="P33" s="53">
        <f t="shared" si="3"/>
        <v>0</v>
      </c>
      <c r="Q33" s="53">
        <f t="shared" si="4"/>
        <v>0</v>
      </c>
      <c r="R33" s="53">
        <f t="shared" si="5"/>
        <v>0</v>
      </c>
    </row>
    <row r="34" spans="1:18">
      <c r="A34" s="48">
        <v>32</v>
      </c>
      <c r="B34" s="49" t="s">
        <v>31</v>
      </c>
      <c r="C34" s="25">
        <v>137.4</v>
      </c>
      <c r="D34" s="27">
        <v>44.3</v>
      </c>
      <c r="E34" s="84">
        <v>39.1</v>
      </c>
      <c r="F34" s="27">
        <v>0</v>
      </c>
      <c r="G34" s="84">
        <v>7.2</v>
      </c>
      <c r="H34" s="27">
        <v>0</v>
      </c>
      <c r="I34" s="54">
        <f t="shared" si="0"/>
        <v>183.7</v>
      </c>
      <c r="J34" s="86">
        <f t="shared" si="1"/>
        <v>44.3</v>
      </c>
      <c r="K34" s="86">
        <f t="shared" si="2"/>
        <v>-75.8845944474687</v>
      </c>
      <c r="L34" s="54" t="s">
        <v>73</v>
      </c>
      <c r="M34" s="26">
        <v>137.4</v>
      </c>
      <c r="N34" s="53">
        <v>39.1</v>
      </c>
      <c r="O34" s="53">
        <v>7.2</v>
      </c>
      <c r="P34" s="53">
        <f t="shared" si="3"/>
        <v>0</v>
      </c>
      <c r="Q34" s="53">
        <f t="shared" si="4"/>
        <v>0</v>
      </c>
      <c r="R34" s="53">
        <f t="shared" si="5"/>
        <v>0</v>
      </c>
    </row>
    <row r="35" spans="1:18">
      <c r="A35" s="48">
        <v>33</v>
      </c>
      <c r="B35" s="49" t="s">
        <v>32</v>
      </c>
      <c r="C35" s="25">
        <v>172.3</v>
      </c>
      <c r="D35" s="27">
        <v>84.5</v>
      </c>
      <c r="E35" s="84">
        <v>91.4</v>
      </c>
      <c r="F35" s="27">
        <v>17.3</v>
      </c>
      <c r="G35" s="84">
        <v>19.399999999999999</v>
      </c>
      <c r="H35" s="27">
        <v>0</v>
      </c>
      <c r="I35" s="54">
        <f t="shared" si="0"/>
        <v>283.10000000000002</v>
      </c>
      <c r="J35" s="86">
        <f t="shared" si="1"/>
        <v>101.8</v>
      </c>
      <c r="K35" s="86">
        <f t="shared" si="2"/>
        <v>-64.040974920522785</v>
      </c>
      <c r="L35" s="54" t="s">
        <v>73</v>
      </c>
      <c r="M35" s="26">
        <v>172.3</v>
      </c>
      <c r="N35" s="53">
        <v>91.4</v>
      </c>
      <c r="O35" s="53">
        <v>19.399999999999999</v>
      </c>
      <c r="P35" s="53">
        <f t="shared" si="3"/>
        <v>0</v>
      </c>
      <c r="Q35" s="53">
        <f t="shared" si="4"/>
        <v>0</v>
      </c>
      <c r="R35" s="53">
        <f t="shared" si="5"/>
        <v>0</v>
      </c>
    </row>
    <row r="36" spans="1:18">
      <c r="A36" s="48">
        <v>34</v>
      </c>
      <c r="B36" s="49" t="s">
        <v>33</v>
      </c>
      <c r="C36" s="25">
        <v>125.9</v>
      </c>
      <c r="D36" s="27">
        <v>102.8</v>
      </c>
      <c r="E36" s="84">
        <v>39.9</v>
      </c>
      <c r="F36" s="27">
        <v>4.2</v>
      </c>
      <c r="G36" s="84">
        <v>8</v>
      </c>
      <c r="H36" s="27">
        <v>0</v>
      </c>
      <c r="I36" s="54">
        <f t="shared" si="0"/>
        <v>173.8</v>
      </c>
      <c r="J36" s="86">
        <f t="shared" ref="J36:J52" si="6">D36+F36+H36</f>
        <v>107</v>
      </c>
      <c r="K36" s="86">
        <f t="shared" si="2"/>
        <v>-38.434982738780207</v>
      </c>
      <c r="L36" s="54" t="s">
        <v>82</v>
      </c>
      <c r="M36" s="26">
        <v>125.9</v>
      </c>
      <c r="N36" s="53">
        <v>39.9</v>
      </c>
      <c r="O36" s="53">
        <v>8</v>
      </c>
      <c r="P36" s="53">
        <f t="shared" si="3"/>
        <v>0</v>
      </c>
      <c r="Q36" s="53">
        <f t="shared" si="4"/>
        <v>0</v>
      </c>
      <c r="R36" s="53">
        <f t="shared" si="5"/>
        <v>0</v>
      </c>
    </row>
    <row r="37" spans="1:18">
      <c r="A37" s="48">
        <v>35</v>
      </c>
      <c r="B37" s="49" t="s">
        <v>34</v>
      </c>
      <c r="C37" s="25">
        <v>156.1</v>
      </c>
      <c r="D37" s="27">
        <v>174.8</v>
      </c>
      <c r="E37" s="84">
        <v>76.3</v>
      </c>
      <c r="F37" s="27">
        <v>2.2000000000000002</v>
      </c>
      <c r="G37" s="84">
        <v>20.399999999999999</v>
      </c>
      <c r="H37" s="27">
        <v>0</v>
      </c>
      <c r="I37" s="54">
        <f t="shared" si="0"/>
        <v>252.79999999999998</v>
      </c>
      <c r="J37" s="86">
        <f t="shared" si="6"/>
        <v>177</v>
      </c>
      <c r="K37" s="86">
        <f t="shared" si="2"/>
        <v>-29.984177215189874</v>
      </c>
      <c r="L37" s="54" t="s">
        <v>82</v>
      </c>
      <c r="M37" s="26">
        <v>156.1</v>
      </c>
      <c r="N37" s="53">
        <v>76.3</v>
      </c>
      <c r="O37" s="53">
        <v>20.399999999999999</v>
      </c>
      <c r="P37" s="53">
        <f t="shared" si="3"/>
        <v>0</v>
      </c>
      <c r="Q37" s="53">
        <f t="shared" si="4"/>
        <v>0</v>
      </c>
      <c r="R37" s="53">
        <f t="shared" si="5"/>
        <v>0</v>
      </c>
    </row>
    <row r="38" spans="1:18">
      <c r="A38" s="48">
        <v>36</v>
      </c>
      <c r="B38" s="49" t="s">
        <v>35</v>
      </c>
      <c r="C38" s="25">
        <v>160.80000000000001</v>
      </c>
      <c r="D38" s="27">
        <v>88.5</v>
      </c>
      <c r="E38" s="84">
        <v>88.9</v>
      </c>
      <c r="F38" s="27">
        <v>2.1</v>
      </c>
      <c r="G38" s="84">
        <v>23.3</v>
      </c>
      <c r="H38" s="27">
        <v>0</v>
      </c>
      <c r="I38" s="54">
        <f t="shared" si="0"/>
        <v>273</v>
      </c>
      <c r="J38" s="86">
        <f t="shared" si="6"/>
        <v>90.6</v>
      </c>
      <c r="K38" s="86">
        <f t="shared" si="2"/>
        <v>-66.813186813186817</v>
      </c>
      <c r="L38" s="54" t="s">
        <v>73</v>
      </c>
      <c r="M38" s="26">
        <v>160.80000000000001</v>
      </c>
      <c r="N38" s="53">
        <v>88.9</v>
      </c>
      <c r="O38" s="53">
        <v>23.3</v>
      </c>
      <c r="P38" s="53">
        <f t="shared" si="3"/>
        <v>0</v>
      </c>
      <c r="Q38" s="53">
        <f t="shared" si="4"/>
        <v>0</v>
      </c>
      <c r="R38" s="53">
        <f t="shared" si="5"/>
        <v>0</v>
      </c>
    </row>
    <row r="39" spans="1:18">
      <c r="A39" s="48">
        <v>37</v>
      </c>
      <c r="B39" s="49" t="s">
        <v>36</v>
      </c>
      <c r="C39" s="25">
        <v>199</v>
      </c>
      <c r="D39" s="27">
        <v>125.6</v>
      </c>
      <c r="E39" s="84">
        <v>115.7</v>
      </c>
      <c r="F39" s="27">
        <v>2.4</v>
      </c>
      <c r="G39" s="84">
        <v>30.6</v>
      </c>
      <c r="H39" s="27">
        <v>0</v>
      </c>
      <c r="I39" s="54">
        <f t="shared" si="0"/>
        <v>345.3</v>
      </c>
      <c r="J39" s="86">
        <f t="shared" si="6"/>
        <v>128</v>
      </c>
      <c r="K39" s="86">
        <f t="shared" si="2"/>
        <v>-62.930784824790038</v>
      </c>
      <c r="L39" s="54" t="s">
        <v>73</v>
      </c>
      <c r="M39" s="26">
        <v>199</v>
      </c>
      <c r="N39" s="53">
        <v>115.7</v>
      </c>
      <c r="O39" s="53">
        <v>30.6</v>
      </c>
      <c r="P39" s="53">
        <f t="shared" si="3"/>
        <v>0</v>
      </c>
      <c r="Q39" s="53">
        <f t="shared" si="4"/>
        <v>0</v>
      </c>
      <c r="R39" s="53">
        <f t="shared" si="5"/>
        <v>0</v>
      </c>
    </row>
    <row r="40" spans="1:18">
      <c r="A40" s="48">
        <v>38</v>
      </c>
      <c r="B40" s="49" t="s">
        <v>37</v>
      </c>
      <c r="C40" s="25">
        <v>151.69999999999999</v>
      </c>
      <c r="D40" s="27">
        <v>109</v>
      </c>
      <c r="E40" s="84">
        <v>90.5</v>
      </c>
      <c r="F40" s="27">
        <v>4.5999999999999996</v>
      </c>
      <c r="G40" s="84">
        <v>19.100000000000001</v>
      </c>
      <c r="H40" s="27">
        <v>0</v>
      </c>
      <c r="I40" s="54">
        <f t="shared" si="0"/>
        <v>261.3</v>
      </c>
      <c r="J40" s="86">
        <f t="shared" si="6"/>
        <v>113.6</v>
      </c>
      <c r="K40" s="86">
        <f t="shared" si="2"/>
        <v>-56.525066972828171</v>
      </c>
      <c r="L40" s="54" t="s">
        <v>82</v>
      </c>
      <c r="M40" s="26">
        <v>151.69999999999999</v>
      </c>
      <c r="N40" s="53">
        <v>90.5</v>
      </c>
      <c r="O40" s="53">
        <v>19.100000000000001</v>
      </c>
      <c r="P40" s="53">
        <f t="shared" si="3"/>
        <v>0</v>
      </c>
      <c r="Q40" s="53">
        <f t="shared" si="4"/>
        <v>0</v>
      </c>
      <c r="R40" s="53">
        <f t="shared" si="5"/>
        <v>0</v>
      </c>
    </row>
    <row r="41" spans="1:18">
      <c r="A41" s="48">
        <v>39</v>
      </c>
      <c r="B41" s="49" t="s">
        <v>38</v>
      </c>
      <c r="C41" s="25">
        <v>156.9</v>
      </c>
      <c r="D41" s="27">
        <v>102.8</v>
      </c>
      <c r="E41" s="84">
        <v>68.400000000000006</v>
      </c>
      <c r="F41" s="27">
        <v>1.6</v>
      </c>
      <c r="G41" s="84">
        <v>13.1</v>
      </c>
      <c r="H41" s="27">
        <v>0</v>
      </c>
      <c r="I41" s="54">
        <f t="shared" si="0"/>
        <v>238.4</v>
      </c>
      <c r="J41" s="86">
        <f t="shared" si="6"/>
        <v>104.39999999999999</v>
      </c>
      <c r="K41" s="86">
        <f t="shared" si="2"/>
        <v>-56.208053691275175</v>
      </c>
      <c r="L41" s="54" t="s">
        <v>82</v>
      </c>
      <c r="M41" s="26">
        <v>156.9</v>
      </c>
      <c r="N41" s="53">
        <v>68.400000000000006</v>
      </c>
      <c r="O41" s="53">
        <v>13.1</v>
      </c>
      <c r="P41" s="53">
        <f t="shared" si="3"/>
        <v>0</v>
      </c>
      <c r="Q41" s="53">
        <f t="shared" si="4"/>
        <v>0</v>
      </c>
      <c r="R41" s="53">
        <f t="shared" si="5"/>
        <v>0</v>
      </c>
    </row>
    <row r="42" spans="1:18">
      <c r="A42" s="48">
        <v>40</v>
      </c>
      <c r="B42" s="73" t="s">
        <v>39</v>
      </c>
      <c r="C42" s="25">
        <v>146.5</v>
      </c>
      <c r="D42" s="27">
        <v>166</v>
      </c>
      <c r="E42" s="84">
        <v>30.8</v>
      </c>
      <c r="F42" s="27">
        <v>0</v>
      </c>
      <c r="G42" s="84">
        <v>6</v>
      </c>
      <c r="H42" s="27">
        <v>0</v>
      </c>
      <c r="I42" s="54">
        <f t="shared" si="0"/>
        <v>183.3</v>
      </c>
      <c r="J42" s="86">
        <f t="shared" si="6"/>
        <v>166</v>
      </c>
      <c r="K42" s="86">
        <f t="shared" si="2"/>
        <v>-9.4380796508456086</v>
      </c>
      <c r="L42" s="54" t="s">
        <v>57</v>
      </c>
      <c r="M42" s="26">
        <v>146.5</v>
      </c>
      <c r="N42" s="53">
        <v>30.8</v>
      </c>
      <c r="O42" s="53">
        <v>6</v>
      </c>
      <c r="P42" s="53">
        <f t="shared" si="3"/>
        <v>0</v>
      </c>
      <c r="Q42" s="53">
        <f t="shared" si="4"/>
        <v>0</v>
      </c>
      <c r="R42" s="53">
        <f t="shared" si="5"/>
        <v>0</v>
      </c>
    </row>
    <row r="43" spans="1:18">
      <c r="A43" s="48">
        <v>41</v>
      </c>
      <c r="B43" s="49" t="s">
        <v>40</v>
      </c>
      <c r="C43" s="25">
        <v>124.5</v>
      </c>
      <c r="D43" s="27">
        <v>28.1</v>
      </c>
      <c r="E43" s="84">
        <v>32.700000000000003</v>
      </c>
      <c r="F43" s="27">
        <v>0.7</v>
      </c>
      <c r="G43" s="84">
        <v>5.8</v>
      </c>
      <c r="H43" s="27">
        <v>0</v>
      </c>
      <c r="I43" s="54">
        <f t="shared" si="0"/>
        <v>163</v>
      </c>
      <c r="J43" s="86">
        <f t="shared" si="6"/>
        <v>28.8</v>
      </c>
      <c r="K43" s="86">
        <f t="shared" si="2"/>
        <v>-82.331288343558285</v>
      </c>
      <c r="L43" s="54" t="s">
        <v>73</v>
      </c>
      <c r="M43" s="26">
        <v>124.5</v>
      </c>
      <c r="N43" s="53">
        <v>32.700000000000003</v>
      </c>
      <c r="O43" s="53">
        <v>5.8</v>
      </c>
      <c r="P43" s="53">
        <f t="shared" si="3"/>
        <v>0</v>
      </c>
      <c r="Q43" s="53">
        <f t="shared" si="4"/>
        <v>0</v>
      </c>
      <c r="R43" s="53">
        <f t="shared" si="5"/>
        <v>0</v>
      </c>
    </row>
    <row r="44" spans="1:18">
      <c r="A44" s="48">
        <v>42</v>
      </c>
      <c r="B44" s="49" t="s">
        <v>41</v>
      </c>
      <c r="C44" s="25">
        <v>168.9</v>
      </c>
      <c r="D44" s="27">
        <v>84.4</v>
      </c>
      <c r="E44" s="84">
        <v>98.4</v>
      </c>
      <c r="F44" s="27">
        <v>2.5</v>
      </c>
      <c r="G44" s="84">
        <v>19.100000000000001</v>
      </c>
      <c r="H44" s="27">
        <v>0</v>
      </c>
      <c r="I44" s="54">
        <f t="shared" si="0"/>
        <v>286.40000000000003</v>
      </c>
      <c r="J44" s="86">
        <f t="shared" si="6"/>
        <v>86.9</v>
      </c>
      <c r="K44" s="86">
        <f t="shared" si="2"/>
        <v>-69.657821229050285</v>
      </c>
      <c r="L44" s="54" t="s">
        <v>73</v>
      </c>
      <c r="M44" s="26">
        <v>168.9</v>
      </c>
      <c r="N44" s="53">
        <v>98.4</v>
      </c>
      <c r="O44" s="53">
        <v>19.100000000000001</v>
      </c>
      <c r="P44" s="53">
        <f t="shared" si="3"/>
        <v>0</v>
      </c>
      <c r="Q44" s="53">
        <f t="shared" si="4"/>
        <v>0</v>
      </c>
      <c r="R44" s="53">
        <f t="shared" si="5"/>
        <v>0</v>
      </c>
    </row>
    <row r="45" spans="1:18">
      <c r="A45" s="48">
        <v>43</v>
      </c>
      <c r="B45" s="49" t="s">
        <v>42</v>
      </c>
      <c r="C45" s="25">
        <v>149.80000000000001</v>
      </c>
      <c r="D45" s="27">
        <v>54</v>
      </c>
      <c r="E45" s="84">
        <v>32.200000000000003</v>
      </c>
      <c r="F45" s="27">
        <v>2.9</v>
      </c>
      <c r="G45" s="84">
        <v>2.9</v>
      </c>
      <c r="H45" s="27">
        <v>0</v>
      </c>
      <c r="I45" s="54">
        <f t="shared" si="0"/>
        <v>184.9</v>
      </c>
      <c r="J45" s="86">
        <f t="shared" si="6"/>
        <v>56.9</v>
      </c>
      <c r="K45" s="86">
        <f t="shared" si="2"/>
        <v>-69.226608977825862</v>
      </c>
      <c r="L45" s="54" t="s">
        <v>73</v>
      </c>
      <c r="M45" s="26">
        <v>149.80000000000001</v>
      </c>
      <c r="N45" s="53">
        <v>32.200000000000003</v>
      </c>
      <c r="O45" s="53">
        <v>2.9</v>
      </c>
      <c r="P45" s="53">
        <f t="shared" si="3"/>
        <v>0</v>
      </c>
      <c r="Q45" s="53">
        <f t="shared" si="4"/>
        <v>0</v>
      </c>
      <c r="R45" s="53">
        <f t="shared" si="5"/>
        <v>0</v>
      </c>
    </row>
    <row r="46" spans="1:18">
      <c r="A46" s="48">
        <v>44</v>
      </c>
      <c r="B46" s="49" t="s">
        <v>43</v>
      </c>
      <c r="C46" s="25">
        <v>137.9</v>
      </c>
      <c r="D46" s="27">
        <v>69.5</v>
      </c>
      <c r="E46" s="84">
        <v>54.1</v>
      </c>
      <c r="F46" s="27">
        <v>29.2</v>
      </c>
      <c r="G46" s="84">
        <v>14.8</v>
      </c>
      <c r="H46" s="27">
        <v>0</v>
      </c>
      <c r="I46" s="54">
        <f t="shared" si="0"/>
        <v>206.8</v>
      </c>
      <c r="J46" s="86">
        <f t="shared" si="6"/>
        <v>98.7</v>
      </c>
      <c r="K46" s="86">
        <f t="shared" si="2"/>
        <v>-52.272727272727273</v>
      </c>
      <c r="L46" s="54" t="s">
        <v>82</v>
      </c>
      <c r="M46" s="26">
        <v>137.9</v>
      </c>
      <c r="N46" s="53">
        <v>54.1</v>
      </c>
      <c r="O46" s="53">
        <v>14.8</v>
      </c>
      <c r="P46" s="53">
        <f t="shared" si="3"/>
        <v>0</v>
      </c>
      <c r="Q46" s="53">
        <f t="shared" si="4"/>
        <v>0</v>
      </c>
      <c r="R46" s="53">
        <f t="shared" si="5"/>
        <v>0</v>
      </c>
    </row>
    <row r="47" spans="1:18">
      <c r="A47" s="48">
        <v>45</v>
      </c>
      <c r="B47" s="49" t="s">
        <v>44</v>
      </c>
      <c r="C47" s="25">
        <v>140.4</v>
      </c>
      <c r="D47" s="27">
        <v>63.5</v>
      </c>
      <c r="E47" s="84">
        <v>28.4</v>
      </c>
      <c r="F47" s="27">
        <v>0.1</v>
      </c>
      <c r="G47" s="84">
        <v>5</v>
      </c>
      <c r="H47" s="27">
        <v>0</v>
      </c>
      <c r="I47" s="54">
        <f t="shared" si="0"/>
        <v>173.8</v>
      </c>
      <c r="J47" s="86">
        <f t="shared" si="6"/>
        <v>63.6</v>
      </c>
      <c r="K47" s="86">
        <f t="shared" si="2"/>
        <v>-63.406214039125437</v>
      </c>
      <c r="L47" s="54" t="s">
        <v>73</v>
      </c>
      <c r="M47" s="26">
        <v>140.4</v>
      </c>
      <c r="N47" s="53">
        <v>28.4</v>
      </c>
      <c r="O47" s="53">
        <v>5</v>
      </c>
      <c r="P47" s="53">
        <f t="shared" si="3"/>
        <v>0</v>
      </c>
      <c r="Q47" s="53">
        <f t="shared" si="4"/>
        <v>0</v>
      </c>
      <c r="R47" s="53">
        <f t="shared" si="5"/>
        <v>0</v>
      </c>
    </row>
    <row r="48" spans="1:18">
      <c r="A48" s="48">
        <v>46</v>
      </c>
      <c r="B48" s="49" t="s">
        <v>45</v>
      </c>
      <c r="C48" s="25">
        <v>164.1</v>
      </c>
      <c r="D48" s="27">
        <v>49.8</v>
      </c>
      <c r="E48" s="84">
        <v>50.7</v>
      </c>
      <c r="F48" s="27">
        <v>0</v>
      </c>
      <c r="G48" s="84">
        <v>6.8</v>
      </c>
      <c r="H48" s="27">
        <v>0</v>
      </c>
      <c r="I48" s="54">
        <f t="shared" si="0"/>
        <v>221.60000000000002</v>
      </c>
      <c r="J48" s="86">
        <f t="shared" si="6"/>
        <v>49.8</v>
      </c>
      <c r="K48" s="86">
        <f t="shared" si="2"/>
        <v>-77.527075812274376</v>
      </c>
      <c r="L48" s="54" t="s">
        <v>73</v>
      </c>
      <c r="M48" s="26">
        <v>164.1</v>
      </c>
      <c r="N48" s="53">
        <v>50.7</v>
      </c>
      <c r="O48" s="53">
        <v>6.8</v>
      </c>
      <c r="P48" s="53">
        <f t="shared" si="3"/>
        <v>0</v>
      </c>
      <c r="Q48" s="53">
        <f t="shared" si="4"/>
        <v>0</v>
      </c>
      <c r="R48" s="53">
        <f t="shared" si="5"/>
        <v>0</v>
      </c>
    </row>
    <row r="49" spans="1:18">
      <c r="A49" s="48">
        <v>47</v>
      </c>
      <c r="B49" s="49" t="s">
        <v>72</v>
      </c>
      <c r="C49" s="25">
        <v>139.5</v>
      </c>
      <c r="D49" s="27">
        <v>124.5</v>
      </c>
      <c r="E49" s="84">
        <v>80.599999999999994</v>
      </c>
      <c r="F49" s="27">
        <v>1.1000000000000001</v>
      </c>
      <c r="G49" s="84">
        <v>15.2</v>
      </c>
      <c r="H49" s="27">
        <v>0</v>
      </c>
      <c r="I49" s="54">
        <f t="shared" si="0"/>
        <v>235.29999999999998</v>
      </c>
      <c r="J49" s="86">
        <f t="shared" si="6"/>
        <v>125.6</v>
      </c>
      <c r="K49" s="86">
        <f t="shared" si="2"/>
        <v>-46.621334466638331</v>
      </c>
      <c r="L49" s="54" t="s">
        <v>82</v>
      </c>
      <c r="M49" s="26">
        <v>139.5</v>
      </c>
      <c r="N49" s="53">
        <v>80.599999999999994</v>
      </c>
      <c r="O49" s="53">
        <v>15.2</v>
      </c>
      <c r="P49" s="53">
        <f t="shared" si="3"/>
        <v>0</v>
      </c>
      <c r="Q49" s="53">
        <f t="shared" si="4"/>
        <v>0</v>
      </c>
      <c r="R49" s="53">
        <f t="shared" si="5"/>
        <v>0</v>
      </c>
    </row>
    <row r="50" spans="1:18">
      <c r="A50" s="48">
        <v>48</v>
      </c>
      <c r="B50" s="49" t="s">
        <v>71</v>
      </c>
      <c r="C50" s="25">
        <v>135.69999999999999</v>
      </c>
      <c r="D50" s="27">
        <v>87.6</v>
      </c>
      <c r="E50" s="84">
        <v>69.099999999999994</v>
      </c>
      <c r="F50" s="27">
        <v>2.6</v>
      </c>
      <c r="G50" s="84">
        <v>13.2</v>
      </c>
      <c r="H50" s="27">
        <v>0</v>
      </c>
      <c r="I50" s="54">
        <f t="shared" si="0"/>
        <v>217.99999999999997</v>
      </c>
      <c r="J50" s="86">
        <f t="shared" si="6"/>
        <v>90.199999999999989</v>
      </c>
      <c r="K50" s="86">
        <f t="shared" si="2"/>
        <v>-58.623853211009177</v>
      </c>
      <c r="L50" s="54" t="s">
        <v>82</v>
      </c>
      <c r="M50" s="26">
        <v>135.69999999999999</v>
      </c>
      <c r="N50" s="53">
        <v>69.099999999999994</v>
      </c>
      <c r="O50" s="53">
        <v>13.2</v>
      </c>
      <c r="P50" s="53">
        <f t="shared" si="3"/>
        <v>0</v>
      </c>
      <c r="Q50" s="53">
        <f t="shared" si="4"/>
        <v>0</v>
      </c>
      <c r="R50" s="53">
        <f t="shared" si="5"/>
        <v>0</v>
      </c>
    </row>
    <row r="51" spans="1:18">
      <c r="A51" s="48">
        <v>49</v>
      </c>
      <c r="B51" s="49" t="s">
        <v>48</v>
      </c>
      <c r="C51" s="25">
        <v>141.6</v>
      </c>
      <c r="D51" s="27">
        <v>47.1</v>
      </c>
      <c r="E51" s="84">
        <v>34.799999999999997</v>
      </c>
      <c r="F51" s="27">
        <v>1.7</v>
      </c>
      <c r="G51" s="84">
        <v>4.8</v>
      </c>
      <c r="H51" s="27">
        <v>0</v>
      </c>
      <c r="I51" s="54">
        <f t="shared" si="0"/>
        <v>181.2</v>
      </c>
      <c r="J51" s="86">
        <f t="shared" si="6"/>
        <v>48.800000000000004</v>
      </c>
      <c r="K51" s="86">
        <f t="shared" si="2"/>
        <v>-73.068432671081666</v>
      </c>
      <c r="L51" s="54" t="s">
        <v>73</v>
      </c>
      <c r="M51" s="26">
        <v>141.6</v>
      </c>
      <c r="N51" s="53">
        <v>34.799999999999997</v>
      </c>
      <c r="O51" s="53">
        <v>4.8</v>
      </c>
      <c r="P51" s="53">
        <f t="shared" si="3"/>
        <v>0</v>
      </c>
      <c r="Q51" s="53">
        <f t="shared" si="4"/>
        <v>0</v>
      </c>
      <c r="R51" s="53">
        <f t="shared" si="5"/>
        <v>0</v>
      </c>
    </row>
    <row r="52" spans="1:18">
      <c r="A52" s="48">
        <v>50</v>
      </c>
      <c r="B52" s="49" t="s">
        <v>49</v>
      </c>
      <c r="C52" s="25">
        <v>154.9</v>
      </c>
      <c r="D52" s="27">
        <v>116.5</v>
      </c>
      <c r="E52" s="84">
        <v>90.5</v>
      </c>
      <c r="F52" s="27">
        <v>17.8</v>
      </c>
      <c r="G52" s="84">
        <v>19.100000000000001</v>
      </c>
      <c r="H52" s="27">
        <v>0</v>
      </c>
      <c r="I52" s="54">
        <f t="shared" si="0"/>
        <v>264.5</v>
      </c>
      <c r="J52" s="86">
        <f t="shared" si="6"/>
        <v>134.30000000000001</v>
      </c>
      <c r="K52" s="86">
        <f t="shared" si="2"/>
        <v>-49.224952741020786</v>
      </c>
      <c r="L52" s="54" t="s">
        <v>82</v>
      </c>
      <c r="M52" s="26">
        <v>154.9</v>
      </c>
      <c r="N52" s="53">
        <v>90.5</v>
      </c>
      <c r="O52" s="53">
        <v>19.100000000000001</v>
      </c>
      <c r="P52" s="53">
        <f t="shared" si="3"/>
        <v>0</v>
      </c>
      <c r="Q52" s="53">
        <f t="shared" si="4"/>
        <v>0</v>
      </c>
      <c r="R52" s="53">
        <f t="shared" si="5"/>
        <v>0</v>
      </c>
    </row>
    <row r="53" spans="1:18">
      <c r="A53" s="48">
        <v>51</v>
      </c>
      <c r="B53" s="48" t="s">
        <v>53</v>
      </c>
      <c r="C53" s="48">
        <f t="shared" ref="C53" si="7">SUM(C3:C52)</f>
        <v>8133.8999999999987</v>
      </c>
      <c r="D53" s="48">
        <f t="shared" ref="D53:J53" si="8">SUM(D3:D52)</f>
        <v>5174.7000000000025</v>
      </c>
      <c r="E53" s="48">
        <f t="shared" si="8"/>
        <v>3535.5</v>
      </c>
      <c r="F53" s="48">
        <f>SUM(F3:F52)</f>
        <v>323.80000000000013</v>
      </c>
      <c r="G53" s="48">
        <f t="shared" si="8"/>
        <v>799.60000000000014</v>
      </c>
      <c r="H53" s="48">
        <f t="shared" si="8"/>
        <v>6.9</v>
      </c>
      <c r="I53" s="48">
        <f t="shared" si="8"/>
        <v>12468.999999999995</v>
      </c>
      <c r="J53" s="48">
        <f t="shared" si="8"/>
        <v>5505.4000000000005</v>
      </c>
      <c r="K53" s="86">
        <f t="shared" si="2"/>
        <v>-55.847301307241935</v>
      </c>
      <c r="L53" s="75" t="s">
        <v>82</v>
      </c>
    </row>
    <row r="54" spans="1:18">
      <c r="A54" s="48">
        <v>52</v>
      </c>
      <c r="B54" s="48" t="s">
        <v>54</v>
      </c>
      <c r="C54" s="63">
        <f t="shared" ref="C54" si="9">C53/50</f>
        <v>162.67799999999997</v>
      </c>
      <c r="D54" s="63">
        <f t="shared" ref="D54:J54" si="10">D53/50</f>
        <v>103.49400000000006</v>
      </c>
      <c r="E54" s="63">
        <f t="shared" si="10"/>
        <v>70.709999999999994</v>
      </c>
      <c r="F54" s="63">
        <f t="shared" si="10"/>
        <v>6.4760000000000026</v>
      </c>
      <c r="G54" s="63">
        <f t="shared" si="10"/>
        <v>15.992000000000003</v>
      </c>
      <c r="H54" s="63">
        <f t="shared" si="10"/>
        <v>0.13800000000000001</v>
      </c>
      <c r="I54" s="63">
        <f t="shared" si="10"/>
        <v>249.37999999999988</v>
      </c>
      <c r="J54" s="63">
        <f t="shared" si="10"/>
        <v>110.108</v>
      </c>
      <c r="K54" s="86">
        <f t="shared" si="2"/>
        <v>-55.847301307241935</v>
      </c>
      <c r="L54" s="76" t="s">
        <v>82</v>
      </c>
    </row>
    <row r="58" spans="1:18" ht="45">
      <c r="C58" s="27">
        <v>611</v>
      </c>
      <c r="D58" s="28" t="s">
        <v>130</v>
      </c>
      <c r="E58" s="28" t="s">
        <v>0</v>
      </c>
      <c r="F58" s="27">
        <v>0</v>
      </c>
    </row>
    <row r="59" spans="1:18" ht="30">
      <c r="C59" s="27">
        <v>622</v>
      </c>
      <c r="D59" s="28" t="s">
        <v>130</v>
      </c>
      <c r="E59" s="28" t="s">
        <v>1</v>
      </c>
      <c r="F59" s="27">
        <v>0</v>
      </c>
    </row>
    <row r="60" spans="1:18" ht="30">
      <c r="C60" s="27">
        <v>634</v>
      </c>
      <c r="D60" s="28" t="s">
        <v>130</v>
      </c>
      <c r="E60" s="28" t="s">
        <v>2</v>
      </c>
      <c r="F60" s="27">
        <v>0</v>
      </c>
    </row>
    <row r="61" spans="1:18" ht="30">
      <c r="C61" s="27">
        <v>645</v>
      </c>
      <c r="D61" s="28" t="s">
        <v>130</v>
      </c>
      <c r="E61" s="28" t="s">
        <v>3</v>
      </c>
      <c r="F61" s="27">
        <v>0</v>
      </c>
    </row>
    <row r="62" spans="1:18" ht="30">
      <c r="C62" s="27">
        <v>626</v>
      </c>
      <c r="D62" s="28" t="s">
        <v>130</v>
      </c>
      <c r="E62" s="28" t="s">
        <v>4</v>
      </c>
      <c r="F62" s="27">
        <v>0</v>
      </c>
    </row>
    <row r="63" spans="1:18" ht="30">
      <c r="C63" s="27">
        <v>632</v>
      </c>
      <c r="D63" s="28" t="s">
        <v>130</v>
      </c>
      <c r="E63" s="28" t="s">
        <v>5</v>
      </c>
      <c r="F63" s="27">
        <v>0</v>
      </c>
    </row>
    <row r="64" spans="1:18" ht="45">
      <c r="C64" s="27">
        <v>605</v>
      </c>
      <c r="D64" s="28" t="s">
        <v>130</v>
      </c>
      <c r="E64" s="28" t="s">
        <v>6</v>
      </c>
      <c r="F64" s="27">
        <v>0</v>
      </c>
    </row>
    <row r="65" spans="3:6" ht="30">
      <c r="C65" s="27">
        <v>624</v>
      </c>
      <c r="D65" s="28" t="s">
        <v>130</v>
      </c>
      <c r="E65" s="28" t="s">
        <v>7</v>
      </c>
      <c r="F65" s="27">
        <v>0</v>
      </c>
    </row>
    <row r="66" spans="3:6" ht="45">
      <c r="C66" s="27">
        <v>609</v>
      </c>
      <c r="D66" s="28" t="s">
        <v>130</v>
      </c>
      <c r="E66" s="28" t="s">
        <v>8</v>
      </c>
      <c r="F66" s="27">
        <v>0</v>
      </c>
    </row>
    <row r="67" spans="3:6" ht="45">
      <c r="C67" s="27">
        <v>612</v>
      </c>
      <c r="D67" s="28" t="s">
        <v>130</v>
      </c>
      <c r="E67" s="28" t="s">
        <v>9</v>
      </c>
      <c r="F67" s="27">
        <v>0</v>
      </c>
    </row>
    <row r="68" spans="3:6" ht="30">
      <c r="C68" s="27">
        <v>621</v>
      </c>
      <c r="D68" s="28" t="s">
        <v>130</v>
      </c>
      <c r="E68" s="28" t="s">
        <v>10</v>
      </c>
      <c r="F68" s="27">
        <v>0</v>
      </c>
    </row>
    <row r="69" spans="3:6" ht="30">
      <c r="C69" s="27">
        <v>631</v>
      </c>
      <c r="D69" s="28" t="s">
        <v>130</v>
      </c>
      <c r="E69" s="28" t="s">
        <v>11</v>
      </c>
      <c r="F69" s="27">
        <v>0</v>
      </c>
    </row>
    <row r="70" spans="3:6" ht="30">
      <c r="C70" s="27">
        <v>642</v>
      </c>
      <c r="D70" s="28" t="s">
        <v>130</v>
      </c>
      <c r="E70" s="28" t="s">
        <v>12</v>
      </c>
      <c r="F70" s="27">
        <v>0</v>
      </c>
    </row>
    <row r="71" spans="3:6" ht="45">
      <c r="C71" s="27">
        <v>643</v>
      </c>
      <c r="D71" s="28" t="s">
        <v>130</v>
      </c>
      <c r="E71" s="28" t="s">
        <v>13</v>
      </c>
      <c r="F71" s="27">
        <v>0</v>
      </c>
    </row>
    <row r="72" spans="3:6" ht="30">
      <c r="C72" s="27">
        <v>638</v>
      </c>
      <c r="D72" s="28" t="s">
        <v>130</v>
      </c>
      <c r="E72" s="28" t="s">
        <v>14</v>
      </c>
      <c r="F72" s="27">
        <v>0</v>
      </c>
    </row>
    <row r="73" spans="3:6" ht="45">
      <c r="C73" s="27">
        <v>608</v>
      </c>
      <c r="D73" s="28" t="s">
        <v>130</v>
      </c>
      <c r="E73" s="28" t="s">
        <v>15</v>
      </c>
      <c r="F73" s="27">
        <v>0</v>
      </c>
    </row>
    <row r="74" spans="3:6" ht="45">
      <c r="C74" s="27">
        <v>601</v>
      </c>
      <c r="D74" s="28" t="s">
        <v>130</v>
      </c>
      <c r="E74" s="28" t="s">
        <v>16</v>
      </c>
      <c r="F74" s="27">
        <v>0</v>
      </c>
    </row>
    <row r="75" spans="3:6" ht="30">
      <c r="C75" s="27">
        <v>648</v>
      </c>
      <c r="D75" s="28" t="s">
        <v>130</v>
      </c>
      <c r="E75" s="28" t="s">
        <v>17</v>
      </c>
      <c r="F75" s="27">
        <v>0</v>
      </c>
    </row>
    <row r="76" spans="3:6" ht="30">
      <c r="C76" s="27">
        <v>649</v>
      </c>
      <c r="D76" s="28" t="s">
        <v>130</v>
      </c>
      <c r="E76" s="28" t="s">
        <v>18</v>
      </c>
      <c r="F76" s="27">
        <v>0</v>
      </c>
    </row>
    <row r="77" spans="3:6" ht="45">
      <c r="C77" s="27">
        <v>606</v>
      </c>
      <c r="D77" s="28" t="s">
        <v>130</v>
      </c>
      <c r="E77" s="28" t="s">
        <v>76</v>
      </c>
      <c r="F77" s="27">
        <v>0</v>
      </c>
    </row>
    <row r="78" spans="3:6" ht="30">
      <c r="C78" s="27">
        <v>620</v>
      </c>
      <c r="D78" s="28" t="s">
        <v>130</v>
      </c>
      <c r="E78" s="28" t="s">
        <v>20</v>
      </c>
      <c r="F78" s="27">
        <v>0</v>
      </c>
    </row>
    <row r="79" spans="3:6" ht="30">
      <c r="C79" s="27">
        <v>636</v>
      </c>
      <c r="D79" s="28" t="s">
        <v>130</v>
      </c>
      <c r="E79" s="28" t="s">
        <v>21</v>
      </c>
      <c r="F79" s="27">
        <v>0</v>
      </c>
    </row>
    <row r="80" spans="3:6" ht="30">
      <c r="C80" s="27">
        <v>650</v>
      </c>
      <c r="D80" s="28" t="s">
        <v>130</v>
      </c>
      <c r="E80" s="28" t="s">
        <v>22</v>
      </c>
      <c r="F80" s="27">
        <v>0</v>
      </c>
    </row>
    <row r="81" spans="3:6" ht="45">
      <c r="C81" s="27">
        <v>637</v>
      </c>
      <c r="D81" s="28" t="s">
        <v>130</v>
      </c>
      <c r="E81" s="28" t="s">
        <v>23</v>
      </c>
      <c r="F81" s="27">
        <v>0</v>
      </c>
    </row>
    <row r="82" spans="3:6" ht="30">
      <c r="C82" s="27">
        <v>647</v>
      </c>
      <c r="D82" s="28" t="s">
        <v>130</v>
      </c>
      <c r="E82" s="28" t="s">
        <v>24</v>
      </c>
      <c r="F82" s="27">
        <v>0</v>
      </c>
    </row>
    <row r="83" spans="3:6" ht="30">
      <c r="C83" s="27">
        <v>633</v>
      </c>
      <c r="D83" s="28" t="s">
        <v>130</v>
      </c>
      <c r="E83" s="28" t="s">
        <v>25</v>
      </c>
      <c r="F83" s="27">
        <v>0</v>
      </c>
    </row>
    <row r="84" spans="3:6" ht="30">
      <c r="C84" s="27">
        <v>630</v>
      </c>
      <c r="D84" s="28" t="s">
        <v>130</v>
      </c>
      <c r="E84" s="28" t="s">
        <v>26</v>
      </c>
      <c r="F84" s="27">
        <v>0</v>
      </c>
    </row>
    <row r="85" spans="3:6" ht="30">
      <c r="C85" s="27">
        <v>646</v>
      </c>
      <c r="D85" s="28" t="s">
        <v>130</v>
      </c>
      <c r="E85" s="28" t="s">
        <v>27</v>
      </c>
      <c r="F85" s="27">
        <v>0</v>
      </c>
    </row>
    <row r="86" spans="3:6" ht="30">
      <c r="C86" s="27">
        <v>625</v>
      </c>
      <c r="D86" s="28" t="s">
        <v>130</v>
      </c>
      <c r="E86" s="28" t="s">
        <v>28</v>
      </c>
      <c r="F86" s="27">
        <v>0</v>
      </c>
    </row>
    <row r="87" spans="3:6" ht="30">
      <c r="C87" s="27">
        <v>610</v>
      </c>
      <c r="D87" s="28" t="s">
        <v>130</v>
      </c>
      <c r="E87" s="28" t="s">
        <v>29</v>
      </c>
      <c r="F87" s="27">
        <v>0</v>
      </c>
    </row>
    <row r="88" spans="3:6" ht="30">
      <c r="C88" s="27">
        <v>635</v>
      </c>
      <c r="D88" s="28" t="s">
        <v>130</v>
      </c>
      <c r="E88" s="28" t="s">
        <v>30</v>
      </c>
      <c r="F88" s="27">
        <v>6.9</v>
      </c>
    </row>
    <row r="89" spans="3:6" ht="30">
      <c r="C89" s="27">
        <v>604</v>
      </c>
      <c r="D89" s="28" t="s">
        <v>130</v>
      </c>
      <c r="E89" s="28" t="s">
        <v>31</v>
      </c>
      <c r="F89" s="27">
        <v>0</v>
      </c>
    </row>
    <row r="90" spans="3:6" ht="30">
      <c r="C90" s="27">
        <v>641</v>
      </c>
      <c r="D90" s="28" t="s">
        <v>130</v>
      </c>
      <c r="E90" s="28" t="s">
        <v>32</v>
      </c>
      <c r="F90" s="27">
        <v>0</v>
      </c>
    </row>
    <row r="91" spans="3:6" ht="30">
      <c r="C91" s="27">
        <v>623</v>
      </c>
      <c r="D91" s="28" t="s">
        <v>130</v>
      </c>
      <c r="E91" s="28" t="s">
        <v>33</v>
      </c>
      <c r="F91" s="27">
        <v>0</v>
      </c>
    </row>
    <row r="92" spans="3:6" ht="30">
      <c r="C92" s="27">
        <v>639</v>
      </c>
      <c r="D92" s="28" t="s">
        <v>130</v>
      </c>
      <c r="E92" s="28" t="s">
        <v>34</v>
      </c>
      <c r="F92" s="27">
        <v>0</v>
      </c>
    </row>
    <row r="93" spans="3:6" ht="45">
      <c r="C93" s="27">
        <v>629</v>
      </c>
      <c r="D93" s="28" t="s">
        <v>130</v>
      </c>
      <c r="E93" s="28" t="s">
        <v>35</v>
      </c>
      <c r="F93" s="27">
        <v>0</v>
      </c>
    </row>
    <row r="94" spans="3:6" ht="30">
      <c r="C94" s="27">
        <v>644</v>
      </c>
      <c r="D94" s="28" t="s">
        <v>130</v>
      </c>
      <c r="E94" s="28" t="s">
        <v>36</v>
      </c>
      <c r="F94" s="27">
        <v>0</v>
      </c>
    </row>
    <row r="95" spans="3:6" ht="45">
      <c r="C95" s="27">
        <v>640</v>
      </c>
      <c r="D95" s="28" t="s">
        <v>130</v>
      </c>
      <c r="E95" s="28" t="s">
        <v>37</v>
      </c>
      <c r="F95" s="27">
        <v>0</v>
      </c>
    </row>
    <row r="96" spans="3:6" ht="45">
      <c r="C96" s="27">
        <v>618</v>
      </c>
      <c r="D96" s="28" t="s">
        <v>130</v>
      </c>
      <c r="E96" s="28" t="s">
        <v>38</v>
      </c>
      <c r="F96" s="27">
        <v>0</v>
      </c>
    </row>
    <row r="97" spans="3:6" ht="45">
      <c r="C97" s="27">
        <v>603</v>
      </c>
      <c r="D97" s="28" t="s">
        <v>130</v>
      </c>
      <c r="E97" s="28" t="s">
        <v>39</v>
      </c>
      <c r="F97" s="27">
        <v>0</v>
      </c>
    </row>
    <row r="98" spans="3:6" ht="45">
      <c r="C98" s="27">
        <v>615</v>
      </c>
      <c r="D98" s="28" t="s">
        <v>130</v>
      </c>
      <c r="E98" s="28" t="s">
        <v>40</v>
      </c>
      <c r="F98" s="27">
        <v>0</v>
      </c>
    </row>
    <row r="99" spans="3:6" ht="45">
      <c r="C99" s="27">
        <v>619</v>
      </c>
      <c r="D99" s="28" t="s">
        <v>130</v>
      </c>
      <c r="E99" s="28" t="s">
        <v>41</v>
      </c>
      <c r="F99" s="27">
        <v>0</v>
      </c>
    </row>
    <row r="100" spans="3:6" ht="30">
      <c r="C100" s="27">
        <v>613</v>
      </c>
      <c r="D100" s="28" t="s">
        <v>130</v>
      </c>
      <c r="E100" s="28" t="s">
        <v>42</v>
      </c>
      <c r="F100" s="27">
        <v>0</v>
      </c>
    </row>
    <row r="101" spans="3:6" ht="30">
      <c r="C101" s="27">
        <v>627</v>
      </c>
      <c r="D101" s="28" t="s">
        <v>130</v>
      </c>
      <c r="E101" s="28" t="s">
        <v>43</v>
      </c>
      <c r="F101" s="27">
        <v>0</v>
      </c>
    </row>
    <row r="102" spans="3:6" ht="30">
      <c r="C102" s="27">
        <v>602</v>
      </c>
      <c r="D102" s="28" t="s">
        <v>130</v>
      </c>
      <c r="E102" s="28" t="s">
        <v>44</v>
      </c>
      <c r="F102" s="27">
        <v>0</v>
      </c>
    </row>
    <row r="103" spans="3:6" ht="45">
      <c r="C103" s="27">
        <v>607</v>
      </c>
      <c r="D103" s="28" t="s">
        <v>130</v>
      </c>
      <c r="E103" s="28" t="s">
        <v>45</v>
      </c>
      <c r="F103" s="27">
        <v>0</v>
      </c>
    </row>
    <row r="104" spans="3:6" ht="45">
      <c r="C104" s="27">
        <v>616</v>
      </c>
      <c r="D104" s="28" t="s">
        <v>130</v>
      </c>
      <c r="E104" s="28" t="s">
        <v>46</v>
      </c>
      <c r="F104" s="27">
        <v>0</v>
      </c>
    </row>
    <row r="105" spans="3:6" ht="45">
      <c r="C105" s="27">
        <v>617</v>
      </c>
      <c r="D105" s="28" t="s">
        <v>130</v>
      </c>
      <c r="E105" s="28" t="s">
        <v>47</v>
      </c>
      <c r="F105" s="27">
        <v>0</v>
      </c>
    </row>
    <row r="106" spans="3:6" ht="30">
      <c r="C106" s="27">
        <v>614</v>
      </c>
      <c r="D106" s="28" t="s">
        <v>130</v>
      </c>
      <c r="E106" s="28" t="s">
        <v>48</v>
      </c>
      <c r="F106" s="27">
        <v>0</v>
      </c>
    </row>
    <row r="107" spans="3:6" ht="30">
      <c r="C107" s="27">
        <v>628</v>
      </c>
      <c r="D107" s="28" t="s">
        <v>130</v>
      </c>
      <c r="E107" s="28" t="s">
        <v>49</v>
      </c>
      <c r="F107" s="27">
        <v>0</v>
      </c>
    </row>
  </sheetData>
  <autoFilter ref="A2:L54">
    <filterColumn colId="1"/>
  </autoFilter>
  <mergeCells count="8">
    <mergeCell ref="I1:J1"/>
    <mergeCell ref="K1:K2"/>
    <mergeCell ref="L1:L2"/>
    <mergeCell ref="A1:A2"/>
    <mergeCell ref="B1:B2"/>
    <mergeCell ref="C1:D1"/>
    <mergeCell ref="E1:F1"/>
    <mergeCell ref="G1:H1"/>
  </mergeCells>
  <printOptions horizontalCentered="1"/>
  <pageMargins left="0.25" right="0.25" top="0.5" bottom="0.5" header="0.3" footer="0.3"/>
  <pageSetup paperSize="9" scale="95" orientation="portrait" verticalDpi="300" r:id="rId1"/>
  <headerFooter>
    <oddHeader>&amp;C&amp;12INTEGRATED RAINFALL FOR THE YEAR,2016-17 (in mm)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K54"/>
  <sheetViews>
    <sheetView view="pageBreakPreview" zoomScaleSheetLayoutView="100" workbookViewId="0">
      <pane xSplit="2" ySplit="2" topLeftCell="C33" activePane="bottomRight" state="frozen"/>
      <selection pane="topRight" activeCell="C1" sqref="C1"/>
      <selection pane="bottomLeft" activeCell="A3" sqref="A3"/>
      <selection pane="bottomRight" activeCell="H3" sqref="H3:H52"/>
    </sheetView>
  </sheetViews>
  <sheetFormatPr defaultColWidth="9.28515625" defaultRowHeight="15"/>
  <cols>
    <col min="1" max="1" width="4.28515625" style="53" customWidth="1"/>
    <col min="2" max="2" width="13.7109375" style="53" customWidth="1"/>
    <col min="3" max="3" width="7.28515625" style="53" customWidth="1"/>
    <col min="4" max="4" width="7" style="53" customWidth="1"/>
    <col min="5" max="6" width="6.7109375" style="53" customWidth="1"/>
    <col min="7" max="8" width="7" style="53" customWidth="1"/>
    <col min="9" max="9" width="6.7109375" style="53" customWidth="1"/>
    <col min="10" max="10" width="8.28515625" style="77" customWidth="1"/>
    <col min="11" max="11" width="14.5703125" style="53" customWidth="1"/>
    <col min="12" max="16384" width="9.28515625" style="53"/>
  </cols>
  <sheetData>
    <row r="1" spans="1:11" ht="15" customHeight="1">
      <c r="A1" s="223" t="s">
        <v>70</v>
      </c>
      <c r="B1" s="223" t="s">
        <v>51</v>
      </c>
      <c r="C1" s="223" t="s">
        <v>105</v>
      </c>
      <c r="D1" s="223"/>
      <c r="E1" s="223" t="s">
        <v>106</v>
      </c>
      <c r="F1" s="223"/>
      <c r="G1" s="223" t="s">
        <v>52</v>
      </c>
      <c r="H1" s="223"/>
      <c r="I1" s="223" t="s">
        <v>89</v>
      </c>
      <c r="J1" s="225" t="s">
        <v>55</v>
      </c>
    </row>
    <row r="2" spans="1:11" s="60" customFormat="1" ht="25.5">
      <c r="A2" s="223"/>
      <c r="B2" s="223"/>
      <c r="C2" s="58" t="s">
        <v>57</v>
      </c>
      <c r="D2" s="58" t="s">
        <v>61</v>
      </c>
      <c r="E2" s="58" t="s">
        <v>57</v>
      </c>
      <c r="F2" s="58" t="s">
        <v>61</v>
      </c>
      <c r="G2" s="58" t="s">
        <v>57</v>
      </c>
      <c r="H2" s="58" t="s">
        <v>61</v>
      </c>
      <c r="I2" s="223"/>
      <c r="J2" s="225"/>
    </row>
    <row r="3" spans="1:11">
      <c r="A3" s="48">
        <v>1</v>
      </c>
      <c r="B3" s="49" t="s">
        <v>0</v>
      </c>
      <c r="C3" s="84">
        <v>5.3</v>
      </c>
      <c r="D3" s="26">
        <v>0</v>
      </c>
      <c r="E3" s="84">
        <v>6.7</v>
      </c>
      <c r="F3" s="26">
        <v>0</v>
      </c>
      <c r="G3" s="54">
        <f>C3+E3</f>
        <v>12</v>
      </c>
      <c r="H3" s="54">
        <f>D3+F3</f>
        <v>0</v>
      </c>
      <c r="I3" s="54">
        <f>H3/G3*100-100</f>
        <v>-100</v>
      </c>
      <c r="J3" s="54" t="s">
        <v>107</v>
      </c>
      <c r="K3" s="83"/>
    </row>
    <row r="4" spans="1:11">
      <c r="A4" s="48">
        <v>2</v>
      </c>
      <c r="B4" s="49" t="s">
        <v>1</v>
      </c>
      <c r="C4" s="84">
        <v>9.4</v>
      </c>
      <c r="D4" s="26">
        <v>0</v>
      </c>
      <c r="E4" s="84">
        <v>4.9000000000000004</v>
      </c>
      <c r="F4" s="26">
        <v>0</v>
      </c>
      <c r="G4" s="54">
        <f t="shared" ref="G4:G52" si="0">C4+E4</f>
        <v>14.3</v>
      </c>
      <c r="H4" s="54">
        <f t="shared" ref="H4:H52" si="1">D4+F4</f>
        <v>0</v>
      </c>
      <c r="I4" s="54">
        <f t="shared" ref="I4:I54" si="2">H4/G4*100-100</f>
        <v>-100</v>
      </c>
      <c r="J4" s="54" t="s">
        <v>107</v>
      </c>
      <c r="K4" s="83"/>
    </row>
    <row r="5" spans="1:11">
      <c r="A5" s="48">
        <v>3</v>
      </c>
      <c r="B5" s="49" t="s">
        <v>2</v>
      </c>
      <c r="C5" s="84">
        <v>9.8000000000000007</v>
      </c>
      <c r="D5" s="26">
        <v>0</v>
      </c>
      <c r="E5" s="84">
        <v>5.9</v>
      </c>
      <c r="F5" s="26">
        <v>0</v>
      </c>
      <c r="G5" s="54">
        <f t="shared" si="0"/>
        <v>15.700000000000001</v>
      </c>
      <c r="H5" s="54">
        <f t="shared" si="1"/>
        <v>0</v>
      </c>
      <c r="I5" s="54">
        <f t="shared" si="2"/>
        <v>-100</v>
      </c>
      <c r="J5" s="54" t="s">
        <v>107</v>
      </c>
      <c r="K5" s="83"/>
    </row>
    <row r="6" spans="1:11" ht="15" customHeight="1">
      <c r="A6" s="48">
        <v>4</v>
      </c>
      <c r="B6" s="49" t="s">
        <v>3</v>
      </c>
      <c r="C6" s="84">
        <v>6.8</v>
      </c>
      <c r="D6" s="26">
        <v>0</v>
      </c>
      <c r="E6" s="84">
        <v>12.1</v>
      </c>
      <c r="F6" s="26">
        <v>0</v>
      </c>
      <c r="G6" s="54">
        <f t="shared" si="0"/>
        <v>18.899999999999999</v>
      </c>
      <c r="H6" s="54">
        <f t="shared" si="1"/>
        <v>0</v>
      </c>
      <c r="I6" s="54">
        <f t="shared" si="2"/>
        <v>-100</v>
      </c>
      <c r="J6" s="54" t="s">
        <v>107</v>
      </c>
      <c r="K6" s="83"/>
    </row>
    <row r="7" spans="1:11" ht="15" customHeight="1">
      <c r="A7" s="48">
        <v>5</v>
      </c>
      <c r="B7" s="49" t="s">
        <v>4</v>
      </c>
      <c r="C7" s="84">
        <v>10.7</v>
      </c>
      <c r="D7" s="26">
        <v>0</v>
      </c>
      <c r="E7" s="84">
        <v>7</v>
      </c>
      <c r="F7" s="26">
        <v>0</v>
      </c>
      <c r="G7" s="54">
        <f t="shared" si="0"/>
        <v>17.7</v>
      </c>
      <c r="H7" s="54">
        <f t="shared" si="1"/>
        <v>0</v>
      </c>
      <c r="I7" s="54">
        <f t="shared" si="2"/>
        <v>-100</v>
      </c>
      <c r="J7" s="54" t="s">
        <v>107</v>
      </c>
      <c r="K7" s="83"/>
    </row>
    <row r="8" spans="1:11" ht="15" customHeight="1">
      <c r="A8" s="48">
        <v>6</v>
      </c>
      <c r="B8" s="49" t="s">
        <v>5</v>
      </c>
      <c r="C8" s="84">
        <v>6.2</v>
      </c>
      <c r="D8" s="26">
        <v>0</v>
      </c>
      <c r="E8" s="84">
        <v>29.5</v>
      </c>
      <c r="F8" s="26">
        <v>0</v>
      </c>
      <c r="G8" s="54">
        <f t="shared" si="0"/>
        <v>35.700000000000003</v>
      </c>
      <c r="H8" s="54">
        <f t="shared" si="1"/>
        <v>0</v>
      </c>
      <c r="I8" s="54">
        <f t="shared" si="2"/>
        <v>-100</v>
      </c>
      <c r="J8" s="54" t="s">
        <v>107</v>
      </c>
      <c r="K8" s="83"/>
    </row>
    <row r="9" spans="1:11" ht="15" customHeight="1">
      <c r="A9" s="48">
        <v>7</v>
      </c>
      <c r="B9" s="49" t="s">
        <v>6</v>
      </c>
      <c r="C9" s="84">
        <v>15.8</v>
      </c>
      <c r="D9" s="26">
        <v>0</v>
      </c>
      <c r="E9" s="84">
        <v>4.4000000000000004</v>
      </c>
      <c r="F9" s="26">
        <v>0</v>
      </c>
      <c r="G9" s="54">
        <f t="shared" si="0"/>
        <v>20.200000000000003</v>
      </c>
      <c r="H9" s="54">
        <f t="shared" si="1"/>
        <v>0</v>
      </c>
      <c r="I9" s="54">
        <f t="shared" si="2"/>
        <v>-100</v>
      </c>
      <c r="J9" s="54" t="s">
        <v>107</v>
      </c>
      <c r="K9" s="83"/>
    </row>
    <row r="10" spans="1:11" ht="15" customHeight="1">
      <c r="A10" s="48">
        <v>8</v>
      </c>
      <c r="B10" s="49" t="s">
        <v>7</v>
      </c>
      <c r="C10" s="84">
        <v>6.7</v>
      </c>
      <c r="D10" s="26">
        <v>0</v>
      </c>
      <c r="E10" s="84">
        <v>8.1</v>
      </c>
      <c r="F10" s="26">
        <v>0</v>
      </c>
      <c r="G10" s="54">
        <f t="shared" si="0"/>
        <v>14.8</v>
      </c>
      <c r="H10" s="54">
        <f t="shared" si="1"/>
        <v>0</v>
      </c>
      <c r="I10" s="54">
        <f t="shared" si="2"/>
        <v>-100</v>
      </c>
      <c r="J10" s="54" t="s">
        <v>107</v>
      </c>
      <c r="K10" s="83"/>
    </row>
    <row r="11" spans="1:11" ht="15" customHeight="1">
      <c r="A11" s="48">
        <v>9</v>
      </c>
      <c r="B11" s="49" t="s">
        <v>8</v>
      </c>
      <c r="C11" s="84">
        <v>9.5</v>
      </c>
      <c r="D11" s="26">
        <v>0</v>
      </c>
      <c r="E11" s="84">
        <v>2.7</v>
      </c>
      <c r="F11" s="26">
        <v>0</v>
      </c>
      <c r="G11" s="54">
        <f t="shared" si="0"/>
        <v>12.2</v>
      </c>
      <c r="H11" s="54">
        <f t="shared" si="1"/>
        <v>0</v>
      </c>
      <c r="I11" s="54">
        <f t="shared" si="2"/>
        <v>-100</v>
      </c>
      <c r="J11" s="54" t="s">
        <v>107</v>
      </c>
      <c r="K11" s="83"/>
    </row>
    <row r="12" spans="1:11" ht="15" customHeight="1">
      <c r="A12" s="48">
        <v>10</v>
      </c>
      <c r="B12" s="49" t="s">
        <v>9</v>
      </c>
      <c r="C12" s="84">
        <v>3.4</v>
      </c>
      <c r="D12" s="26">
        <v>0</v>
      </c>
      <c r="E12" s="84">
        <v>6.3</v>
      </c>
      <c r="F12" s="26">
        <v>0</v>
      </c>
      <c r="G12" s="54">
        <f t="shared" si="0"/>
        <v>9.6999999999999993</v>
      </c>
      <c r="H12" s="54">
        <f t="shared" si="1"/>
        <v>0</v>
      </c>
      <c r="I12" s="54">
        <f t="shared" si="2"/>
        <v>-100</v>
      </c>
      <c r="J12" s="54" t="s">
        <v>107</v>
      </c>
      <c r="K12" s="83"/>
    </row>
    <row r="13" spans="1:11" ht="15" customHeight="1">
      <c r="A13" s="48">
        <v>11</v>
      </c>
      <c r="B13" s="49" t="s">
        <v>10</v>
      </c>
      <c r="C13" s="84">
        <v>8.1999999999999993</v>
      </c>
      <c r="D13" s="26">
        <v>0</v>
      </c>
      <c r="E13" s="84">
        <v>7.8</v>
      </c>
      <c r="F13" s="26">
        <v>0</v>
      </c>
      <c r="G13" s="54">
        <f t="shared" si="0"/>
        <v>16</v>
      </c>
      <c r="H13" s="54">
        <f t="shared" si="1"/>
        <v>0</v>
      </c>
      <c r="I13" s="54">
        <f t="shared" si="2"/>
        <v>-100</v>
      </c>
      <c r="J13" s="54" t="s">
        <v>107</v>
      </c>
      <c r="K13" s="83"/>
    </row>
    <row r="14" spans="1:11" ht="15" customHeight="1">
      <c r="A14" s="48">
        <v>12</v>
      </c>
      <c r="B14" s="49" t="s">
        <v>11</v>
      </c>
      <c r="C14" s="84">
        <v>2.6</v>
      </c>
      <c r="D14" s="26">
        <v>0</v>
      </c>
      <c r="E14" s="84">
        <v>21.1</v>
      </c>
      <c r="F14" s="26">
        <v>0</v>
      </c>
      <c r="G14" s="54">
        <f t="shared" si="0"/>
        <v>23.700000000000003</v>
      </c>
      <c r="H14" s="54">
        <f t="shared" si="1"/>
        <v>0</v>
      </c>
      <c r="I14" s="54">
        <f t="shared" si="2"/>
        <v>-100</v>
      </c>
      <c r="J14" s="54" t="s">
        <v>107</v>
      </c>
      <c r="K14" s="83"/>
    </row>
    <row r="15" spans="1:11" ht="15" customHeight="1">
      <c r="A15" s="48">
        <v>13</v>
      </c>
      <c r="B15" s="49" t="s">
        <v>12</v>
      </c>
      <c r="C15" s="84">
        <v>5.7</v>
      </c>
      <c r="D15" s="26">
        <v>0</v>
      </c>
      <c r="E15" s="84">
        <v>8</v>
      </c>
      <c r="F15" s="26">
        <v>0</v>
      </c>
      <c r="G15" s="54">
        <f t="shared" si="0"/>
        <v>13.7</v>
      </c>
      <c r="H15" s="54">
        <f t="shared" si="1"/>
        <v>0</v>
      </c>
      <c r="I15" s="54">
        <f t="shared" si="2"/>
        <v>-100</v>
      </c>
      <c r="J15" s="54" t="s">
        <v>107</v>
      </c>
      <c r="K15" s="83"/>
    </row>
    <row r="16" spans="1:11">
      <c r="A16" s="48">
        <v>14</v>
      </c>
      <c r="B16" s="49" t="s">
        <v>13</v>
      </c>
      <c r="C16" s="84">
        <v>5.5</v>
      </c>
      <c r="D16" s="26">
        <v>0</v>
      </c>
      <c r="E16" s="84">
        <v>8</v>
      </c>
      <c r="F16" s="26">
        <v>0</v>
      </c>
      <c r="G16" s="54">
        <f t="shared" si="0"/>
        <v>13.5</v>
      </c>
      <c r="H16" s="54">
        <f t="shared" si="1"/>
        <v>0</v>
      </c>
      <c r="I16" s="54">
        <f t="shared" si="2"/>
        <v>-100</v>
      </c>
      <c r="J16" s="54" t="s">
        <v>107</v>
      </c>
      <c r="K16" s="83"/>
    </row>
    <row r="17" spans="1:11" ht="15" customHeight="1">
      <c r="A17" s="48">
        <v>15</v>
      </c>
      <c r="B17" s="49" t="s">
        <v>14</v>
      </c>
      <c r="C17" s="84">
        <v>7.9</v>
      </c>
      <c r="D17" s="26">
        <v>0</v>
      </c>
      <c r="E17" s="84">
        <v>12.5</v>
      </c>
      <c r="F17" s="26">
        <v>0</v>
      </c>
      <c r="G17" s="54">
        <f t="shared" si="0"/>
        <v>20.399999999999999</v>
      </c>
      <c r="H17" s="54">
        <f t="shared" si="1"/>
        <v>0</v>
      </c>
      <c r="I17" s="54">
        <f t="shared" si="2"/>
        <v>-100</v>
      </c>
      <c r="J17" s="54" t="s">
        <v>107</v>
      </c>
      <c r="K17" s="83"/>
    </row>
    <row r="18" spans="1:11" ht="12.75" customHeight="1">
      <c r="A18" s="48">
        <v>16</v>
      </c>
      <c r="B18" s="49" t="s">
        <v>15</v>
      </c>
      <c r="C18" s="84">
        <v>10.8</v>
      </c>
      <c r="D18" s="26">
        <v>0</v>
      </c>
      <c r="E18" s="84">
        <v>3.5</v>
      </c>
      <c r="F18" s="26">
        <v>0</v>
      </c>
      <c r="G18" s="54">
        <f t="shared" si="0"/>
        <v>14.3</v>
      </c>
      <c r="H18" s="54">
        <f t="shared" si="1"/>
        <v>0</v>
      </c>
      <c r="I18" s="54">
        <f t="shared" si="2"/>
        <v>-100</v>
      </c>
      <c r="J18" s="54" t="s">
        <v>107</v>
      </c>
      <c r="K18" s="83"/>
    </row>
    <row r="19" spans="1:11" ht="15" customHeight="1">
      <c r="A19" s="48">
        <v>17</v>
      </c>
      <c r="B19" s="49" t="s">
        <v>16</v>
      </c>
      <c r="C19" s="84">
        <v>7.9</v>
      </c>
      <c r="D19" s="26">
        <v>0</v>
      </c>
      <c r="E19" s="84">
        <v>4</v>
      </c>
      <c r="F19" s="26">
        <v>0</v>
      </c>
      <c r="G19" s="54">
        <f t="shared" si="0"/>
        <v>11.9</v>
      </c>
      <c r="H19" s="54">
        <f t="shared" si="1"/>
        <v>0</v>
      </c>
      <c r="I19" s="54">
        <f t="shared" si="2"/>
        <v>-100</v>
      </c>
      <c r="J19" s="54" t="s">
        <v>107</v>
      </c>
      <c r="K19" s="83"/>
    </row>
    <row r="20" spans="1:11" ht="15" customHeight="1">
      <c r="A20" s="48">
        <v>18</v>
      </c>
      <c r="B20" s="49" t="s">
        <v>17</v>
      </c>
      <c r="C20" s="84">
        <v>11.6</v>
      </c>
      <c r="D20" s="26">
        <v>0</v>
      </c>
      <c r="E20" s="84">
        <v>3.9</v>
      </c>
      <c r="F20" s="26">
        <v>0</v>
      </c>
      <c r="G20" s="54">
        <f t="shared" si="0"/>
        <v>15.5</v>
      </c>
      <c r="H20" s="54">
        <f t="shared" si="1"/>
        <v>0</v>
      </c>
      <c r="I20" s="54">
        <f t="shared" si="2"/>
        <v>-100</v>
      </c>
      <c r="J20" s="54" t="s">
        <v>107</v>
      </c>
      <c r="K20" s="83"/>
    </row>
    <row r="21" spans="1:11">
      <c r="A21" s="48">
        <v>19</v>
      </c>
      <c r="B21" s="49" t="s">
        <v>18</v>
      </c>
      <c r="C21" s="84">
        <v>7.6</v>
      </c>
      <c r="D21" s="26">
        <v>0</v>
      </c>
      <c r="E21" s="84">
        <v>10.4</v>
      </c>
      <c r="F21" s="26">
        <v>0</v>
      </c>
      <c r="G21" s="54">
        <f t="shared" si="0"/>
        <v>18</v>
      </c>
      <c r="H21" s="54">
        <f t="shared" si="1"/>
        <v>0</v>
      </c>
      <c r="I21" s="54">
        <f t="shared" si="2"/>
        <v>-100</v>
      </c>
      <c r="J21" s="54" t="s">
        <v>107</v>
      </c>
      <c r="K21" s="83"/>
    </row>
    <row r="22" spans="1:11" ht="15" customHeight="1">
      <c r="A22" s="48">
        <v>20</v>
      </c>
      <c r="B22" s="49" t="s">
        <v>19</v>
      </c>
      <c r="C22" s="84">
        <v>17.3</v>
      </c>
      <c r="D22" s="26">
        <v>0</v>
      </c>
      <c r="E22" s="84">
        <v>3.6</v>
      </c>
      <c r="F22" s="26">
        <v>0</v>
      </c>
      <c r="G22" s="54">
        <f t="shared" si="0"/>
        <v>20.900000000000002</v>
      </c>
      <c r="H22" s="54">
        <f t="shared" si="1"/>
        <v>0</v>
      </c>
      <c r="I22" s="54">
        <f t="shared" si="2"/>
        <v>-100</v>
      </c>
      <c r="J22" s="54" t="s">
        <v>107</v>
      </c>
      <c r="K22" s="83"/>
    </row>
    <row r="23" spans="1:11">
      <c r="A23" s="48">
        <v>21</v>
      </c>
      <c r="B23" s="49" t="s">
        <v>20</v>
      </c>
      <c r="C23" s="84">
        <v>7</v>
      </c>
      <c r="D23" s="26">
        <v>0</v>
      </c>
      <c r="E23" s="84">
        <v>7.6</v>
      </c>
      <c r="F23" s="26">
        <v>0</v>
      </c>
      <c r="G23" s="54">
        <f t="shared" si="0"/>
        <v>14.6</v>
      </c>
      <c r="H23" s="54">
        <f t="shared" si="1"/>
        <v>0</v>
      </c>
      <c r="I23" s="54">
        <f t="shared" si="2"/>
        <v>-100</v>
      </c>
      <c r="J23" s="54" t="s">
        <v>107</v>
      </c>
      <c r="K23" s="83"/>
    </row>
    <row r="24" spans="1:11">
      <c r="A24" s="48">
        <v>22</v>
      </c>
      <c r="B24" s="49" t="s">
        <v>21</v>
      </c>
      <c r="C24" s="84">
        <v>7.1</v>
      </c>
      <c r="D24" s="26">
        <v>0</v>
      </c>
      <c r="E24" s="84">
        <v>7.2</v>
      </c>
      <c r="F24" s="26">
        <v>0</v>
      </c>
      <c r="G24" s="54">
        <f t="shared" si="0"/>
        <v>14.3</v>
      </c>
      <c r="H24" s="54">
        <f t="shared" si="1"/>
        <v>0</v>
      </c>
      <c r="I24" s="54">
        <f t="shared" si="2"/>
        <v>-100</v>
      </c>
      <c r="J24" s="54" t="s">
        <v>107</v>
      </c>
      <c r="K24" s="83"/>
    </row>
    <row r="25" spans="1:11">
      <c r="A25" s="48">
        <v>23</v>
      </c>
      <c r="B25" s="49" t="s">
        <v>22</v>
      </c>
      <c r="C25" s="84">
        <v>5.4</v>
      </c>
      <c r="D25" s="26">
        <v>0</v>
      </c>
      <c r="E25" s="84">
        <v>11.6</v>
      </c>
      <c r="F25" s="26">
        <v>0</v>
      </c>
      <c r="G25" s="54">
        <f t="shared" si="0"/>
        <v>17</v>
      </c>
      <c r="H25" s="54">
        <f t="shared" si="1"/>
        <v>0</v>
      </c>
      <c r="I25" s="54">
        <f t="shared" si="2"/>
        <v>-100</v>
      </c>
      <c r="J25" s="54" t="s">
        <v>107</v>
      </c>
      <c r="K25" s="83"/>
    </row>
    <row r="26" spans="1:11">
      <c r="A26" s="48">
        <v>24</v>
      </c>
      <c r="B26" s="49" t="s">
        <v>23</v>
      </c>
      <c r="C26" s="84">
        <v>9.6</v>
      </c>
      <c r="D26" s="26">
        <v>0</v>
      </c>
      <c r="E26" s="84">
        <v>12.4</v>
      </c>
      <c r="F26" s="26">
        <v>0</v>
      </c>
      <c r="G26" s="54">
        <f t="shared" si="0"/>
        <v>22</v>
      </c>
      <c r="H26" s="54">
        <f t="shared" si="1"/>
        <v>0</v>
      </c>
      <c r="I26" s="54">
        <f t="shared" si="2"/>
        <v>-100</v>
      </c>
      <c r="J26" s="54" t="s">
        <v>107</v>
      </c>
      <c r="K26" s="83"/>
    </row>
    <row r="27" spans="1:11">
      <c r="A27" s="48">
        <v>25</v>
      </c>
      <c r="B27" s="49" t="s">
        <v>24</v>
      </c>
      <c r="C27" s="84">
        <v>4.4000000000000004</v>
      </c>
      <c r="D27" s="26">
        <v>0</v>
      </c>
      <c r="E27" s="84">
        <v>6.2</v>
      </c>
      <c r="F27" s="26">
        <v>0</v>
      </c>
      <c r="G27" s="54">
        <f t="shared" si="0"/>
        <v>10.600000000000001</v>
      </c>
      <c r="H27" s="54">
        <f t="shared" si="1"/>
        <v>0</v>
      </c>
      <c r="I27" s="54">
        <f t="shared" si="2"/>
        <v>-100</v>
      </c>
      <c r="J27" s="54" t="s">
        <v>107</v>
      </c>
      <c r="K27" s="83"/>
    </row>
    <row r="28" spans="1:11">
      <c r="A28" s="48">
        <v>26</v>
      </c>
      <c r="B28" s="49" t="s">
        <v>25</v>
      </c>
      <c r="C28" s="84">
        <v>7.9</v>
      </c>
      <c r="D28" s="26">
        <v>0</v>
      </c>
      <c r="E28" s="84">
        <v>5.9</v>
      </c>
      <c r="F28" s="26">
        <v>0</v>
      </c>
      <c r="G28" s="54">
        <f t="shared" si="0"/>
        <v>13.8</v>
      </c>
      <c r="H28" s="54">
        <f t="shared" si="1"/>
        <v>0</v>
      </c>
      <c r="I28" s="54">
        <f t="shared" si="2"/>
        <v>-100</v>
      </c>
      <c r="J28" s="54" t="s">
        <v>107</v>
      </c>
      <c r="K28" s="83"/>
    </row>
    <row r="29" spans="1:11">
      <c r="A29" s="48">
        <v>27</v>
      </c>
      <c r="B29" s="49" t="s">
        <v>26</v>
      </c>
      <c r="C29" s="84">
        <v>2.1</v>
      </c>
      <c r="D29" s="26">
        <v>0</v>
      </c>
      <c r="E29" s="84">
        <v>18.5</v>
      </c>
      <c r="F29" s="26">
        <v>0</v>
      </c>
      <c r="G29" s="54">
        <f t="shared" si="0"/>
        <v>20.6</v>
      </c>
      <c r="H29" s="54">
        <f t="shared" si="1"/>
        <v>0</v>
      </c>
      <c r="I29" s="54">
        <f t="shared" si="2"/>
        <v>-100</v>
      </c>
      <c r="J29" s="54" t="s">
        <v>107</v>
      </c>
      <c r="K29" s="83"/>
    </row>
    <row r="30" spans="1:11">
      <c r="A30" s="48">
        <v>28</v>
      </c>
      <c r="B30" s="49" t="s">
        <v>27</v>
      </c>
      <c r="C30" s="84">
        <v>11.6</v>
      </c>
      <c r="D30" s="26">
        <v>0</v>
      </c>
      <c r="E30" s="84">
        <v>3.9</v>
      </c>
      <c r="F30" s="26">
        <v>0</v>
      </c>
      <c r="G30" s="54">
        <f t="shared" si="0"/>
        <v>15.5</v>
      </c>
      <c r="H30" s="54">
        <f t="shared" si="1"/>
        <v>0</v>
      </c>
      <c r="I30" s="54">
        <f t="shared" si="2"/>
        <v>-100</v>
      </c>
      <c r="J30" s="54" t="s">
        <v>107</v>
      </c>
      <c r="K30" s="83"/>
    </row>
    <row r="31" spans="1:11">
      <c r="A31" s="48">
        <v>29</v>
      </c>
      <c r="B31" s="49" t="s">
        <v>28</v>
      </c>
      <c r="C31" s="84">
        <v>10.8</v>
      </c>
      <c r="D31" s="26">
        <v>0</v>
      </c>
      <c r="E31" s="84">
        <v>2.2999999999999998</v>
      </c>
      <c r="F31" s="26">
        <v>0</v>
      </c>
      <c r="G31" s="54">
        <f t="shared" si="0"/>
        <v>13.100000000000001</v>
      </c>
      <c r="H31" s="54">
        <f t="shared" si="1"/>
        <v>0</v>
      </c>
      <c r="I31" s="54">
        <f t="shared" si="2"/>
        <v>-100</v>
      </c>
      <c r="J31" s="54" t="s">
        <v>107</v>
      </c>
      <c r="K31" s="83"/>
    </row>
    <row r="32" spans="1:11">
      <c r="A32" s="48">
        <v>30</v>
      </c>
      <c r="B32" s="49" t="s">
        <v>29</v>
      </c>
      <c r="C32" s="84">
        <v>14.9</v>
      </c>
      <c r="D32" s="26">
        <v>0</v>
      </c>
      <c r="E32" s="84">
        <v>7.1</v>
      </c>
      <c r="F32" s="26">
        <v>0</v>
      </c>
      <c r="G32" s="54">
        <f t="shared" si="0"/>
        <v>22</v>
      </c>
      <c r="H32" s="54">
        <f t="shared" si="1"/>
        <v>0</v>
      </c>
      <c r="I32" s="54">
        <f t="shared" si="2"/>
        <v>-100</v>
      </c>
      <c r="J32" s="54" t="s">
        <v>107</v>
      </c>
      <c r="K32" s="83"/>
    </row>
    <row r="33" spans="1:11">
      <c r="A33" s="48">
        <v>31</v>
      </c>
      <c r="B33" s="49" t="s">
        <v>30</v>
      </c>
      <c r="C33" s="84">
        <v>7</v>
      </c>
      <c r="D33" s="26">
        <v>0</v>
      </c>
      <c r="E33" s="84">
        <v>10</v>
      </c>
      <c r="F33" s="26">
        <v>0</v>
      </c>
      <c r="G33" s="54">
        <f t="shared" si="0"/>
        <v>17</v>
      </c>
      <c r="H33" s="54">
        <f t="shared" si="1"/>
        <v>0</v>
      </c>
      <c r="I33" s="54">
        <f t="shared" si="2"/>
        <v>-100</v>
      </c>
      <c r="J33" s="54" t="s">
        <v>107</v>
      </c>
      <c r="K33" s="83"/>
    </row>
    <row r="34" spans="1:11">
      <c r="A34" s="48">
        <v>32</v>
      </c>
      <c r="B34" s="49" t="s">
        <v>31</v>
      </c>
      <c r="C34" s="84">
        <v>17.7</v>
      </c>
      <c r="D34" s="26">
        <v>0</v>
      </c>
      <c r="E34" s="84">
        <v>5.3</v>
      </c>
      <c r="F34" s="26">
        <v>0</v>
      </c>
      <c r="G34" s="54">
        <f t="shared" si="0"/>
        <v>23</v>
      </c>
      <c r="H34" s="54">
        <f t="shared" si="1"/>
        <v>0</v>
      </c>
      <c r="I34" s="54">
        <f t="shared" si="2"/>
        <v>-100</v>
      </c>
      <c r="J34" s="54" t="s">
        <v>107</v>
      </c>
      <c r="K34" s="83"/>
    </row>
    <row r="35" spans="1:11">
      <c r="A35" s="48">
        <v>33</v>
      </c>
      <c r="B35" s="49" t="s">
        <v>32</v>
      </c>
      <c r="C35" s="84">
        <v>6.2</v>
      </c>
      <c r="D35" s="26">
        <v>0</v>
      </c>
      <c r="E35" s="84">
        <v>7.5</v>
      </c>
      <c r="F35" s="26">
        <v>0</v>
      </c>
      <c r="G35" s="54">
        <f t="shared" si="0"/>
        <v>13.7</v>
      </c>
      <c r="H35" s="54">
        <f t="shared" si="1"/>
        <v>0</v>
      </c>
      <c r="I35" s="54">
        <f t="shared" si="2"/>
        <v>-100</v>
      </c>
      <c r="J35" s="54" t="s">
        <v>107</v>
      </c>
      <c r="K35" s="83"/>
    </row>
    <row r="36" spans="1:11">
      <c r="A36" s="48">
        <v>34</v>
      </c>
      <c r="B36" s="49" t="s">
        <v>33</v>
      </c>
      <c r="C36" s="84">
        <v>9</v>
      </c>
      <c r="D36" s="26">
        <v>0</v>
      </c>
      <c r="E36" s="84">
        <v>5</v>
      </c>
      <c r="F36" s="26">
        <v>0</v>
      </c>
      <c r="G36" s="54">
        <f t="shared" si="0"/>
        <v>14</v>
      </c>
      <c r="H36" s="54">
        <f t="shared" si="1"/>
        <v>0</v>
      </c>
      <c r="I36" s="54">
        <f t="shared" si="2"/>
        <v>-100</v>
      </c>
      <c r="J36" s="54" t="s">
        <v>107</v>
      </c>
      <c r="K36" s="83"/>
    </row>
    <row r="37" spans="1:11">
      <c r="A37" s="48">
        <v>35</v>
      </c>
      <c r="B37" s="49" t="s">
        <v>34</v>
      </c>
      <c r="C37" s="84">
        <v>7.3</v>
      </c>
      <c r="D37" s="26">
        <v>0</v>
      </c>
      <c r="E37" s="84">
        <v>6.9</v>
      </c>
      <c r="F37" s="26">
        <v>0</v>
      </c>
      <c r="G37" s="54">
        <f t="shared" si="0"/>
        <v>14.2</v>
      </c>
      <c r="H37" s="54">
        <f t="shared" si="1"/>
        <v>0</v>
      </c>
      <c r="I37" s="54">
        <f t="shared" si="2"/>
        <v>-100</v>
      </c>
      <c r="J37" s="54" t="s">
        <v>107</v>
      </c>
      <c r="K37" s="83"/>
    </row>
    <row r="38" spans="1:11">
      <c r="A38" s="48">
        <v>36</v>
      </c>
      <c r="B38" s="49" t="s">
        <v>35</v>
      </c>
      <c r="C38" s="84">
        <v>5.7</v>
      </c>
      <c r="D38" s="26">
        <v>0</v>
      </c>
      <c r="E38" s="84">
        <v>6.8</v>
      </c>
      <c r="F38" s="26">
        <v>0</v>
      </c>
      <c r="G38" s="54">
        <f t="shared" si="0"/>
        <v>12.5</v>
      </c>
      <c r="H38" s="54">
        <f t="shared" si="1"/>
        <v>0</v>
      </c>
      <c r="I38" s="54">
        <f t="shared" si="2"/>
        <v>-100</v>
      </c>
      <c r="J38" s="54" t="s">
        <v>107</v>
      </c>
      <c r="K38" s="83"/>
    </row>
    <row r="39" spans="1:11">
      <c r="A39" s="48">
        <v>37</v>
      </c>
      <c r="B39" s="49" t="s">
        <v>36</v>
      </c>
      <c r="C39" s="84">
        <v>9.5</v>
      </c>
      <c r="D39" s="26">
        <v>0</v>
      </c>
      <c r="E39" s="84">
        <v>12.8</v>
      </c>
      <c r="F39" s="26">
        <v>0</v>
      </c>
      <c r="G39" s="54">
        <f t="shared" si="0"/>
        <v>22.3</v>
      </c>
      <c r="H39" s="54">
        <f t="shared" si="1"/>
        <v>0</v>
      </c>
      <c r="I39" s="54">
        <f t="shared" si="2"/>
        <v>-100</v>
      </c>
      <c r="J39" s="54" t="s">
        <v>107</v>
      </c>
      <c r="K39" s="83"/>
    </row>
    <row r="40" spans="1:11">
      <c r="A40" s="48">
        <v>38</v>
      </c>
      <c r="B40" s="49" t="s">
        <v>37</v>
      </c>
      <c r="C40" s="84">
        <v>8</v>
      </c>
      <c r="D40" s="26">
        <v>0</v>
      </c>
      <c r="E40" s="84">
        <v>7.6</v>
      </c>
      <c r="F40" s="26">
        <v>0</v>
      </c>
      <c r="G40" s="54">
        <f t="shared" si="0"/>
        <v>15.6</v>
      </c>
      <c r="H40" s="54">
        <f t="shared" si="1"/>
        <v>0</v>
      </c>
      <c r="I40" s="54">
        <f t="shared" si="2"/>
        <v>-100</v>
      </c>
      <c r="J40" s="54" t="s">
        <v>107</v>
      </c>
      <c r="K40" s="83"/>
    </row>
    <row r="41" spans="1:11">
      <c r="A41" s="48">
        <v>39</v>
      </c>
      <c r="B41" s="49" t="s">
        <v>38</v>
      </c>
      <c r="C41" s="84">
        <v>7</v>
      </c>
      <c r="D41" s="26">
        <v>0</v>
      </c>
      <c r="E41" s="84">
        <v>3.7</v>
      </c>
      <c r="F41" s="26">
        <v>0</v>
      </c>
      <c r="G41" s="54">
        <f t="shared" si="0"/>
        <v>10.7</v>
      </c>
      <c r="H41" s="54">
        <f t="shared" si="1"/>
        <v>0</v>
      </c>
      <c r="I41" s="54">
        <f t="shared" si="2"/>
        <v>-100</v>
      </c>
      <c r="J41" s="54" t="s">
        <v>107</v>
      </c>
      <c r="K41" s="83"/>
    </row>
    <row r="42" spans="1:11">
      <c r="A42" s="48">
        <v>40</v>
      </c>
      <c r="B42" s="73" t="s">
        <v>39</v>
      </c>
      <c r="C42" s="84">
        <v>6.4</v>
      </c>
      <c r="D42" s="26">
        <v>0</v>
      </c>
      <c r="E42" s="84">
        <v>2.1</v>
      </c>
      <c r="F42" s="26">
        <v>0</v>
      </c>
      <c r="G42" s="54">
        <f t="shared" si="0"/>
        <v>8.5</v>
      </c>
      <c r="H42" s="54">
        <f t="shared" si="1"/>
        <v>0</v>
      </c>
      <c r="I42" s="54">
        <f t="shared" si="2"/>
        <v>-100</v>
      </c>
      <c r="J42" s="54" t="s">
        <v>107</v>
      </c>
      <c r="K42" s="83"/>
    </row>
    <row r="43" spans="1:11">
      <c r="A43" s="48">
        <v>41</v>
      </c>
      <c r="B43" s="49" t="s">
        <v>40</v>
      </c>
      <c r="C43" s="84">
        <v>12.1</v>
      </c>
      <c r="D43" s="26">
        <v>0</v>
      </c>
      <c r="E43" s="84">
        <v>4.8</v>
      </c>
      <c r="F43" s="26">
        <v>0</v>
      </c>
      <c r="G43" s="54">
        <f t="shared" si="0"/>
        <v>16.899999999999999</v>
      </c>
      <c r="H43" s="54">
        <f t="shared" si="1"/>
        <v>0</v>
      </c>
      <c r="I43" s="54">
        <f t="shared" si="2"/>
        <v>-100</v>
      </c>
      <c r="J43" s="54" t="s">
        <v>107</v>
      </c>
      <c r="K43" s="83"/>
    </row>
    <row r="44" spans="1:11">
      <c r="A44" s="48">
        <v>42</v>
      </c>
      <c r="B44" s="49" t="s">
        <v>41</v>
      </c>
      <c r="C44" s="84">
        <v>8</v>
      </c>
      <c r="D44" s="26">
        <v>0</v>
      </c>
      <c r="E44" s="84">
        <v>6.9</v>
      </c>
      <c r="F44" s="26">
        <v>0</v>
      </c>
      <c r="G44" s="54">
        <f t="shared" si="0"/>
        <v>14.9</v>
      </c>
      <c r="H44" s="54">
        <f t="shared" si="1"/>
        <v>0</v>
      </c>
      <c r="I44" s="54">
        <f t="shared" si="2"/>
        <v>-100</v>
      </c>
      <c r="J44" s="54" t="s">
        <v>107</v>
      </c>
      <c r="K44" s="83"/>
    </row>
    <row r="45" spans="1:11">
      <c r="A45" s="48">
        <v>43</v>
      </c>
      <c r="B45" s="49" t="s">
        <v>42</v>
      </c>
      <c r="C45" s="84">
        <v>7.2</v>
      </c>
      <c r="D45" s="26">
        <v>0</v>
      </c>
      <c r="E45" s="84">
        <v>9</v>
      </c>
      <c r="F45" s="26">
        <v>0.10000000000002274</v>
      </c>
      <c r="G45" s="54">
        <f t="shared" si="0"/>
        <v>16.2</v>
      </c>
      <c r="H45" s="54">
        <f t="shared" si="1"/>
        <v>0.10000000000002274</v>
      </c>
      <c r="I45" s="54">
        <f t="shared" si="2"/>
        <v>-99.38271604938258</v>
      </c>
      <c r="J45" s="54" t="s">
        <v>107</v>
      </c>
      <c r="K45" s="83"/>
    </row>
    <row r="46" spans="1:11">
      <c r="A46" s="48">
        <v>44</v>
      </c>
      <c r="B46" s="49" t="s">
        <v>43</v>
      </c>
      <c r="C46" s="84">
        <v>8</v>
      </c>
      <c r="D46" s="26">
        <v>0</v>
      </c>
      <c r="E46" s="84">
        <v>7</v>
      </c>
      <c r="F46" s="26">
        <v>0</v>
      </c>
      <c r="G46" s="54">
        <f t="shared" si="0"/>
        <v>15</v>
      </c>
      <c r="H46" s="54">
        <f t="shared" si="1"/>
        <v>0</v>
      </c>
      <c r="I46" s="54">
        <f t="shared" si="2"/>
        <v>-100</v>
      </c>
      <c r="J46" s="54" t="s">
        <v>107</v>
      </c>
      <c r="K46" s="83"/>
    </row>
    <row r="47" spans="1:11">
      <c r="A47" s="48">
        <v>45</v>
      </c>
      <c r="B47" s="49" t="s">
        <v>44</v>
      </c>
      <c r="C47" s="84">
        <v>5.7</v>
      </c>
      <c r="D47" s="26">
        <v>0</v>
      </c>
      <c r="E47" s="84">
        <v>2.9</v>
      </c>
      <c r="F47" s="26">
        <v>0</v>
      </c>
      <c r="G47" s="54">
        <f t="shared" si="0"/>
        <v>8.6</v>
      </c>
      <c r="H47" s="54">
        <f t="shared" si="1"/>
        <v>0</v>
      </c>
      <c r="I47" s="54">
        <f t="shared" si="2"/>
        <v>-100</v>
      </c>
      <c r="J47" s="54" t="s">
        <v>107</v>
      </c>
      <c r="K47" s="83"/>
    </row>
    <row r="48" spans="1:11">
      <c r="A48" s="48">
        <v>46</v>
      </c>
      <c r="B48" s="49" t="s">
        <v>45</v>
      </c>
      <c r="C48" s="84">
        <v>8.1999999999999993</v>
      </c>
      <c r="D48" s="26">
        <v>0</v>
      </c>
      <c r="E48" s="84">
        <v>2.2000000000000002</v>
      </c>
      <c r="F48" s="26">
        <v>0</v>
      </c>
      <c r="G48" s="54">
        <f t="shared" si="0"/>
        <v>10.399999999999999</v>
      </c>
      <c r="H48" s="54">
        <f t="shared" si="1"/>
        <v>0</v>
      </c>
      <c r="I48" s="54">
        <f t="shared" si="2"/>
        <v>-100</v>
      </c>
      <c r="J48" s="54" t="s">
        <v>107</v>
      </c>
      <c r="K48" s="83"/>
    </row>
    <row r="49" spans="1:11">
      <c r="A49" s="48">
        <v>47</v>
      </c>
      <c r="B49" s="49" t="s">
        <v>72</v>
      </c>
      <c r="C49" s="84">
        <v>9.4</v>
      </c>
      <c r="D49" s="26">
        <v>0</v>
      </c>
      <c r="E49" s="84">
        <v>0.9</v>
      </c>
      <c r="F49" s="26">
        <v>0</v>
      </c>
      <c r="G49" s="54">
        <f t="shared" si="0"/>
        <v>10.3</v>
      </c>
      <c r="H49" s="54">
        <f t="shared" si="1"/>
        <v>0</v>
      </c>
      <c r="I49" s="54">
        <f t="shared" si="2"/>
        <v>-100</v>
      </c>
      <c r="J49" s="54" t="s">
        <v>107</v>
      </c>
      <c r="K49" s="83"/>
    </row>
    <row r="50" spans="1:11">
      <c r="A50" s="48">
        <v>48</v>
      </c>
      <c r="B50" s="49" t="s">
        <v>71</v>
      </c>
      <c r="C50" s="84">
        <v>11.8</v>
      </c>
      <c r="D50" s="26">
        <v>0</v>
      </c>
      <c r="E50" s="84">
        <v>1.1000000000000001</v>
      </c>
      <c r="F50" s="26">
        <v>0</v>
      </c>
      <c r="G50" s="54">
        <f t="shared" si="0"/>
        <v>12.9</v>
      </c>
      <c r="H50" s="54">
        <f t="shared" si="1"/>
        <v>0</v>
      </c>
      <c r="I50" s="54">
        <f t="shared" si="2"/>
        <v>-100</v>
      </c>
      <c r="J50" s="54" t="s">
        <v>107</v>
      </c>
      <c r="K50" s="83"/>
    </row>
    <row r="51" spans="1:11">
      <c r="A51" s="48">
        <v>49</v>
      </c>
      <c r="B51" s="49" t="s">
        <v>48</v>
      </c>
      <c r="C51" s="84">
        <v>8.1999999999999993</v>
      </c>
      <c r="D51" s="26">
        <v>0</v>
      </c>
      <c r="E51" s="84">
        <v>4.4000000000000004</v>
      </c>
      <c r="F51" s="26">
        <v>0</v>
      </c>
      <c r="G51" s="54">
        <f t="shared" si="0"/>
        <v>12.6</v>
      </c>
      <c r="H51" s="54">
        <f t="shared" si="1"/>
        <v>0</v>
      </c>
      <c r="I51" s="54">
        <f t="shared" si="2"/>
        <v>-100</v>
      </c>
      <c r="J51" s="54" t="s">
        <v>107</v>
      </c>
      <c r="K51" s="83"/>
    </row>
    <row r="52" spans="1:11">
      <c r="A52" s="48">
        <v>50</v>
      </c>
      <c r="B52" s="49" t="s">
        <v>49</v>
      </c>
      <c r="C52" s="84">
        <v>8</v>
      </c>
      <c r="D52" s="26">
        <v>0</v>
      </c>
      <c r="E52" s="84">
        <v>7.6</v>
      </c>
      <c r="F52" s="26">
        <v>0</v>
      </c>
      <c r="G52" s="54">
        <f t="shared" si="0"/>
        <v>15.6</v>
      </c>
      <c r="H52" s="54">
        <f t="shared" si="1"/>
        <v>0</v>
      </c>
      <c r="I52" s="54">
        <f t="shared" si="2"/>
        <v>-100</v>
      </c>
      <c r="J52" s="54" t="s">
        <v>107</v>
      </c>
      <c r="K52" s="83"/>
    </row>
    <row r="53" spans="1:11">
      <c r="A53" s="48">
        <v>51</v>
      </c>
      <c r="B53" s="48" t="s">
        <v>53</v>
      </c>
      <c r="C53" s="48">
        <f t="shared" ref="C53:H53" si="3">SUM(C3:C52)</f>
        <v>419.89999999999992</v>
      </c>
      <c r="D53" s="48">
        <f t="shared" si="3"/>
        <v>0</v>
      </c>
      <c r="E53" s="48">
        <f t="shared" si="3"/>
        <v>367.6</v>
      </c>
      <c r="F53" s="48">
        <f t="shared" si="3"/>
        <v>0.10000000000002274</v>
      </c>
      <c r="G53" s="48">
        <f t="shared" si="3"/>
        <v>787.50000000000011</v>
      </c>
      <c r="H53" s="48">
        <f t="shared" si="3"/>
        <v>0.10000000000002274</v>
      </c>
      <c r="I53" s="54">
        <f t="shared" si="2"/>
        <v>-99.987301587301587</v>
      </c>
      <c r="J53" s="54" t="s">
        <v>107</v>
      </c>
      <c r="K53" s="83"/>
    </row>
    <row r="54" spans="1:11">
      <c r="A54" s="48">
        <v>52</v>
      </c>
      <c r="B54" s="48" t="s">
        <v>54</v>
      </c>
      <c r="C54" s="63">
        <f t="shared" ref="C54:H54" si="4">C53/50</f>
        <v>8.3979999999999979</v>
      </c>
      <c r="D54" s="63">
        <f t="shared" si="4"/>
        <v>0</v>
      </c>
      <c r="E54" s="63">
        <f t="shared" si="4"/>
        <v>7.3520000000000003</v>
      </c>
      <c r="F54" s="63">
        <f t="shared" si="4"/>
        <v>2.0000000000004545E-3</v>
      </c>
      <c r="G54" s="63">
        <f t="shared" si="4"/>
        <v>15.750000000000002</v>
      </c>
      <c r="H54" s="63">
        <f t="shared" si="4"/>
        <v>2.0000000000004545E-3</v>
      </c>
      <c r="I54" s="54">
        <f t="shared" si="2"/>
        <v>-99.987301587301587</v>
      </c>
      <c r="J54" s="54" t="s">
        <v>107</v>
      </c>
    </row>
  </sheetData>
  <autoFilter ref="A2:K54">
    <filterColumn colId="1"/>
  </autoFilter>
  <mergeCells count="7">
    <mergeCell ref="G1:H1"/>
    <mergeCell ref="I1:I2"/>
    <mergeCell ref="J1:J2"/>
    <mergeCell ref="A1:A2"/>
    <mergeCell ref="B1:B2"/>
    <mergeCell ref="C1:D1"/>
    <mergeCell ref="E1:F1"/>
  </mergeCells>
  <printOptions horizontalCentered="1"/>
  <pageMargins left="0.25" right="0.25" top="0.5" bottom="0.5" header="0.3" footer="0.3"/>
  <pageSetup paperSize="9" scale="95" orientation="portrait" verticalDpi="300" r:id="rId1"/>
  <headerFooter>
    <oddHeader>&amp;C&amp;12INTEGRATED RAINFALL FOR THE YEAR,2016-17 (in mm)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V107"/>
  <sheetViews>
    <sheetView view="pageBreakPreview" zoomScaleSheetLayoutView="100" workbookViewId="0">
      <pane xSplit="2" ySplit="2" topLeftCell="C34" activePane="bottomRight" state="frozen"/>
      <selection pane="topRight" activeCell="C1" sqref="C1"/>
      <selection pane="bottomLeft" activeCell="A3" sqref="A3"/>
      <selection pane="bottomRight" activeCell="F3" sqref="F3:F52"/>
    </sheetView>
  </sheetViews>
  <sheetFormatPr defaultColWidth="9.28515625" defaultRowHeight="15"/>
  <cols>
    <col min="1" max="1" width="3.7109375" style="60" customWidth="1"/>
    <col min="2" max="2" width="13.28515625" style="53" customWidth="1"/>
    <col min="3" max="4" width="5.7109375" style="53" customWidth="1"/>
    <col min="5" max="5" width="6.28515625" style="53" customWidth="1"/>
    <col min="6" max="6" width="5.7109375" style="53" customWidth="1"/>
    <col min="7" max="7" width="6.28515625" style="53" customWidth="1"/>
    <col min="8" max="8" width="5.7109375" style="53" customWidth="1"/>
    <col min="9" max="9" width="7" style="53" customWidth="1"/>
    <col min="10" max="10" width="6.42578125" style="53" customWidth="1"/>
    <col min="11" max="11" width="6.28515625" style="53" customWidth="1"/>
    <col min="12" max="12" width="8" style="77" customWidth="1"/>
    <col min="13" max="13" width="6" style="77" customWidth="1"/>
    <col min="14" max="14" width="12.5703125" style="53" customWidth="1"/>
    <col min="15" max="15" width="10.7109375" style="53" customWidth="1"/>
    <col min="16" max="16" width="8.7109375" style="53" customWidth="1"/>
    <col min="17" max="17" width="12.7109375" style="53" customWidth="1"/>
    <col min="18" max="19" width="8.5703125" style="53" customWidth="1"/>
    <col min="20" max="20" width="10.42578125" style="53" customWidth="1"/>
    <col min="21" max="21" width="9.28515625" style="53" customWidth="1"/>
    <col min="22" max="22" width="14.5703125" style="53" customWidth="1"/>
    <col min="23" max="16384" width="9.28515625" style="53"/>
  </cols>
  <sheetData>
    <row r="1" spans="1:22" ht="24.75" customHeight="1">
      <c r="A1" s="223" t="s">
        <v>70</v>
      </c>
      <c r="B1" s="223" t="s">
        <v>51</v>
      </c>
      <c r="C1" s="223" t="s">
        <v>140</v>
      </c>
      <c r="D1" s="223"/>
      <c r="E1" s="223" t="s">
        <v>141</v>
      </c>
      <c r="F1" s="223"/>
      <c r="G1" s="223" t="s">
        <v>142</v>
      </c>
      <c r="H1" s="223"/>
      <c r="I1" s="223" t="s">
        <v>52</v>
      </c>
      <c r="J1" s="223"/>
      <c r="K1" s="223" t="s">
        <v>89</v>
      </c>
      <c r="L1" s="244" t="s">
        <v>73</v>
      </c>
      <c r="M1" s="92"/>
      <c r="N1" s="226" t="s">
        <v>80</v>
      </c>
      <c r="O1" s="226"/>
      <c r="P1" s="64"/>
      <c r="Q1" s="64"/>
      <c r="R1" s="64"/>
      <c r="S1" s="64"/>
      <c r="T1" s="64"/>
      <c r="U1" s="64"/>
    </row>
    <row r="2" spans="1:22" s="60" customFormat="1" ht="35.65" customHeight="1">
      <c r="A2" s="223"/>
      <c r="B2" s="223"/>
      <c r="C2" s="98" t="s">
        <v>57</v>
      </c>
      <c r="D2" s="98" t="s">
        <v>61</v>
      </c>
      <c r="E2" s="98" t="s">
        <v>57</v>
      </c>
      <c r="F2" s="98" t="s">
        <v>61</v>
      </c>
      <c r="G2" s="98" t="s">
        <v>57</v>
      </c>
      <c r="H2" s="98" t="s">
        <v>61</v>
      </c>
      <c r="I2" s="98" t="s">
        <v>57</v>
      </c>
      <c r="J2" s="98" t="s">
        <v>61</v>
      </c>
      <c r="K2" s="223"/>
      <c r="L2" s="244"/>
      <c r="M2" s="92"/>
      <c r="N2" s="227" t="s">
        <v>59</v>
      </c>
      <c r="O2" s="227"/>
      <c r="P2" s="59" t="s">
        <v>60</v>
      </c>
      <c r="Q2" s="59" t="s">
        <v>77</v>
      </c>
      <c r="R2" s="109" t="s">
        <v>111</v>
      </c>
      <c r="S2" s="109" t="s">
        <v>110</v>
      </c>
      <c r="T2" s="96" t="s">
        <v>66</v>
      </c>
      <c r="U2" s="96" t="s">
        <v>55</v>
      </c>
    </row>
    <row r="3" spans="1:22">
      <c r="A3" s="97">
        <v>1</v>
      </c>
      <c r="B3" s="49" t="s">
        <v>0</v>
      </c>
      <c r="C3" s="25">
        <v>6.9000000000000909</v>
      </c>
      <c r="D3" s="27">
        <v>1.3</v>
      </c>
      <c r="E3" s="4">
        <v>18.600000000000001</v>
      </c>
      <c r="F3" s="27">
        <v>7.3</v>
      </c>
      <c r="G3" s="25">
        <v>45.8</v>
      </c>
      <c r="H3" s="107">
        <v>12.299999999999999</v>
      </c>
      <c r="I3" s="48">
        <f>C3+E3+G3</f>
        <v>71.300000000000097</v>
      </c>
      <c r="J3" s="63">
        <f>D3+F3+H3</f>
        <v>20.9</v>
      </c>
      <c r="K3" s="54">
        <f>J3/I3*100-100</f>
        <v>-70.687237026648006</v>
      </c>
      <c r="L3" s="110" t="s">
        <v>73</v>
      </c>
      <c r="M3" s="93"/>
      <c r="N3" s="224" t="s">
        <v>65</v>
      </c>
      <c r="O3" s="224"/>
      <c r="P3" s="61">
        <v>97.8</v>
      </c>
      <c r="Q3" s="61">
        <v>97.8</v>
      </c>
      <c r="R3" s="62">
        <v>240.2</v>
      </c>
      <c r="S3" s="62">
        <v>270.7</v>
      </c>
      <c r="T3" s="63">
        <f t="shared" ref="T3:T17" si="0">S3/Q3*100-100</f>
        <v>176.78936605316972</v>
      </c>
      <c r="U3" s="48" t="s">
        <v>56</v>
      </c>
      <c r="V3" s="83"/>
    </row>
    <row r="4" spans="1:22">
      <c r="A4" s="97">
        <v>2</v>
      </c>
      <c r="B4" s="49" t="s">
        <v>1</v>
      </c>
      <c r="C4" s="25">
        <v>13.399999999999977</v>
      </c>
      <c r="D4" s="27">
        <v>5.6</v>
      </c>
      <c r="E4" s="4">
        <v>20.9</v>
      </c>
      <c r="F4" s="27">
        <v>0.3</v>
      </c>
      <c r="G4" s="25">
        <v>44.6</v>
      </c>
      <c r="H4" s="107">
        <v>10.199999999999999</v>
      </c>
      <c r="I4" s="48">
        <f t="shared" ref="I4:I22" si="1">C4+E4+G4</f>
        <v>78.899999999999977</v>
      </c>
      <c r="J4" s="63">
        <f t="shared" ref="J4:J22" si="2">D4+F4+H4</f>
        <v>16.099999999999998</v>
      </c>
      <c r="K4" s="54">
        <f t="shared" ref="K4:K54" si="3">J4/I4*100-100</f>
        <v>-79.594423320659061</v>
      </c>
      <c r="L4" s="110" t="s">
        <v>73</v>
      </c>
      <c r="M4" s="93"/>
      <c r="N4" s="224" t="s">
        <v>78</v>
      </c>
      <c r="O4" s="224"/>
      <c r="P4" s="48">
        <v>210.6</v>
      </c>
      <c r="Q4" s="48">
        <v>210.6</v>
      </c>
      <c r="R4" s="48">
        <v>96.3</v>
      </c>
      <c r="S4" s="63">
        <v>96.3</v>
      </c>
      <c r="T4" s="63">
        <f t="shared" si="0"/>
        <v>-54.273504273504273</v>
      </c>
      <c r="U4" s="48" t="s">
        <v>69</v>
      </c>
      <c r="V4" s="83"/>
    </row>
    <row r="5" spans="1:22">
      <c r="A5" s="97">
        <v>3</v>
      </c>
      <c r="B5" s="49" t="s">
        <v>2</v>
      </c>
      <c r="C5" s="25">
        <v>6.8999999999998636</v>
      </c>
      <c r="D5" s="27">
        <v>0</v>
      </c>
      <c r="E5" s="4">
        <v>14.2</v>
      </c>
      <c r="F5" s="27">
        <v>12.2</v>
      </c>
      <c r="G5" s="25">
        <v>59.1</v>
      </c>
      <c r="H5" s="107">
        <v>21.4</v>
      </c>
      <c r="I5" s="48">
        <f t="shared" si="1"/>
        <v>80.199999999999861</v>
      </c>
      <c r="J5" s="63">
        <f t="shared" si="2"/>
        <v>33.599999999999994</v>
      </c>
      <c r="K5" s="54">
        <f t="shared" si="3"/>
        <v>-58.104738154613401</v>
      </c>
      <c r="L5" s="110" t="s">
        <v>73</v>
      </c>
      <c r="M5" s="93"/>
      <c r="N5" s="228" t="s">
        <v>83</v>
      </c>
      <c r="O5" s="228"/>
      <c r="P5" s="48">
        <v>212.8</v>
      </c>
      <c r="Q5" s="48">
        <v>212.8</v>
      </c>
      <c r="R5" s="48">
        <v>176</v>
      </c>
      <c r="S5" s="48">
        <v>143</v>
      </c>
      <c r="T5" s="63">
        <f t="shared" si="0"/>
        <v>-32.800751879699249</v>
      </c>
      <c r="U5" s="48" t="s">
        <v>69</v>
      </c>
      <c r="V5" s="83"/>
    </row>
    <row r="6" spans="1:22">
      <c r="A6" s="97">
        <v>4</v>
      </c>
      <c r="B6" s="49" t="s">
        <v>3</v>
      </c>
      <c r="C6" s="25">
        <v>12.300000000000068</v>
      </c>
      <c r="D6" s="27">
        <v>0</v>
      </c>
      <c r="E6" s="4">
        <v>7.6</v>
      </c>
      <c r="F6" s="27">
        <v>0</v>
      </c>
      <c r="G6" s="25">
        <v>49.8</v>
      </c>
      <c r="H6" s="107">
        <v>4</v>
      </c>
      <c r="I6" s="48">
        <f t="shared" si="1"/>
        <v>69.700000000000074</v>
      </c>
      <c r="J6" s="63">
        <f t="shared" si="2"/>
        <v>4</v>
      </c>
      <c r="K6" s="54">
        <f t="shared" si="3"/>
        <v>-94.261119081779057</v>
      </c>
      <c r="L6" s="110" t="s">
        <v>73</v>
      </c>
      <c r="M6" s="93"/>
      <c r="N6" s="228" t="s">
        <v>90</v>
      </c>
      <c r="O6" s="228"/>
      <c r="P6" s="48">
        <v>163.9</v>
      </c>
      <c r="Q6" s="61">
        <v>163.9</v>
      </c>
      <c r="R6" s="62">
        <v>130.6</v>
      </c>
      <c r="S6" s="62">
        <v>158.9</v>
      </c>
      <c r="T6" s="63">
        <f t="shared" si="0"/>
        <v>-3.0506406345332522</v>
      </c>
      <c r="U6" s="48" t="s">
        <v>57</v>
      </c>
      <c r="V6" s="83"/>
    </row>
    <row r="7" spans="1:22">
      <c r="A7" s="97">
        <v>5</v>
      </c>
      <c r="B7" s="49" t="s">
        <v>4</v>
      </c>
      <c r="C7" s="25">
        <v>19.499999999999886</v>
      </c>
      <c r="D7" s="27">
        <v>4.5999999999999996</v>
      </c>
      <c r="E7" s="4">
        <v>19.399999999999999</v>
      </c>
      <c r="F7" s="27">
        <v>0.1</v>
      </c>
      <c r="G7" s="25">
        <v>54.1</v>
      </c>
      <c r="H7" s="107">
        <v>12.3</v>
      </c>
      <c r="I7" s="48">
        <f t="shared" si="1"/>
        <v>92.999999999999886</v>
      </c>
      <c r="J7" s="63">
        <f t="shared" si="2"/>
        <v>17</v>
      </c>
      <c r="K7" s="54">
        <f t="shared" si="3"/>
        <v>-81.720430107526852</v>
      </c>
      <c r="L7" s="110" t="s">
        <v>73</v>
      </c>
      <c r="M7" s="93"/>
      <c r="N7" s="229" t="s">
        <v>95</v>
      </c>
      <c r="O7" s="229"/>
      <c r="P7" s="89">
        <f>SUM(P3:P6)</f>
        <v>685.1</v>
      </c>
      <c r="Q7" s="89">
        <f t="shared" ref="Q7" si="4">SUM(Q3:Q6)</f>
        <v>685.1</v>
      </c>
      <c r="R7" s="89">
        <f t="shared" ref="R7" si="5">SUM(R3:R6)</f>
        <v>643.1</v>
      </c>
      <c r="S7" s="89">
        <f t="shared" ref="S7" si="6">SUM(S3:S6)</f>
        <v>668.9</v>
      </c>
      <c r="T7" s="63">
        <f t="shared" si="0"/>
        <v>-2.3646183038972453</v>
      </c>
      <c r="U7" s="89" t="s">
        <v>57</v>
      </c>
      <c r="V7" s="83"/>
    </row>
    <row r="8" spans="1:22" ht="15" customHeight="1">
      <c r="A8" s="97">
        <v>6</v>
      </c>
      <c r="B8" s="49" t="s">
        <v>5</v>
      </c>
      <c r="C8" s="25">
        <v>11.799999999999955</v>
      </c>
      <c r="D8" s="27">
        <v>2.1</v>
      </c>
      <c r="E8" s="4">
        <v>16.8</v>
      </c>
      <c r="F8" s="27">
        <v>1.9</v>
      </c>
      <c r="G8" s="25">
        <v>65.8</v>
      </c>
      <c r="H8" s="107">
        <v>16.5</v>
      </c>
      <c r="I8" s="48">
        <f t="shared" si="1"/>
        <v>94.399999999999949</v>
      </c>
      <c r="J8" s="63">
        <f t="shared" si="2"/>
        <v>20.5</v>
      </c>
      <c r="K8" s="54">
        <f t="shared" si="3"/>
        <v>-78.283898305084733</v>
      </c>
      <c r="L8" s="110" t="s">
        <v>73</v>
      </c>
      <c r="M8" s="93"/>
      <c r="N8" s="224" t="s">
        <v>91</v>
      </c>
      <c r="O8" s="224"/>
      <c r="P8" s="48">
        <v>162.69999999999999</v>
      </c>
      <c r="Q8" s="48">
        <v>162.69999999999999</v>
      </c>
      <c r="R8" s="48">
        <v>80.400000000000006</v>
      </c>
      <c r="S8" s="63">
        <v>77.400000000000006</v>
      </c>
      <c r="T8" s="63">
        <f t="shared" si="0"/>
        <v>-52.427781192378603</v>
      </c>
      <c r="U8" s="48" t="s">
        <v>69</v>
      </c>
      <c r="V8" s="83"/>
    </row>
    <row r="9" spans="1:22" ht="15" customHeight="1">
      <c r="A9" s="97">
        <v>7</v>
      </c>
      <c r="B9" s="49" t="s">
        <v>6</v>
      </c>
      <c r="C9" s="25">
        <v>7.4999999999998863</v>
      </c>
      <c r="D9" s="27">
        <v>4</v>
      </c>
      <c r="E9" s="4">
        <v>17.3</v>
      </c>
      <c r="F9" s="27">
        <v>11.1</v>
      </c>
      <c r="G9" s="25">
        <v>42.6</v>
      </c>
      <c r="H9" s="107">
        <v>23.4</v>
      </c>
      <c r="I9" s="48">
        <f t="shared" si="1"/>
        <v>67.399999999999892</v>
      </c>
      <c r="J9" s="63">
        <f t="shared" si="2"/>
        <v>38.5</v>
      </c>
      <c r="K9" s="54">
        <f t="shared" si="3"/>
        <v>-42.878338278931658</v>
      </c>
      <c r="L9" s="110" t="s">
        <v>82</v>
      </c>
      <c r="M9" s="93"/>
      <c r="N9" s="228" t="s">
        <v>97</v>
      </c>
      <c r="O9" s="228"/>
      <c r="P9" s="48">
        <v>70.7</v>
      </c>
      <c r="Q9" s="48">
        <v>70.7</v>
      </c>
      <c r="R9" s="48">
        <v>82.6</v>
      </c>
      <c r="S9" s="48">
        <v>8.3000000000000007</v>
      </c>
      <c r="T9" s="63">
        <f t="shared" si="0"/>
        <v>-88.260254596888259</v>
      </c>
      <c r="U9" s="48" t="s">
        <v>73</v>
      </c>
      <c r="V9" s="83"/>
    </row>
    <row r="10" spans="1:22">
      <c r="A10" s="97">
        <v>8</v>
      </c>
      <c r="B10" s="49" t="s">
        <v>7</v>
      </c>
      <c r="C10" s="25">
        <v>8.1000000000001364</v>
      </c>
      <c r="D10" s="27">
        <v>0.6</v>
      </c>
      <c r="E10" s="4">
        <v>32</v>
      </c>
      <c r="F10" s="27">
        <v>0.9</v>
      </c>
      <c r="G10" s="25">
        <v>71.2</v>
      </c>
      <c r="H10" s="107">
        <v>41.1</v>
      </c>
      <c r="I10" s="48">
        <f t="shared" si="1"/>
        <v>111.30000000000014</v>
      </c>
      <c r="J10" s="63">
        <f t="shared" si="2"/>
        <v>42.6</v>
      </c>
      <c r="K10" s="54">
        <f t="shared" si="3"/>
        <v>-61.725067385444795</v>
      </c>
      <c r="L10" s="110" t="s">
        <v>73</v>
      </c>
      <c r="M10" s="93"/>
      <c r="N10" s="228" t="s">
        <v>96</v>
      </c>
      <c r="O10" s="228"/>
      <c r="P10" s="63">
        <v>16</v>
      </c>
      <c r="Q10" s="63">
        <v>16</v>
      </c>
      <c r="R10" s="48">
        <v>0.5</v>
      </c>
      <c r="S10" s="48">
        <v>7.7</v>
      </c>
      <c r="T10" s="63">
        <f t="shared" si="0"/>
        <v>-51.875</v>
      </c>
      <c r="U10" s="48" t="s">
        <v>69</v>
      </c>
      <c r="V10" s="83"/>
    </row>
    <row r="11" spans="1:22">
      <c r="A11" s="97">
        <v>9</v>
      </c>
      <c r="B11" s="49" t="s">
        <v>8</v>
      </c>
      <c r="C11" s="25">
        <v>9.1000000000000227</v>
      </c>
      <c r="D11" s="27">
        <v>0</v>
      </c>
      <c r="E11" s="4">
        <v>13.3</v>
      </c>
      <c r="F11" s="27">
        <v>0</v>
      </c>
      <c r="G11" s="25">
        <v>75.7</v>
      </c>
      <c r="H11" s="107">
        <v>52.9</v>
      </c>
      <c r="I11" s="48">
        <f t="shared" si="1"/>
        <v>98.100000000000023</v>
      </c>
      <c r="J11" s="63">
        <f t="shared" si="2"/>
        <v>52.9</v>
      </c>
      <c r="K11" s="54">
        <f t="shared" si="3"/>
        <v>-46.075433231396545</v>
      </c>
      <c r="L11" s="110" t="s">
        <v>82</v>
      </c>
      <c r="M11" s="93"/>
      <c r="N11" s="230" t="s">
        <v>99</v>
      </c>
      <c r="O11" s="230"/>
      <c r="P11" s="89">
        <f>SUM(P8:P10)</f>
        <v>249.39999999999998</v>
      </c>
      <c r="Q11" s="89">
        <f t="shared" ref="Q11:S11" si="7">SUM(Q8:Q10)</f>
        <v>249.39999999999998</v>
      </c>
      <c r="R11" s="89">
        <f t="shared" si="7"/>
        <v>163.5</v>
      </c>
      <c r="S11" s="89">
        <f t="shared" si="7"/>
        <v>93.4</v>
      </c>
      <c r="T11" s="63">
        <f t="shared" si="0"/>
        <v>-62.55012028869286</v>
      </c>
      <c r="U11" s="89" t="s">
        <v>73</v>
      </c>
      <c r="V11" s="83"/>
    </row>
    <row r="12" spans="1:22" ht="15" customHeight="1">
      <c r="A12" s="97">
        <v>10</v>
      </c>
      <c r="B12" s="49" t="s">
        <v>9</v>
      </c>
      <c r="C12" s="25">
        <v>11.300000000000182</v>
      </c>
      <c r="D12" s="27">
        <v>2.7</v>
      </c>
      <c r="E12" s="4">
        <v>14.4</v>
      </c>
      <c r="F12" s="27">
        <v>3.9</v>
      </c>
      <c r="G12" s="25">
        <v>66.599999999999994</v>
      </c>
      <c r="H12" s="107">
        <v>44.800000000000004</v>
      </c>
      <c r="I12" s="48">
        <f t="shared" si="1"/>
        <v>92.300000000000182</v>
      </c>
      <c r="J12" s="63">
        <f t="shared" si="2"/>
        <v>51.400000000000006</v>
      </c>
      <c r="K12" s="54">
        <f t="shared" si="3"/>
        <v>-44.312026002166945</v>
      </c>
      <c r="L12" s="110" t="s">
        <v>82</v>
      </c>
      <c r="M12" s="93"/>
      <c r="N12" s="224" t="s">
        <v>100</v>
      </c>
      <c r="O12" s="224"/>
      <c r="P12" s="48">
        <v>8.4</v>
      </c>
      <c r="Q12" s="48">
        <v>8.4</v>
      </c>
      <c r="R12" s="48">
        <v>1.3</v>
      </c>
      <c r="S12" s="48">
        <v>0</v>
      </c>
      <c r="T12" s="63">
        <f t="shared" si="0"/>
        <v>-100</v>
      </c>
      <c r="U12" s="48" t="s">
        <v>103</v>
      </c>
      <c r="V12" s="83"/>
    </row>
    <row r="13" spans="1:22">
      <c r="A13" s="97">
        <v>11</v>
      </c>
      <c r="B13" s="49" t="s">
        <v>10</v>
      </c>
      <c r="C13" s="25">
        <v>15.600000000000023</v>
      </c>
      <c r="D13" s="27">
        <v>2.5</v>
      </c>
      <c r="E13" s="4">
        <v>18.899999999999999</v>
      </c>
      <c r="F13" s="27">
        <v>0.3</v>
      </c>
      <c r="G13" s="25">
        <v>47.6</v>
      </c>
      <c r="H13" s="107">
        <v>7.5</v>
      </c>
      <c r="I13" s="48">
        <f t="shared" si="1"/>
        <v>82.100000000000023</v>
      </c>
      <c r="J13" s="63">
        <f t="shared" si="2"/>
        <v>10.3</v>
      </c>
      <c r="K13" s="54">
        <f t="shared" si="3"/>
        <v>-87.454323995127893</v>
      </c>
      <c r="L13" s="110" t="s">
        <v>73</v>
      </c>
      <c r="M13" s="93"/>
      <c r="N13" s="228" t="s">
        <v>101</v>
      </c>
      <c r="O13" s="228"/>
      <c r="P13" s="48">
        <v>7.4</v>
      </c>
      <c r="Q13" s="48">
        <v>7.4</v>
      </c>
      <c r="R13" s="48">
        <v>0.1</v>
      </c>
      <c r="S13" s="48">
        <v>0</v>
      </c>
      <c r="T13" s="63">
        <f t="shared" si="0"/>
        <v>-100</v>
      </c>
      <c r="U13" s="48" t="s">
        <v>103</v>
      </c>
      <c r="V13" s="83"/>
    </row>
    <row r="14" spans="1:22">
      <c r="A14" s="97">
        <v>12</v>
      </c>
      <c r="B14" s="49" t="s">
        <v>11</v>
      </c>
      <c r="C14" s="25">
        <v>10.299999999999955</v>
      </c>
      <c r="D14" s="27">
        <v>5</v>
      </c>
      <c r="E14" s="4">
        <v>12.6</v>
      </c>
      <c r="F14" s="27">
        <v>0.7</v>
      </c>
      <c r="G14" s="25">
        <v>63</v>
      </c>
      <c r="H14" s="107">
        <v>14.6</v>
      </c>
      <c r="I14" s="48">
        <f t="shared" si="1"/>
        <v>85.899999999999949</v>
      </c>
      <c r="J14" s="63">
        <f t="shared" si="2"/>
        <v>20.3</v>
      </c>
      <c r="K14" s="54">
        <f t="shared" si="3"/>
        <v>-76.367869615832348</v>
      </c>
      <c r="L14" s="110" t="s">
        <v>73</v>
      </c>
      <c r="M14" s="93"/>
      <c r="N14" s="230" t="s">
        <v>102</v>
      </c>
      <c r="O14" s="230"/>
      <c r="P14" s="89">
        <f>SUM(P12:P13)</f>
        <v>15.8</v>
      </c>
      <c r="Q14" s="89">
        <f t="shared" ref="Q14:S14" si="8">SUM(Q12:Q13)</f>
        <v>15.8</v>
      </c>
      <c r="R14" s="89">
        <f t="shared" si="8"/>
        <v>1.4000000000000001</v>
      </c>
      <c r="S14" s="89">
        <f t="shared" si="8"/>
        <v>0</v>
      </c>
      <c r="T14" s="63">
        <f t="shared" si="0"/>
        <v>-100</v>
      </c>
      <c r="U14" s="89" t="s">
        <v>103</v>
      </c>
      <c r="V14" s="83"/>
    </row>
    <row r="15" spans="1:22" ht="15" customHeight="1">
      <c r="A15" s="97">
        <v>13</v>
      </c>
      <c r="B15" s="49" t="s">
        <v>12</v>
      </c>
      <c r="C15" s="25">
        <v>8.7000000000000455</v>
      </c>
      <c r="D15" s="27">
        <v>19.2</v>
      </c>
      <c r="E15" s="4">
        <v>9.8000000000000007</v>
      </c>
      <c r="F15" s="27">
        <v>0</v>
      </c>
      <c r="G15" s="25">
        <v>62.6</v>
      </c>
      <c r="H15" s="107">
        <v>30.400000000000002</v>
      </c>
      <c r="I15" s="48">
        <f t="shared" si="1"/>
        <v>81.100000000000051</v>
      </c>
      <c r="J15" s="63">
        <f t="shared" si="2"/>
        <v>49.6</v>
      </c>
      <c r="K15" s="54">
        <f t="shared" si="3"/>
        <v>-38.840937114673281</v>
      </c>
      <c r="L15" s="110" t="s">
        <v>57</v>
      </c>
      <c r="M15" s="93"/>
      <c r="N15" s="231" t="s">
        <v>140</v>
      </c>
      <c r="O15" s="231"/>
      <c r="P15" s="48">
        <v>10.7</v>
      </c>
      <c r="Q15" s="48">
        <v>10.7</v>
      </c>
      <c r="R15" s="48">
        <v>0.4</v>
      </c>
      <c r="S15" s="48">
        <v>4.2</v>
      </c>
      <c r="T15" s="63">
        <f t="shared" si="0"/>
        <v>-60.747663551401864</v>
      </c>
      <c r="U15" s="48" t="s">
        <v>69</v>
      </c>
      <c r="V15" s="83"/>
    </row>
    <row r="16" spans="1:22">
      <c r="A16" s="97">
        <v>14</v>
      </c>
      <c r="B16" s="49" t="s">
        <v>13</v>
      </c>
      <c r="C16" s="25">
        <v>8.6999999999999318</v>
      </c>
      <c r="D16" s="27">
        <v>0</v>
      </c>
      <c r="E16" s="4">
        <v>7.6</v>
      </c>
      <c r="F16" s="27">
        <v>0.1</v>
      </c>
      <c r="G16" s="25">
        <v>59.6</v>
      </c>
      <c r="H16" s="107">
        <v>6.3</v>
      </c>
      <c r="I16" s="48">
        <f t="shared" si="1"/>
        <v>75.899999999999935</v>
      </c>
      <c r="J16" s="63">
        <f t="shared" si="2"/>
        <v>6.3999999999999995</v>
      </c>
      <c r="K16" s="54">
        <f t="shared" si="3"/>
        <v>-91.567852437417656</v>
      </c>
      <c r="L16" s="110" t="s">
        <v>73</v>
      </c>
      <c r="M16" s="93"/>
      <c r="N16" s="231" t="s">
        <v>141</v>
      </c>
      <c r="O16" s="231"/>
      <c r="P16" s="48">
        <v>14.5</v>
      </c>
      <c r="Q16" s="48">
        <v>14.5</v>
      </c>
      <c r="R16" s="48">
        <v>0.1</v>
      </c>
      <c r="S16" s="48">
        <v>3.2</v>
      </c>
      <c r="T16" s="63">
        <f t="shared" si="0"/>
        <v>-77.931034482758619</v>
      </c>
      <c r="U16" s="48" t="s">
        <v>73</v>
      </c>
      <c r="V16" s="83"/>
    </row>
    <row r="17" spans="1:22" ht="15" customHeight="1">
      <c r="A17" s="97">
        <v>15</v>
      </c>
      <c r="B17" s="49" t="s">
        <v>14</v>
      </c>
      <c r="C17" s="25">
        <v>6.6999999999998181</v>
      </c>
      <c r="D17" s="27">
        <v>0.1</v>
      </c>
      <c r="E17" s="4">
        <v>10.6</v>
      </c>
      <c r="F17" s="27">
        <v>0</v>
      </c>
      <c r="G17" s="25">
        <v>57</v>
      </c>
      <c r="H17" s="107">
        <v>27.5</v>
      </c>
      <c r="I17" s="48">
        <f t="shared" si="1"/>
        <v>74.299999999999812</v>
      </c>
      <c r="J17" s="63">
        <f t="shared" si="2"/>
        <v>27.6</v>
      </c>
      <c r="K17" s="54">
        <f t="shared" si="3"/>
        <v>-62.853297442799366</v>
      </c>
      <c r="L17" s="110" t="s">
        <v>73</v>
      </c>
      <c r="M17" s="93"/>
      <c r="N17" s="232" t="s">
        <v>142</v>
      </c>
      <c r="O17" s="233"/>
      <c r="P17" s="48">
        <v>58</v>
      </c>
      <c r="Q17" s="48">
        <v>55.9</v>
      </c>
      <c r="R17" s="48">
        <v>96.9</v>
      </c>
      <c r="S17" s="48">
        <v>24.4</v>
      </c>
      <c r="T17" s="63">
        <f t="shared" si="0"/>
        <v>-56.350626118067979</v>
      </c>
      <c r="U17" s="48" t="s">
        <v>69</v>
      </c>
      <c r="V17" s="83"/>
    </row>
    <row r="18" spans="1:22" ht="12.75" customHeight="1">
      <c r="A18" s="97">
        <v>16</v>
      </c>
      <c r="B18" s="49" t="s">
        <v>15</v>
      </c>
      <c r="C18" s="25">
        <v>9.1000000000000227</v>
      </c>
      <c r="D18" s="27">
        <v>3.4</v>
      </c>
      <c r="E18" s="4">
        <v>19.2</v>
      </c>
      <c r="F18" s="27">
        <v>1.5</v>
      </c>
      <c r="G18" s="25">
        <v>70.2</v>
      </c>
      <c r="H18" s="107">
        <v>38</v>
      </c>
      <c r="I18" s="48">
        <f t="shared" si="1"/>
        <v>98.500000000000028</v>
      </c>
      <c r="J18" s="63">
        <f t="shared" si="2"/>
        <v>42.9</v>
      </c>
      <c r="K18" s="54">
        <f t="shared" si="3"/>
        <v>-56.446700507614231</v>
      </c>
      <c r="L18" s="110" t="s">
        <v>82</v>
      </c>
      <c r="M18" s="93"/>
      <c r="N18" s="230" t="s">
        <v>127</v>
      </c>
      <c r="O18" s="230"/>
      <c r="P18" s="89">
        <f>SUM(P15:P17)</f>
        <v>83.2</v>
      </c>
      <c r="Q18" s="89">
        <f t="shared" ref="Q18:S18" si="9">SUM(Q15:Q17)</f>
        <v>81.099999999999994</v>
      </c>
      <c r="R18" s="89">
        <f t="shared" si="9"/>
        <v>97.4</v>
      </c>
      <c r="S18" s="89">
        <f t="shared" si="9"/>
        <v>31.799999999999997</v>
      </c>
      <c r="T18" s="63">
        <f>S18/Q18*100-100</f>
        <v>-60.789149198520349</v>
      </c>
      <c r="U18" s="48" t="s">
        <v>69</v>
      </c>
      <c r="V18" s="83"/>
    </row>
    <row r="19" spans="1:22" ht="15" customHeight="1">
      <c r="A19" s="97">
        <v>17</v>
      </c>
      <c r="B19" s="49" t="s">
        <v>16</v>
      </c>
      <c r="C19" s="25">
        <v>5.4000000000000909</v>
      </c>
      <c r="D19" s="27">
        <v>7.5</v>
      </c>
      <c r="E19" s="4">
        <v>6.9</v>
      </c>
      <c r="F19" s="27">
        <v>11.1</v>
      </c>
      <c r="G19" s="25">
        <v>42.5</v>
      </c>
      <c r="H19" s="107">
        <v>11.5</v>
      </c>
      <c r="I19" s="48">
        <f t="shared" si="1"/>
        <v>54.80000000000009</v>
      </c>
      <c r="J19" s="63">
        <f t="shared" si="2"/>
        <v>30.1</v>
      </c>
      <c r="K19" s="54">
        <f t="shared" si="3"/>
        <v>-45.072992700730019</v>
      </c>
      <c r="L19" s="110" t="s">
        <v>73</v>
      </c>
      <c r="M19" s="93"/>
      <c r="N19" s="230" t="s">
        <v>79</v>
      </c>
      <c r="O19" s="230"/>
      <c r="P19" s="89">
        <f>P7+P11+P14+P18</f>
        <v>1033.5</v>
      </c>
      <c r="Q19" s="89">
        <f t="shared" ref="Q19:S19" si="10">Q7+Q11+Q14+Q18</f>
        <v>1031.3999999999999</v>
      </c>
      <c r="R19" s="89">
        <f t="shared" si="10"/>
        <v>905.4</v>
      </c>
      <c r="S19" s="89">
        <f t="shared" si="10"/>
        <v>794.09999999999991</v>
      </c>
      <c r="T19" s="63">
        <f>S19/Q19*100-100</f>
        <v>-23.00756253635835</v>
      </c>
      <c r="U19" s="48" t="s">
        <v>69</v>
      </c>
      <c r="V19" s="83"/>
    </row>
    <row r="20" spans="1:22" ht="15" customHeight="1">
      <c r="A20" s="97">
        <v>18</v>
      </c>
      <c r="B20" s="49" t="s">
        <v>17</v>
      </c>
      <c r="C20" s="25">
        <v>7.5</v>
      </c>
      <c r="D20" s="27">
        <v>1.4</v>
      </c>
      <c r="E20" s="4">
        <v>12.2</v>
      </c>
      <c r="F20" s="27">
        <v>0.9</v>
      </c>
      <c r="G20" s="25">
        <v>44.7</v>
      </c>
      <c r="H20" s="107">
        <v>26.2</v>
      </c>
      <c r="I20" s="48">
        <f t="shared" si="1"/>
        <v>64.400000000000006</v>
      </c>
      <c r="J20" s="63">
        <f t="shared" si="2"/>
        <v>28.5</v>
      </c>
      <c r="K20" s="54">
        <f t="shared" si="3"/>
        <v>-55.745341614906835</v>
      </c>
      <c r="L20" s="110" t="s">
        <v>82</v>
      </c>
      <c r="M20" s="93"/>
      <c r="N20" s="65" t="s">
        <v>55</v>
      </c>
      <c r="O20" s="65" t="s">
        <v>62</v>
      </c>
      <c r="P20" s="64"/>
      <c r="Q20" s="62" t="s">
        <v>74</v>
      </c>
      <c r="R20" s="48">
        <v>1016</v>
      </c>
      <c r="S20" s="223" t="s">
        <v>94</v>
      </c>
      <c r="T20" s="223"/>
      <c r="U20" s="64"/>
      <c r="V20" s="83"/>
    </row>
    <row r="21" spans="1:22">
      <c r="A21" s="97">
        <v>19</v>
      </c>
      <c r="B21" s="49" t="s">
        <v>18</v>
      </c>
      <c r="C21" s="25">
        <v>16.400000000000091</v>
      </c>
      <c r="D21" s="27">
        <v>0.7</v>
      </c>
      <c r="E21" s="4">
        <v>10</v>
      </c>
      <c r="F21" s="27">
        <v>23.4</v>
      </c>
      <c r="G21" s="25">
        <v>61</v>
      </c>
      <c r="H21" s="107">
        <v>8.8000000000000007</v>
      </c>
      <c r="I21" s="48">
        <f t="shared" si="1"/>
        <v>87.400000000000091</v>
      </c>
      <c r="J21" s="63">
        <f t="shared" si="2"/>
        <v>32.9</v>
      </c>
      <c r="K21" s="54">
        <f t="shared" si="3"/>
        <v>-62.356979405034366</v>
      </c>
      <c r="L21" s="110" t="s">
        <v>73</v>
      </c>
      <c r="M21" s="93"/>
      <c r="N21" s="65" t="s">
        <v>56</v>
      </c>
      <c r="O21" s="65">
        <v>0</v>
      </c>
      <c r="P21" s="64"/>
      <c r="Q21" s="48" t="s">
        <v>75</v>
      </c>
      <c r="R21" s="62">
        <v>505.7</v>
      </c>
      <c r="S21" s="223" t="s">
        <v>15</v>
      </c>
      <c r="T21" s="223"/>
      <c r="U21" s="64"/>
      <c r="V21" s="83"/>
    </row>
    <row r="22" spans="1:22" ht="15" customHeight="1">
      <c r="A22" s="97">
        <v>20</v>
      </c>
      <c r="B22" s="49" t="s">
        <v>19</v>
      </c>
      <c r="C22" s="25">
        <v>6</v>
      </c>
      <c r="D22" s="27">
        <v>0.6</v>
      </c>
      <c r="E22" s="4">
        <v>9</v>
      </c>
      <c r="F22" s="27">
        <v>2.5</v>
      </c>
      <c r="G22" s="25">
        <v>47.2</v>
      </c>
      <c r="H22" s="107">
        <v>37.5</v>
      </c>
      <c r="I22" s="48">
        <f t="shared" si="1"/>
        <v>62.2</v>
      </c>
      <c r="J22" s="63">
        <f t="shared" si="2"/>
        <v>40.6</v>
      </c>
      <c r="K22" s="54">
        <f t="shared" si="3"/>
        <v>-34.726688102893888</v>
      </c>
      <c r="L22" s="110" t="s">
        <v>82</v>
      </c>
      <c r="M22" s="93"/>
      <c r="N22" s="65" t="s">
        <v>57</v>
      </c>
      <c r="O22" s="65">
        <v>25</v>
      </c>
      <c r="P22" s="64"/>
      <c r="Q22" s="64"/>
      <c r="R22" s="64"/>
      <c r="S22" s="64"/>
      <c r="T22" s="64"/>
      <c r="U22" s="64"/>
      <c r="V22" s="83"/>
    </row>
    <row r="23" spans="1:22">
      <c r="A23" s="97">
        <v>21</v>
      </c>
      <c r="B23" s="49" t="s">
        <v>20</v>
      </c>
      <c r="C23" s="25">
        <v>21.399999999999977</v>
      </c>
      <c r="D23" s="27">
        <v>5.6</v>
      </c>
      <c r="E23" s="4">
        <v>8.6</v>
      </c>
      <c r="F23" s="27">
        <v>1.3</v>
      </c>
      <c r="G23" s="25">
        <v>65.599999999999994</v>
      </c>
      <c r="H23" s="107">
        <v>10.5</v>
      </c>
      <c r="I23" s="48">
        <f t="shared" ref="I23:I52" si="11">C23+E23+G23</f>
        <v>95.599999999999966</v>
      </c>
      <c r="J23" s="63">
        <f t="shared" ref="J23:J52" si="12">D23+F23+H23</f>
        <v>17.399999999999999</v>
      </c>
      <c r="K23" s="54">
        <f t="shared" si="3"/>
        <v>-81.79916317991632</v>
      </c>
      <c r="L23" s="110" t="s">
        <v>73</v>
      </c>
      <c r="M23" s="93"/>
      <c r="N23" s="96" t="s">
        <v>69</v>
      </c>
      <c r="O23" s="96">
        <v>25</v>
      </c>
      <c r="P23" s="66"/>
      <c r="Q23" s="64"/>
      <c r="R23" s="64"/>
      <c r="S23" s="64"/>
      <c r="T23" s="64"/>
      <c r="U23" s="64"/>
      <c r="V23" s="83"/>
    </row>
    <row r="24" spans="1:22">
      <c r="A24" s="97">
        <v>22</v>
      </c>
      <c r="B24" s="49" t="s">
        <v>21</v>
      </c>
      <c r="C24" s="25">
        <v>8</v>
      </c>
      <c r="D24" s="27">
        <v>0</v>
      </c>
      <c r="E24" s="4">
        <v>15.8</v>
      </c>
      <c r="F24" s="27">
        <v>7.2</v>
      </c>
      <c r="G24" s="25">
        <v>40.5</v>
      </c>
      <c r="H24" s="107">
        <v>66.5</v>
      </c>
      <c r="I24" s="48">
        <f t="shared" si="11"/>
        <v>64.3</v>
      </c>
      <c r="J24" s="63">
        <f t="shared" si="12"/>
        <v>73.7</v>
      </c>
      <c r="K24" s="54">
        <f t="shared" si="3"/>
        <v>14.618973561430806</v>
      </c>
      <c r="L24" s="110" t="s">
        <v>57</v>
      </c>
      <c r="M24" s="93"/>
      <c r="N24" s="96" t="s">
        <v>73</v>
      </c>
      <c r="O24" s="96">
        <v>0</v>
      </c>
      <c r="P24" s="64"/>
      <c r="Q24" s="64"/>
      <c r="R24" s="64"/>
      <c r="S24" s="64"/>
      <c r="T24" s="64"/>
      <c r="U24" s="64"/>
      <c r="V24" s="83"/>
    </row>
    <row r="25" spans="1:22">
      <c r="A25" s="97">
        <v>23</v>
      </c>
      <c r="B25" s="49" t="s">
        <v>22</v>
      </c>
      <c r="C25" s="25">
        <v>12.699999999999932</v>
      </c>
      <c r="D25" s="27">
        <v>0</v>
      </c>
      <c r="E25" s="4">
        <v>8</v>
      </c>
      <c r="F25" s="27">
        <v>8.9</v>
      </c>
      <c r="G25" s="25">
        <v>55.1</v>
      </c>
      <c r="H25" s="107">
        <v>3.6</v>
      </c>
      <c r="I25" s="48">
        <f t="shared" si="11"/>
        <v>75.799999999999926</v>
      </c>
      <c r="J25" s="63">
        <f t="shared" si="12"/>
        <v>12.5</v>
      </c>
      <c r="K25" s="54">
        <f t="shared" si="3"/>
        <v>-83.509234828496034</v>
      </c>
      <c r="L25" s="110" t="s">
        <v>73</v>
      </c>
      <c r="M25" s="93"/>
      <c r="N25" s="65" t="s">
        <v>52</v>
      </c>
      <c r="O25" s="65">
        <f>SUM(O21:O24)</f>
        <v>50</v>
      </c>
      <c r="P25" s="64"/>
      <c r="Q25" s="64"/>
      <c r="R25" s="64"/>
      <c r="S25" s="64"/>
      <c r="T25" s="64"/>
      <c r="U25" s="64"/>
      <c r="V25" s="83"/>
    </row>
    <row r="26" spans="1:22">
      <c r="A26" s="97">
        <v>24</v>
      </c>
      <c r="B26" s="49" t="s">
        <v>23</v>
      </c>
      <c r="C26" s="25">
        <v>7</v>
      </c>
      <c r="D26" s="27">
        <v>0</v>
      </c>
      <c r="E26" s="4">
        <v>6.9</v>
      </c>
      <c r="F26" s="27">
        <v>1.6</v>
      </c>
      <c r="G26" s="25">
        <v>54.7</v>
      </c>
      <c r="H26" s="107">
        <v>36.299999999999997</v>
      </c>
      <c r="I26" s="48">
        <f t="shared" si="11"/>
        <v>68.600000000000009</v>
      </c>
      <c r="J26" s="63">
        <f t="shared" si="12"/>
        <v>37.9</v>
      </c>
      <c r="K26" s="54">
        <f t="shared" si="3"/>
        <v>-44.752186588921298</v>
      </c>
      <c r="L26" s="110" t="s">
        <v>82</v>
      </c>
      <c r="M26" s="93"/>
      <c r="N26" s="64"/>
      <c r="O26" s="64"/>
      <c r="P26" s="64"/>
      <c r="Q26" s="64" t="s">
        <v>68</v>
      </c>
      <c r="R26" s="64"/>
      <c r="S26" s="64"/>
      <c r="T26" s="64"/>
      <c r="U26" s="64"/>
      <c r="V26" s="83"/>
    </row>
    <row r="27" spans="1:22">
      <c r="A27" s="97">
        <v>25</v>
      </c>
      <c r="B27" s="49" t="s">
        <v>24</v>
      </c>
      <c r="C27" s="25">
        <v>13.799999999999955</v>
      </c>
      <c r="D27" s="27">
        <v>1.4</v>
      </c>
      <c r="E27" s="4">
        <v>10.6</v>
      </c>
      <c r="F27" s="27">
        <v>0.3</v>
      </c>
      <c r="G27" s="25">
        <v>73.3</v>
      </c>
      <c r="H27" s="107">
        <v>75.199999999999989</v>
      </c>
      <c r="I27" s="48">
        <f t="shared" si="11"/>
        <v>97.69999999999996</v>
      </c>
      <c r="J27" s="63">
        <f t="shared" si="12"/>
        <v>76.899999999999991</v>
      </c>
      <c r="K27" s="54">
        <f t="shared" si="3"/>
        <v>-21.289662231320349</v>
      </c>
      <c r="L27" s="110" t="s">
        <v>82</v>
      </c>
      <c r="M27" s="93"/>
      <c r="N27" s="243" t="s">
        <v>63</v>
      </c>
      <c r="O27" s="243"/>
      <c r="P27" s="64"/>
      <c r="Q27" s="61" t="s">
        <v>84</v>
      </c>
      <c r="R27" s="59" t="s">
        <v>57</v>
      </c>
      <c r="S27" s="59" t="s">
        <v>61</v>
      </c>
      <c r="T27" s="59" t="s">
        <v>66</v>
      </c>
      <c r="U27" s="59" t="s">
        <v>55</v>
      </c>
      <c r="V27" s="83"/>
    </row>
    <row r="28" spans="1:22">
      <c r="A28" s="97">
        <v>26</v>
      </c>
      <c r="B28" s="49" t="s">
        <v>25</v>
      </c>
      <c r="C28" s="25">
        <v>6.8999999999998636</v>
      </c>
      <c r="D28" s="27">
        <v>0.5</v>
      </c>
      <c r="E28" s="4">
        <v>14.5</v>
      </c>
      <c r="F28" s="27">
        <v>6.1</v>
      </c>
      <c r="G28" s="25">
        <v>50.5</v>
      </c>
      <c r="H28" s="107">
        <v>8.1</v>
      </c>
      <c r="I28" s="48">
        <f t="shared" si="11"/>
        <v>71.899999999999864</v>
      </c>
      <c r="J28" s="63">
        <f t="shared" si="12"/>
        <v>14.7</v>
      </c>
      <c r="K28" s="54">
        <f t="shared" si="3"/>
        <v>-79.554937413073674</v>
      </c>
      <c r="L28" s="110" t="s">
        <v>73</v>
      </c>
      <c r="M28" s="93"/>
      <c r="N28" s="67" t="s">
        <v>64</v>
      </c>
      <c r="O28" s="96" t="s">
        <v>67</v>
      </c>
      <c r="P28" s="64"/>
      <c r="Q28" s="112" t="s">
        <v>85</v>
      </c>
      <c r="R28" s="61">
        <v>685.1</v>
      </c>
      <c r="S28" s="62">
        <v>643.29999999999995</v>
      </c>
      <c r="T28" s="62">
        <f>S28/R28*100-100</f>
        <v>-6.1012990804262301</v>
      </c>
      <c r="U28" s="68" t="s">
        <v>57</v>
      </c>
      <c r="V28" s="83"/>
    </row>
    <row r="29" spans="1:22">
      <c r="A29" s="97">
        <v>27</v>
      </c>
      <c r="B29" s="49" t="s">
        <v>26</v>
      </c>
      <c r="C29" s="25">
        <v>13.299999999999841</v>
      </c>
      <c r="D29" s="27">
        <v>19.5</v>
      </c>
      <c r="E29" s="4">
        <v>17.7</v>
      </c>
      <c r="F29" s="27">
        <v>0.9</v>
      </c>
      <c r="G29" s="25">
        <v>67.3</v>
      </c>
      <c r="H29" s="107">
        <v>31.200000000000003</v>
      </c>
      <c r="I29" s="48">
        <f t="shared" si="11"/>
        <v>98.299999999999841</v>
      </c>
      <c r="J29" s="63">
        <f t="shared" si="12"/>
        <v>51.6</v>
      </c>
      <c r="K29" s="54">
        <f t="shared" si="3"/>
        <v>-47.507629704984652</v>
      </c>
      <c r="L29" s="110" t="s">
        <v>57</v>
      </c>
      <c r="M29" s="93"/>
      <c r="N29" s="69" t="s">
        <v>116</v>
      </c>
      <c r="O29" s="70">
        <v>0</v>
      </c>
      <c r="P29" s="64"/>
      <c r="Q29" s="61" t="s">
        <v>87</v>
      </c>
      <c r="R29" s="61">
        <v>249.4</v>
      </c>
      <c r="S29" s="62">
        <v>163.9</v>
      </c>
      <c r="T29" s="62">
        <f t="shared" ref="T29:T32" si="13">S29/R29*100-100</f>
        <v>-34.282277465918199</v>
      </c>
      <c r="U29" s="68" t="s">
        <v>69</v>
      </c>
      <c r="V29" s="83"/>
    </row>
    <row r="30" spans="1:22">
      <c r="A30" s="97">
        <v>28</v>
      </c>
      <c r="B30" s="49" t="s">
        <v>27</v>
      </c>
      <c r="C30" s="25">
        <v>7.5</v>
      </c>
      <c r="D30" s="27">
        <v>2.2999999999999998</v>
      </c>
      <c r="E30" s="4">
        <v>11.2</v>
      </c>
      <c r="F30" s="27">
        <v>0.1</v>
      </c>
      <c r="G30" s="25">
        <v>43.9</v>
      </c>
      <c r="H30" s="107">
        <v>9.6</v>
      </c>
      <c r="I30" s="48">
        <f t="shared" si="11"/>
        <v>62.599999999999994</v>
      </c>
      <c r="J30" s="63">
        <f t="shared" si="12"/>
        <v>12</v>
      </c>
      <c r="K30" s="54">
        <f t="shared" si="3"/>
        <v>-80.83067092651757</v>
      </c>
      <c r="L30" s="110" t="s">
        <v>73</v>
      </c>
      <c r="M30" s="93"/>
      <c r="N30" s="69" t="s">
        <v>115</v>
      </c>
      <c r="O30" s="70">
        <v>0.3</v>
      </c>
      <c r="P30" s="64"/>
      <c r="Q30" s="61" t="s">
        <v>86</v>
      </c>
      <c r="R30" s="61">
        <v>15.8</v>
      </c>
      <c r="S30" s="61">
        <v>1.4</v>
      </c>
      <c r="T30" s="62">
        <f t="shared" si="13"/>
        <v>-91.139240506329116</v>
      </c>
      <c r="U30" s="68" t="s">
        <v>69</v>
      </c>
      <c r="V30" s="83"/>
    </row>
    <row r="31" spans="1:22">
      <c r="A31" s="97">
        <v>29</v>
      </c>
      <c r="B31" s="49" t="s">
        <v>28</v>
      </c>
      <c r="C31" s="25">
        <v>16.799999999999955</v>
      </c>
      <c r="D31" s="27">
        <v>25</v>
      </c>
      <c r="E31" s="4">
        <v>32.6</v>
      </c>
      <c r="F31" s="27">
        <v>0.2</v>
      </c>
      <c r="G31" s="25">
        <v>59.8</v>
      </c>
      <c r="H31" s="107">
        <v>36.700000000000003</v>
      </c>
      <c r="I31" s="48">
        <f t="shared" si="11"/>
        <v>109.19999999999996</v>
      </c>
      <c r="J31" s="63">
        <f t="shared" si="12"/>
        <v>61.900000000000006</v>
      </c>
      <c r="K31" s="54">
        <f t="shared" si="3"/>
        <v>-43.315018315018293</v>
      </c>
      <c r="L31" s="110" t="s">
        <v>73</v>
      </c>
      <c r="M31" s="93"/>
      <c r="N31" s="121" t="s">
        <v>114</v>
      </c>
      <c r="O31" s="70">
        <v>0</v>
      </c>
      <c r="P31" s="64"/>
      <c r="Q31" s="61" t="s">
        <v>88</v>
      </c>
      <c r="R31" s="48">
        <v>83.2</v>
      </c>
      <c r="S31" s="48">
        <v>97.4</v>
      </c>
      <c r="T31" s="62">
        <f t="shared" si="13"/>
        <v>17.067307692307693</v>
      </c>
      <c r="U31" s="68" t="s">
        <v>57</v>
      </c>
      <c r="V31" s="83"/>
    </row>
    <row r="32" spans="1:22">
      <c r="A32" s="97">
        <v>30</v>
      </c>
      <c r="B32" s="49" t="s">
        <v>29</v>
      </c>
      <c r="C32" s="25">
        <v>10.100000000000023</v>
      </c>
      <c r="D32" s="27">
        <v>0.3</v>
      </c>
      <c r="E32" s="4">
        <v>15.1</v>
      </c>
      <c r="F32" s="27">
        <v>2.2999999999999998</v>
      </c>
      <c r="G32" s="25">
        <v>79</v>
      </c>
      <c r="H32" s="107">
        <v>5.0999999999999996</v>
      </c>
      <c r="I32" s="48">
        <f t="shared" si="11"/>
        <v>104.20000000000002</v>
      </c>
      <c r="J32" s="63">
        <f t="shared" si="12"/>
        <v>7.6999999999999993</v>
      </c>
      <c r="K32" s="54">
        <f t="shared" si="3"/>
        <v>-92.610364683301341</v>
      </c>
      <c r="L32" s="110" t="s">
        <v>73</v>
      </c>
      <c r="M32" s="93"/>
      <c r="N32" s="69" t="s">
        <v>113</v>
      </c>
      <c r="O32" s="70">
        <v>0</v>
      </c>
      <c r="P32" s="111"/>
      <c r="Q32" s="61" t="s">
        <v>52</v>
      </c>
      <c r="R32" s="61">
        <f>SUM(R28:R31)</f>
        <v>1033.5</v>
      </c>
      <c r="S32" s="62">
        <f>SUM(S28:S31)</f>
        <v>905.99999999999989</v>
      </c>
      <c r="T32" s="62">
        <f t="shared" si="13"/>
        <v>-12.3367198838897</v>
      </c>
      <c r="U32" s="68" t="s">
        <v>57</v>
      </c>
      <c r="V32" s="83"/>
    </row>
    <row r="33" spans="1:22">
      <c r="A33" s="97">
        <v>31</v>
      </c>
      <c r="B33" s="49" t="s">
        <v>30</v>
      </c>
      <c r="C33" s="25">
        <v>8.7000000000000455</v>
      </c>
      <c r="D33" s="27">
        <v>0</v>
      </c>
      <c r="E33" s="4">
        <v>14.1</v>
      </c>
      <c r="F33" s="27">
        <v>1.6</v>
      </c>
      <c r="G33" s="25">
        <v>60.4</v>
      </c>
      <c r="H33" s="107">
        <v>20.5</v>
      </c>
      <c r="I33" s="48">
        <f t="shared" si="11"/>
        <v>83.200000000000045</v>
      </c>
      <c r="J33" s="63">
        <f t="shared" si="12"/>
        <v>22.1</v>
      </c>
      <c r="K33" s="54">
        <f t="shared" si="3"/>
        <v>-73.437500000000014</v>
      </c>
      <c r="L33" s="110" t="s">
        <v>73</v>
      </c>
      <c r="M33" s="93"/>
      <c r="N33" s="121" t="s">
        <v>112</v>
      </c>
      <c r="O33" s="70">
        <v>13</v>
      </c>
      <c r="P33" s="64"/>
      <c r="Q33" s="64"/>
      <c r="R33" s="64"/>
      <c r="S33" s="64"/>
      <c r="T33" s="64"/>
      <c r="U33" s="64"/>
      <c r="V33" s="83"/>
    </row>
    <row r="34" spans="1:22">
      <c r="A34" s="97">
        <v>32</v>
      </c>
      <c r="B34" s="49" t="s">
        <v>31</v>
      </c>
      <c r="C34" s="25">
        <v>4.7999999999999545</v>
      </c>
      <c r="D34" s="27">
        <v>5.5</v>
      </c>
      <c r="E34" s="4">
        <v>14.2</v>
      </c>
      <c r="F34" s="27">
        <v>11</v>
      </c>
      <c r="G34" s="25">
        <v>36.9</v>
      </c>
      <c r="H34" s="107">
        <v>23.2</v>
      </c>
      <c r="I34" s="48">
        <f t="shared" si="11"/>
        <v>55.899999999999949</v>
      </c>
      <c r="J34" s="63">
        <f t="shared" si="12"/>
        <v>39.700000000000003</v>
      </c>
      <c r="K34" s="54">
        <f t="shared" si="3"/>
        <v>-28.980322003577754</v>
      </c>
      <c r="L34" s="110" t="s">
        <v>82</v>
      </c>
      <c r="M34" s="93"/>
      <c r="N34" s="122" t="s">
        <v>117</v>
      </c>
      <c r="O34" s="123">
        <v>0.3</v>
      </c>
      <c r="P34" s="64"/>
      <c r="Q34" s="85"/>
      <c r="R34" s="85"/>
      <c r="S34" s="64"/>
      <c r="T34" s="85"/>
      <c r="U34" s="85"/>
      <c r="V34" s="83"/>
    </row>
    <row r="35" spans="1:22">
      <c r="A35" s="97">
        <v>33</v>
      </c>
      <c r="B35" s="49" t="s">
        <v>32</v>
      </c>
      <c r="C35" s="25">
        <v>7.8999999999996362</v>
      </c>
      <c r="D35" s="27">
        <v>13.9</v>
      </c>
      <c r="E35" s="4">
        <v>10.4</v>
      </c>
      <c r="F35" s="27">
        <v>0</v>
      </c>
      <c r="G35" s="25">
        <v>61.5</v>
      </c>
      <c r="H35" s="107">
        <v>42.5</v>
      </c>
      <c r="I35" s="48">
        <f t="shared" si="11"/>
        <v>79.799999999999642</v>
      </c>
      <c r="J35" s="63">
        <f t="shared" si="12"/>
        <v>56.4</v>
      </c>
      <c r="K35" s="54">
        <f t="shared" si="3"/>
        <v>-29.323308270676378</v>
      </c>
      <c r="L35" s="110" t="s">
        <v>82</v>
      </c>
      <c r="M35" s="93"/>
      <c r="N35" s="121" t="s">
        <v>118</v>
      </c>
      <c r="O35" s="70">
        <v>0</v>
      </c>
      <c r="P35" s="64"/>
      <c r="Q35" s="71"/>
      <c r="R35" s="72"/>
      <c r="S35" s="64"/>
      <c r="T35" s="71"/>
      <c r="U35" s="64"/>
      <c r="V35" s="83"/>
    </row>
    <row r="36" spans="1:22">
      <c r="A36" s="97">
        <v>34</v>
      </c>
      <c r="B36" s="49" t="s">
        <v>33</v>
      </c>
      <c r="C36" s="25">
        <v>13.599999999999909</v>
      </c>
      <c r="D36" s="27">
        <v>3.4</v>
      </c>
      <c r="E36" s="4">
        <v>22.6</v>
      </c>
      <c r="F36" s="27">
        <v>0.2</v>
      </c>
      <c r="G36" s="25">
        <v>50.6</v>
      </c>
      <c r="H36" s="107">
        <v>33</v>
      </c>
      <c r="I36" s="48">
        <f t="shared" si="11"/>
        <v>86.799999999999912</v>
      </c>
      <c r="J36" s="63">
        <f t="shared" si="12"/>
        <v>36.6</v>
      </c>
      <c r="K36" s="54">
        <f t="shared" si="3"/>
        <v>-57.834101382488434</v>
      </c>
      <c r="L36" s="110" t="s">
        <v>73</v>
      </c>
      <c r="M36" s="93"/>
      <c r="N36" s="71"/>
      <c r="O36" s="72"/>
      <c r="P36" s="64"/>
      <c r="Q36" s="71"/>
      <c r="R36" s="72"/>
      <c r="S36" s="64"/>
      <c r="T36" s="71"/>
      <c r="U36" s="64"/>
      <c r="V36" s="83"/>
    </row>
    <row r="37" spans="1:22">
      <c r="A37" s="97">
        <v>35</v>
      </c>
      <c r="B37" s="49" t="s">
        <v>34</v>
      </c>
      <c r="C37" s="25">
        <v>10.199999999999932</v>
      </c>
      <c r="D37" s="27">
        <v>0.8</v>
      </c>
      <c r="E37" s="4">
        <v>16.100000000000001</v>
      </c>
      <c r="F37" s="27">
        <v>0</v>
      </c>
      <c r="G37" s="25">
        <v>60.8</v>
      </c>
      <c r="H37" s="107">
        <v>41.4</v>
      </c>
      <c r="I37" s="48">
        <f t="shared" si="11"/>
        <v>87.099999999999937</v>
      </c>
      <c r="J37" s="63">
        <f t="shared" si="12"/>
        <v>42.199999999999996</v>
      </c>
      <c r="K37" s="54">
        <f t="shared" si="3"/>
        <v>-51.549942594718686</v>
      </c>
      <c r="L37" s="91" t="s">
        <v>82</v>
      </c>
      <c r="M37" s="93"/>
      <c r="N37" s="72"/>
      <c r="O37" s="72"/>
      <c r="Q37" s="71"/>
      <c r="R37" s="72"/>
      <c r="U37" s="64"/>
      <c r="V37" s="83"/>
    </row>
    <row r="38" spans="1:22">
      <c r="A38" s="97">
        <v>36</v>
      </c>
      <c r="B38" s="73" t="s">
        <v>35</v>
      </c>
      <c r="C38" s="25">
        <v>17.300000000000068</v>
      </c>
      <c r="D38" s="27">
        <v>1.9</v>
      </c>
      <c r="E38" s="4">
        <v>17.5</v>
      </c>
      <c r="F38" s="27">
        <v>1.1000000000000001</v>
      </c>
      <c r="G38" s="25">
        <v>55.9</v>
      </c>
      <c r="H38" s="107">
        <v>7.6</v>
      </c>
      <c r="I38" s="48">
        <f t="shared" si="11"/>
        <v>90.700000000000074</v>
      </c>
      <c r="J38" s="63">
        <f t="shared" si="12"/>
        <v>10.6</v>
      </c>
      <c r="K38" s="54">
        <f t="shared" si="3"/>
        <v>-88.313120176405747</v>
      </c>
      <c r="L38" s="91" t="s">
        <v>73</v>
      </c>
      <c r="M38" s="93"/>
      <c r="N38" s="72"/>
      <c r="O38" s="72"/>
      <c r="Q38" s="71"/>
      <c r="R38" s="72"/>
      <c r="U38" s="64"/>
      <c r="V38" s="83"/>
    </row>
    <row r="39" spans="1:22">
      <c r="A39" s="97">
        <v>37</v>
      </c>
      <c r="B39" s="49" t="s">
        <v>36</v>
      </c>
      <c r="C39" s="25">
        <v>9.8999999999998636</v>
      </c>
      <c r="D39" s="27">
        <v>0</v>
      </c>
      <c r="E39" s="4">
        <v>10.1</v>
      </c>
      <c r="F39" s="27">
        <v>0.1</v>
      </c>
      <c r="G39" s="25">
        <v>45.1</v>
      </c>
      <c r="H39" s="107">
        <v>8.8000000000000007</v>
      </c>
      <c r="I39" s="48">
        <f t="shared" si="11"/>
        <v>65.099999999999866</v>
      </c>
      <c r="J39" s="63">
        <f t="shared" si="12"/>
        <v>8.9</v>
      </c>
      <c r="K39" s="54">
        <f t="shared" si="3"/>
        <v>-86.328725038402425</v>
      </c>
      <c r="L39" s="91" t="s">
        <v>73</v>
      </c>
      <c r="M39" s="93"/>
      <c r="N39" s="72"/>
      <c r="O39" s="72"/>
      <c r="Q39" s="71"/>
      <c r="R39" s="72"/>
      <c r="U39" s="64"/>
      <c r="V39" s="83"/>
    </row>
    <row r="40" spans="1:22">
      <c r="A40" s="97">
        <v>38</v>
      </c>
      <c r="B40" s="49" t="s">
        <v>37</v>
      </c>
      <c r="C40" s="25">
        <v>10.600000000000023</v>
      </c>
      <c r="D40" s="27">
        <v>4.5999999999999996</v>
      </c>
      <c r="E40" s="4">
        <v>11.4</v>
      </c>
      <c r="F40" s="27">
        <v>0</v>
      </c>
      <c r="G40" s="25">
        <v>63.1</v>
      </c>
      <c r="H40" s="107">
        <v>13.299999999999999</v>
      </c>
      <c r="I40" s="48">
        <f t="shared" si="11"/>
        <v>85.100000000000023</v>
      </c>
      <c r="J40" s="63">
        <f t="shared" si="12"/>
        <v>17.899999999999999</v>
      </c>
      <c r="K40" s="54">
        <f t="shared" si="3"/>
        <v>-78.96592244418332</v>
      </c>
      <c r="L40" s="91" t="s">
        <v>82</v>
      </c>
      <c r="M40" s="93"/>
      <c r="N40" s="72"/>
      <c r="O40" s="72"/>
      <c r="Q40" s="71"/>
      <c r="R40" s="72"/>
      <c r="U40" s="64"/>
      <c r="V40" s="83"/>
    </row>
    <row r="41" spans="1:22">
      <c r="A41" s="97">
        <v>39</v>
      </c>
      <c r="B41" s="49" t="s">
        <v>38</v>
      </c>
      <c r="C41" s="25">
        <v>13.700000000000045</v>
      </c>
      <c r="D41" s="27">
        <v>0.2</v>
      </c>
      <c r="E41" s="4">
        <v>15.6</v>
      </c>
      <c r="F41" s="27">
        <v>3.5</v>
      </c>
      <c r="G41" s="25">
        <v>58.8</v>
      </c>
      <c r="H41" s="107">
        <v>27.300000000000004</v>
      </c>
      <c r="I41" s="48">
        <f t="shared" si="11"/>
        <v>88.100000000000051</v>
      </c>
      <c r="J41" s="63">
        <f t="shared" si="12"/>
        <v>31.000000000000004</v>
      </c>
      <c r="K41" s="54">
        <f t="shared" si="3"/>
        <v>-64.812712826333723</v>
      </c>
      <c r="L41" s="91" t="s">
        <v>82</v>
      </c>
      <c r="M41" s="93"/>
      <c r="N41" s="72"/>
      <c r="O41" s="72"/>
      <c r="P41" s="64"/>
      <c r="Q41" s="71"/>
      <c r="R41" s="72"/>
      <c r="S41" s="64"/>
      <c r="T41" s="64"/>
      <c r="U41" s="64"/>
      <c r="V41" s="83"/>
    </row>
    <row r="42" spans="1:22">
      <c r="A42" s="97">
        <v>40</v>
      </c>
      <c r="B42" s="73" t="s">
        <v>39</v>
      </c>
      <c r="C42" s="25">
        <v>9</v>
      </c>
      <c r="D42" s="27">
        <v>4.0999999999999996</v>
      </c>
      <c r="E42" s="4">
        <v>16.399999999999999</v>
      </c>
      <c r="F42" s="27">
        <v>12.8</v>
      </c>
      <c r="G42" s="25">
        <v>57.1</v>
      </c>
      <c r="H42" s="107">
        <v>27.9</v>
      </c>
      <c r="I42" s="48">
        <f t="shared" si="11"/>
        <v>82.5</v>
      </c>
      <c r="J42" s="63">
        <f t="shared" si="12"/>
        <v>44.8</v>
      </c>
      <c r="K42" s="54">
        <f t="shared" si="3"/>
        <v>-45.696969696969703</v>
      </c>
      <c r="L42" s="91" t="s">
        <v>82</v>
      </c>
      <c r="M42" s="93"/>
      <c r="N42" s="72"/>
      <c r="O42" s="72"/>
      <c r="P42" s="64"/>
      <c r="Q42" s="71"/>
      <c r="R42" s="72"/>
      <c r="S42" s="64"/>
      <c r="T42" s="64"/>
      <c r="U42" s="64"/>
      <c r="V42" s="83"/>
    </row>
    <row r="43" spans="1:22">
      <c r="A43" s="97">
        <v>41</v>
      </c>
      <c r="B43" s="49" t="s">
        <v>40</v>
      </c>
      <c r="C43" s="25">
        <v>9.3000000000000682</v>
      </c>
      <c r="D43" s="27">
        <v>1.2</v>
      </c>
      <c r="E43" s="4">
        <v>25.3</v>
      </c>
      <c r="F43" s="27">
        <v>3.8</v>
      </c>
      <c r="G43" s="25">
        <v>93.6</v>
      </c>
      <c r="H43" s="107">
        <v>14.3</v>
      </c>
      <c r="I43" s="48">
        <f t="shared" si="11"/>
        <v>128.20000000000005</v>
      </c>
      <c r="J43" s="63">
        <f t="shared" si="12"/>
        <v>19.3</v>
      </c>
      <c r="K43" s="54">
        <f t="shared" si="3"/>
        <v>-84.945397815912642</v>
      </c>
      <c r="L43" s="91" t="s">
        <v>73</v>
      </c>
      <c r="M43" s="93"/>
      <c r="N43" s="72"/>
      <c r="O43" s="72"/>
      <c r="P43" s="64"/>
      <c r="Q43" s="71"/>
      <c r="R43" s="72"/>
      <c r="S43" s="64"/>
      <c r="T43" s="64"/>
      <c r="U43" s="64"/>
      <c r="V43" s="83"/>
    </row>
    <row r="44" spans="1:22">
      <c r="A44" s="97">
        <v>42</v>
      </c>
      <c r="B44" s="49" t="s">
        <v>41</v>
      </c>
      <c r="C44" s="25">
        <v>8.1999999999999318</v>
      </c>
      <c r="D44" s="27">
        <v>0.9</v>
      </c>
      <c r="E44" s="4">
        <v>13.7</v>
      </c>
      <c r="F44" s="27">
        <v>3.6</v>
      </c>
      <c r="G44" s="25">
        <v>67.900000000000006</v>
      </c>
      <c r="H44" s="107">
        <v>9.1</v>
      </c>
      <c r="I44" s="48">
        <f t="shared" si="11"/>
        <v>89.79999999999994</v>
      </c>
      <c r="J44" s="63">
        <f t="shared" si="12"/>
        <v>13.6</v>
      </c>
      <c r="K44" s="54">
        <f t="shared" si="3"/>
        <v>-84.855233853006666</v>
      </c>
      <c r="L44" s="91" t="s">
        <v>73</v>
      </c>
      <c r="M44" s="93"/>
      <c r="N44" s="72"/>
      <c r="O44" s="72"/>
      <c r="P44" s="64"/>
      <c r="Q44" s="71"/>
      <c r="R44" s="72"/>
      <c r="S44" s="64"/>
      <c r="T44" s="64"/>
      <c r="U44" s="64"/>
      <c r="V44" s="83"/>
    </row>
    <row r="45" spans="1:22">
      <c r="A45" s="97">
        <v>43</v>
      </c>
      <c r="B45" s="49" t="s">
        <v>42</v>
      </c>
      <c r="C45" s="25">
        <v>3.8999999999998636</v>
      </c>
      <c r="D45" s="27">
        <v>0.5</v>
      </c>
      <c r="E45" s="4">
        <v>13.1</v>
      </c>
      <c r="F45" s="27">
        <v>2.1</v>
      </c>
      <c r="G45" s="25">
        <v>59.4</v>
      </c>
      <c r="H45" s="107">
        <v>8.1</v>
      </c>
      <c r="I45" s="48">
        <f t="shared" si="11"/>
        <v>76.399999999999864</v>
      </c>
      <c r="J45" s="63">
        <f t="shared" si="12"/>
        <v>10.7</v>
      </c>
      <c r="K45" s="54">
        <f t="shared" si="3"/>
        <v>-85.99476439790574</v>
      </c>
      <c r="L45" s="91" t="s">
        <v>73</v>
      </c>
      <c r="M45" s="93"/>
      <c r="N45" s="72"/>
      <c r="O45" s="72"/>
      <c r="Q45" s="71"/>
      <c r="R45" s="72"/>
      <c r="U45" s="64"/>
      <c r="V45" s="83"/>
    </row>
    <row r="46" spans="1:22">
      <c r="A46" s="97">
        <v>44</v>
      </c>
      <c r="B46" s="49" t="s">
        <v>43</v>
      </c>
      <c r="C46" s="25">
        <v>12.300000000000068</v>
      </c>
      <c r="D46" s="27">
        <v>2.5</v>
      </c>
      <c r="E46" s="4">
        <v>17.399999999999999</v>
      </c>
      <c r="F46" s="27">
        <v>0</v>
      </c>
      <c r="G46" s="25">
        <v>39.1</v>
      </c>
      <c r="H46" s="107">
        <v>6.8</v>
      </c>
      <c r="I46" s="48">
        <f t="shared" si="11"/>
        <v>68.800000000000068</v>
      </c>
      <c r="J46" s="63">
        <f t="shared" si="12"/>
        <v>9.3000000000000007</v>
      </c>
      <c r="K46" s="54">
        <f t="shared" si="3"/>
        <v>-86.482558139534902</v>
      </c>
      <c r="L46" s="91" t="s">
        <v>73</v>
      </c>
      <c r="M46" s="93"/>
      <c r="N46" s="72"/>
      <c r="O46" s="72"/>
      <c r="Q46" s="71"/>
      <c r="R46" s="72"/>
      <c r="U46" s="64"/>
      <c r="V46" s="83"/>
    </row>
    <row r="47" spans="1:22">
      <c r="A47" s="97">
        <v>45</v>
      </c>
      <c r="B47" s="49" t="s">
        <v>44</v>
      </c>
      <c r="C47" s="25">
        <v>5.1000000000000227</v>
      </c>
      <c r="D47" s="27">
        <v>14.3</v>
      </c>
      <c r="E47" s="4">
        <v>7.9</v>
      </c>
      <c r="F47" s="27">
        <v>8.6999999999999993</v>
      </c>
      <c r="G47" s="25">
        <v>60.2</v>
      </c>
      <c r="H47" s="107">
        <v>55.900000000000006</v>
      </c>
      <c r="I47" s="48">
        <f t="shared" si="11"/>
        <v>73.200000000000031</v>
      </c>
      <c r="J47" s="63">
        <f t="shared" si="12"/>
        <v>78.900000000000006</v>
      </c>
      <c r="K47" s="54">
        <f t="shared" si="3"/>
        <v>7.7868852459016153</v>
      </c>
      <c r="L47" s="91" t="s">
        <v>82</v>
      </c>
      <c r="M47" s="93"/>
      <c r="N47" s="72"/>
      <c r="O47" s="72"/>
      <c r="Q47" s="72"/>
      <c r="R47" s="72"/>
      <c r="U47" s="64"/>
      <c r="V47" s="83"/>
    </row>
    <row r="48" spans="1:22">
      <c r="A48" s="97">
        <v>46</v>
      </c>
      <c r="B48" s="49" t="s">
        <v>45</v>
      </c>
      <c r="C48" s="25">
        <v>6.3999999999998636</v>
      </c>
      <c r="D48" s="27">
        <v>12.1</v>
      </c>
      <c r="E48" s="4">
        <v>14.6</v>
      </c>
      <c r="F48" s="27">
        <v>1.5</v>
      </c>
      <c r="G48" s="25">
        <v>57.1</v>
      </c>
      <c r="H48" s="107">
        <v>50.900000000000006</v>
      </c>
      <c r="I48" s="48">
        <f t="shared" si="11"/>
        <v>78.099999999999866</v>
      </c>
      <c r="J48" s="63">
        <f t="shared" si="12"/>
        <v>64.5</v>
      </c>
      <c r="K48" s="54">
        <f t="shared" si="3"/>
        <v>-17.413572343149667</v>
      </c>
      <c r="L48" s="91" t="s">
        <v>57</v>
      </c>
      <c r="M48" s="93"/>
      <c r="N48" s="72"/>
      <c r="O48" s="72"/>
      <c r="Q48" s="72"/>
      <c r="R48" s="72"/>
      <c r="U48" s="64"/>
      <c r="V48" s="83"/>
    </row>
    <row r="49" spans="1:22">
      <c r="A49" s="97">
        <v>47</v>
      </c>
      <c r="B49" s="49" t="s">
        <v>72</v>
      </c>
      <c r="C49" s="25">
        <v>10.400000000000091</v>
      </c>
      <c r="D49" s="27">
        <v>0</v>
      </c>
      <c r="E49" s="4">
        <v>5.2</v>
      </c>
      <c r="F49" s="27">
        <v>0.8</v>
      </c>
      <c r="G49" s="25">
        <v>47.6</v>
      </c>
      <c r="H49" s="107">
        <v>20.8</v>
      </c>
      <c r="I49" s="48">
        <f t="shared" si="11"/>
        <v>63.200000000000088</v>
      </c>
      <c r="J49" s="63">
        <f t="shared" si="12"/>
        <v>21.6</v>
      </c>
      <c r="K49" s="54">
        <f t="shared" si="3"/>
        <v>-65.82278481012662</v>
      </c>
      <c r="L49" s="91" t="s">
        <v>82</v>
      </c>
      <c r="M49" s="93"/>
      <c r="Q49" s="72"/>
      <c r="R49" s="72"/>
      <c r="U49" s="64"/>
      <c r="V49" s="83"/>
    </row>
    <row r="50" spans="1:22">
      <c r="A50" s="97">
        <v>48</v>
      </c>
      <c r="B50" s="49" t="s">
        <v>71</v>
      </c>
      <c r="C50" s="25">
        <v>16.700000000000045</v>
      </c>
      <c r="D50" s="27">
        <v>0.1</v>
      </c>
      <c r="E50" s="4">
        <v>8.4</v>
      </c>
      <c r="F50" s="27">
        <v>0.5</v>
      </c>
      <c r="G50" s="25">
        <v>73.8</v>
      </c>
      <c r="H50" s="107">
        <v>36.100000000000009</v>
      </c>
      <c r="I50" s="48">
        <f t="shared" si="11"/>
        <v>98.900000000000034</v>
      </c>
      <c r="J50" s="63">
        <f t="shared" si="12"/>
        <v>36.70000000000001</v>
      </c>
      <c r="K50" s="54">
        <f t="shared" si="3"/>
        <v>-62.891809908998994</v>
      </c>
      <c r="L50" s="91" t="s">
        <v>82</v>
      </c>
      <c r="M50" s="93"/>
      <c r="U50" s="64"/>
      <c r="V50" s="83"/>
    </row>
    <row r="51" spans="1:22">
      <c r="A51" s="97">
        <v>49</v>
      </c>
      <c r="B51" s="49" t="s">
        <v>48</v>
      </c>
      <c r="C51" s="25">
        <v>11.599999999999909</v>
      </c>
      <c r="D51" s="27">
        <v>0.6</v>
      </c>
      <c r="E51" s="4">
        <v>26.7</v>
      </c>
      <c r="F51" s="27">
        <v>2.2999999999999998</v>
      </c>
      <c r="G51" s="25">
        <v>69.2</v>
      </c>
      <c r="H51" s="107">
        <v>22.900000000000002</v>
      </c>
      <c r="I51" s="48">
        <f t="shared" si="11"/>
        <v>107.49999999999991</v>
      </c>
      <c r="J51" s="63">
        <f t="shared" si="12"/>
        <v>25.8</v>
      </c>
      <c r="K51" s="54">
        <f t="shared" si="3"/>
        <v>-75.999999999999986</v>
      </c>
      <c r="L51" s="91" t="s">
        <v>73</v>
      </c>
      <c r="M51" s="93"/>
      <c r="U51" s="64"/>
      <c r="V51" s="83"/>
    </row>
    <row r="52" spans="1:22">
      <c r="A52" s="97">
        <v>50</v>
      </c>
      <c r="B52" s="49" t="s">
        <v>49</v>
      </c>
      <c r="C52" s="25">
        <v>10.599999999999909</v>
      </c>
      <c r="D52" s="27">
        <v>25.7</v>
      </c>
      <c r="E52" s="4">
        <v>11.4</v>
      </c>
      <c r="F52" s="27">
        <v>0.1</v>
      </c>
      <c r="G52" s="25">
        <v>61.2</v>
      </c>
      <c r="H52" s="107">
        <v>21.700000000000003</v>
      </c>
      <c r="I52" s="48">
        <f t="shared" si="11"/>
        <v>83.199999999999903</v>
      </c>
      <c r="J52" s="63">
        <f t="shared" si="12"/>
        <v>47.5</v>
      </c>
      <c r="K52" s="54">
        <f t="shared" si="3"/>
        <v>-42.908653846153776</v>
      </c>
      <c r="L52" s="91" t="s">
        <v>82</v>
      </c>
      <c r="M52" s="93"/>
      <c r="N52" s="74"/>
      <c r="O52" s="74"/>
      <c r="P52" s="64"/>
      <c r="S52" s="64"/>
      <c r="T52" s="64"/>
      <c r="U52" s="64"/>
      <c r="V52" s="83"/>
    </row>
    <row r="53" spans="1:22">
      <c r="A53" s="97"/>
      <c r="B53" s="48" t="s">
        <v>53</v>
      </c>
      <c r="C53" s="113">
        <f t="shared" ref="C53:J53" si="14">SUM(C3:C52)</f>
        <v>518.89999999999884</v>
      </c>
      <c r="D53" s="113">
        <f t="shared" si="14"/>
        <v>208.2</v>
      </c>
      <c r="E53" s="113">
        <f t="shared" si="14"/>
        <v>724.40000000000009</v>
      </c>
      <c r="F53" s="113">
        <f t="shared" si="14"/>
        <v>160.79999999999998</v>
      </c>
      <c r="G53" s="113">
        <f t="shared" si="14"/>
        <v>2899.6999999999994</v>
      </c>
      <c r="H53" s="113">
        <f t="shared" si="14"/>
        <v>1222.1000000000001</v>
      </c>
      <c r="I53" s="113">
        <f t="shared" si="14"/>
        <v>4142.9999999999991</v>
      </c>
      <c r="J53" s="113">
        <f t="shared" si="14"/>
        <v>1591.1000000000001</v>
      </c>
      <c r="K53" s="54">
        <f t="shared" si="3"/>
        <v>-61.595462225440492</v>
      </c>
      <c r="L53" s="75" t="s">
        <v>73</v>
      </c>
      <c r="M53" s="114"/>
      <c r="N53" s="74"/>
      <c r="O53" s="74"/>
      <c r="P53" s="64"/>
      <c r="Q53" s="85"/>
      <c r="R53" s="64"/>
      <c r="S53" s="64"/>
      <c r="T53" s="64"/>
      <c r="U53" s="64"/>
      <c r="V53" s="115"/>
    </row>
    <row r="54" spans="1:22">
      <c r="A54" s="97"/>
      <c r="B54" s="48" t="s">
        <v>54</v>
      </c>
      <c r="C54" s="63">
        <f t="shared" ref="C54:J54" si="15">C53/50</f>
        <v>10.377999999999977</v>
      </c>
      <c r="D54" s="63">
        <f t="shared" si="15"/>
        <v>4.1639999999999997</v>
      </c>
      <c r="E54" s="63">
        <f t="shared" si="15"/>
        <v>14.488000000000001</v>
      </c>
      <c r="F54" s="63">
        <f t="shared" si="15"/>
        <v>3.2159999999999997</v>
      </c>
      <c r="G54" s="63">
        <f t="shared" si="15"/>
        <v>57.993999999999986</v>
      </c>
      <c r="H54" s="63">
        <f t="shared" si="15"/>
        <v>24.442000000000004</v>
      </c>
      <c r="I54" s="63">
        <f t="shared" si="15"/>
        <v>82.859999999999985</v>
      </c>
      <c r="J54" s="63">
        <f t="shared" si="15"/>
        <v>31.822000000000003</v>
      </c>
      <c r="K54" s="54">
        <f t="shared" si="3"/>
        <v>-61.595462225440492</v>
      </c>
      <c r="L54" s="76" t="s">
        <v>73</v>
      </c>
      <c r="M54" s="116"/>
      <c r="N54" s="74"/>
      <c r="O54" s="74"/>
      <c r="P54" s="64"/>
      <c r="Q54" s="85"/>
      <c r="R54" s="64"/>
      <c r="S54" s="64"/>
      <c r="T54" s="64"/>
      <c r="U54" s="64"/>
    </row>
    <row r="55" spans="1:22">
      <c r="N55" s="78"/>
      <c r="O55" s="78"/>
      <c r="P55" s="79"/>
      <c r="Q55" s="80"/>
      <c r="R55" s="79"/>
      <c r="S55" s="64"/>
    </row>
    <row r="58" spans="1:22" ht="45">
      <c r="C58" s="27">
        <v>611</v>
      </c>
      <c r="D58" s="28" t="s">
        <v>130</v>
      </c>
      <c r="E58" s="28" t="s">
        <v>0</v>
      </c>
      <c r="F58" s="27">
        <v>7.3</v>
      </c>
    </row>
    <row r="59" spans="1:22" ht="30">
      <c r="A59" s="108"/>
      <c r="B59" s="29"/>
      <c r="C59" s="27">
        <v>622</v>
      </c>
      <c r="D59" s="28" t="s">
        <v>130</v>
      </c>
      <c r="E59" s="28" t="s">
        <v>1</v>
      </c>
      <c r="F59" s="27">
        <v>0.3</v>
      </c>
    </row>
    <row r="60" spans="1:22" ht="30">
      <c r="C60" s="27">
        <v>634</v>
      </c>
      <c r="D60" s="28" t="s">
        <v>130</v>
      </c>
      <c r="E60" s="28" t="s">
        <v>2</v>
      </c>
      <c r="F60" s="27">
        <v>12.2</v>
      </c>
    </row>
    <row r="61" spans="1:22" ht="30">
      <c r="C61" s="27">
        <v>645</v>
      </c>
      <c r="D61" s="28" t="s">
        <v>130</v>
      </c>
      <c r="E61" s="28" t="s">
        <v>3</v>
      </c>
      <c r="F61" s="27">
        <v>0</v>
      </c>
    </row>
    <row r="62" spans="1:22" ht="30">
      <c r="C62" s="27">
        <v>626</v>
      </c>
      <c r="D62" s="28" t="s">
        <v>130</v>
      </c>
      <c r="E62" s="28" t="s">
        <v>4</v>
      </c>
      <c r="F62" s="27">
        <v>0.1</v>
      </c>
    </row>
    <row r="63" spans="1:22" ht="45">
      <c r="C63" s="27">
        <v>632</v>
      </c>
      <c r="D63" s="28" t="s">
        <v>130</v>
      </c>
      <c r="E63" s="28" t="s">
        <v>5</v>
      </c>
      <c r="F63" s="27">
        <v>1.9</v>
      </c>
    </row>
    <row r="64" spans="1:22" ht="45">
      <c r="C64" s="27">
        <v>605</v>
      </c>
      <c r="D64" s="28" t="s">
        <v>130</v>
      </c>
      <c r="E64" s="28" t="s">
        <v>6</v>
      </c>
      <c r="F64" s="27">
        <v>11.1</v>
      </c>
    </row>
    <row r="65" spans="3:6" ht="30">
      <c r="C65" s="27">
        <v>624</v>
      </c>
      <c r="D65" s="28" t="s">
        <v>130</v>
      </c>
      <c r="E65" s="28" t="s">
        <v>7</v>
      </c>
      <c r="F65" s="27">
        <v>0.9</v>
      </c>
    </row>
    <row r="66" spans="3:6" ht="45">
      <c r="C66" s="27">
        <v>609</v>
      </c>
      <c r="D66" s="28" t="s">
        <v>130</v>
      </c>
      <c r="E66" s="28" t="s">
        <v>8</v>
      </c>
      <c r="F66" s="27">
        <v>0</v>
      </c>
    </row>
    <row r="67" spans="3:6" ht="45">
      <c r="C67" s="27">
        <v>612</v>
      </c>
      <c r="D67" s="28" t="s">
        <v>130</v>
      </c>
      <c r="E67" s="28" t="s">
        <v>9</v>
      </c>
      <c r="F67" s="27">
        <v>3.9</v>
      </c>
    </row>
    <row r="68" spans="3:6" ht="45">
      <c r="C68" s="27">
        <v>621</v>
      </c>
      <c r="D68" s="28" t="s">
        <v>130</v>
      </c>
      <c r="E68" s="28" t="s">
        <v>10</v>
      </c>
      <c r="F68" s="27">
        <v>0.3</v>
      </c>
    </row>
    <row r="69" spans="3:6" ht="30">
      <c r="C69" s="27">
        <v>631</v>
      </c>
      <c r="D69" s="28" t="s">
        <v>130</v>
      </c>
      <c r="E69" s="28" t="s">
        <v>11</v>
      </c>
      <c r="F69" s="27">
        <v>0.7</v>
      </c>
    </row>
    <row r="70" spans="3:6" ht="30">
      <c r="C70" s="27">
        <v>642</v>
      </c>
      <c r="D70" s="28" t="s">
        <v>130</v>
      </c>
      <c r="E70" s="28" t="s">
        <v>12</v>
      </c>
      <c r="F70" s="27">
        <v>0</v>
      </c>
    </row>
    <row r="71" spans="3:6" ht="45">
      <c r="C71" s="27">
        <v>643</v>
      </c>
      <c r="D71" s="28" t="s">
        <v>130</v>
      </c>
      <c r="E71" s="28" t="s">
        <v>13</v>
      </c>
      <c r="F71" s="27">
        <v>0.1</v>
      </c>
    </row>
    <row r="72" spans="3:6" ht="30">
      <c r="C72" s="27">
        <v>638</v>
      </c>
      <c r="D72" s="28" t="s">
        <v>130</v>
      </c>
      <c r="E72" s="28" t="s">
        <v>14</v>
      </c>
      <c r="F72" s="27">
        <v>0</v>
      </c>
    </row>
    <row r="73" spans="3:6" ht="45">
      <c r="C73" s="27">
        <v>608</v>
      </c>
      <c r="D73" s="28" t="s">
        <v>130</v>
      </c>
      <c r="E73" s="28" t="s">
        <v>15</v>
      </c>
      <c r="F73" s="27">
        <v>1.5</v>
      </c>
    </row>
    <row r="74" spans="3:6" ht="45">
      <c r="C74" s="27">
        <v>601</v>
      </c>
      <c r="D74" s="28" t="s">
        <v>130</v>
      </c>
      <c r="E74" s="28" t="s">
        <v>16</v>
      </c>
      <c r="F74" s="27">
        <v>11.1</v>
      </c>
    </row>
    <row r="75" spans="3:6" ht="30">
      <c r="C75" s="27">
        <v>648</v>
      </c>
      <c r="D75" s="28" t="s">
        <v>130</v>
      </c>
      <c r="E75" s="28" t="s">
        <v>17</v>
      </c>
      <c r="F75" s="27">
        <v>0.9</v>
      </c>
    </row>
    <row r="76" spans="3:6" ht="30">
      <c r="C76" s="27">
        <v>649</v>
      </c>
      <c r="D76" s="28" t="s">
        <v>130</v>
      </c>
      <c r="E76" s="28" t="s">
        <v>18</v>
      </c>
      <c r="F76" s="27">
        <v>23.4</v>
      </c>
    </row>
    <row r="77" spans="3:6" ht="60">
      <c r="C77" s="27">
        <v>606</v>
      </c>
      <c r="D77" s="28" t="s">
        <v>130</v>
      </c>
      <c r="E77" s="28" t="s">
        <v>76</v>
      </c>
      <c r="F77" s="27">
        <v>2.5</v>
      </c>
    </row>
    <row r="78" spans="3:6" ht="30">
      <c r="C78" s="27">
        <v>620</v>
      </c>
      <c r="D78" s="28" t="s">
        <v>130</v>
      </c>
      <c r="E78" s="28" t="s">
        <v>20</v>
      </c>
      <c r="F78" s="27">
        <v>1.3</v>
      </c>
    </row>
    <row r="79" spans="3:6" ht="30">
      <c r="C79" s="27">
        <v>636</v>
      </c>
      <c r="D79" s="28" t="s">
        <v>130</v>
      </c>
      <c r="E79" s="28" t="s">
        <v>21</v>
      </c>
      <c r="F79" s="27">
        <v>7.2</v>
      </c>
    </row>
    <row r="80" spans="3:6" ht="45">
      <c r="C80" s="27">
        <v>650</v>
      </c>
      <c r="D80" s="28" t="s">
        <v>130</v>
      </c>
      <c r="E80" s="28" t="s">
        <v>22</v>
      </c>
      <c r="F80" s="27">
        <v>8.9</v>
      </c>
    </row>
    <row r="81" spans="3:6" ht="45">
      <c r="C81" s="27">
        <v>637</v>
      </c>
      <c r="D81" s="28" t="s">
        <v>130</v>
      </c>
      <c r="E81" s="28" t="s">
        <v>23</v>
      </c>
      <c r="F81" s="27">
        <v>1.6</v>
      </c>
    </row>
    <row r="82" spans="3:6" ht="30">
      <c r="C82" s="27">
        <v>647</v>
      </c>
      <c r="D82" s="28" t="s">
        <v>130</v>
      </c>
      <c r="E82" s="28" t="s">
        <v>24</v>
      </c>
      <c r="F82" s="27">
        <v>0.3</v>
      </c>
    </row>
    <row r="83" spans="3:6" ht="30">
      <c r="C83" s="27">
        <v>633</v>
      </c>
      <c r="D83" s="28" t="s">
        <v>130</v>
      </c>
      <c r="E83" s="28" t="s">
        <v>25</v>
      </c>
      <c r="F83" s="27">
        <v>6.1</v>
      </c>
    </row>
    <row r="84" spans="3:6" ht="30">
      <c r="C84" s="27">
        <v>630</v>
      </c>
      <c r="D84" s="28" t="s">
        <v>130</v>
      </c>
      <c r="E84" s="28" t="s">
        <v>26</v>
      </c>
      <c r="F84" s="27">
        <v>0.9</v>
      </c>
    </row>
    <row r="85" spans="3:6" ht="45">
      <c r="C85" s="27">
        <v>646</v>
      </c>
      <c r="D85" s="28" t="s">
        <v>130</v>
      </c>
      <c r="E85" s="28" t="s">
        <v>27</v>
      </c>
      <c r="F85" s="27">
        <v>0.1</v>
      </c>
    </row>
    <row r="86" spans="3:6" ht="30">
      <c r="C86" s="27">
        <v>625</v>
      </c>
      <c r="D86" s="28" t="s">
        <v>130</v>
      </c>
      <c r="E86" s="28" t="s">
        <v>28</v>
      </c>
      <c r="F86" s="27">
        <v>0.2</v>
      </c>
    </row>
    <row r="87" spans="3:6" ht="30">
      <c r="C87" s="27">
        <v>610</v>
      </c>
      <c r="D87" s="28" t="s">
        <v>130</v>
      </c>
      <c r="E87" s="28" t="s">
        <v>29</v>
      </c>
      <c r="F87" s="27">
        <v>2.2999999999999998</v>
      </c>
    </row>
    <row r="88" spans="3:6" ht="45">
      <c r="C88" s="27">
        <v>635</v>
      </c>
      <c r="D88" s="28" t="s">
        <v>130</v>
      </c>
      <c r="E88" s="28" t="s">
        <v>30</v>
      </c>
      <c r="F88" s="27">
        <v>1.6</v>
      </c>
    </row>
    <row r="89" spans="3:6" ht="30">
      <c r="C89" s="27">
        <v>604</v>
      </c>
      <c r="D89" s="28" t="s">
        <v>130</v>
      </c>
      <c r="E89" s="28" t="s">
        <v>31</v>
      </c>
      <c r="F89" s="27">
        <v>11</v>
      </c>
    </row>
    <row r="90" spans="3:6" ht="30">
      <c r="C90" s="27">
        <v>641</v>
      </c>
      <c r="D90" s="28" t="s">
        <v>130</v>
      </c>
      <c r="E90" s="28" t="s">
        <v>32</v>
      </c>
      <c r="F90" s="27">
        <v>0</v>
      </c>
    </row>
    <row r="91" spans="3:6" ht="30">
      <c r="C91" s="27">
        <v>623</v>
      </c>
      <c r="D91" s="28" t="s">
        <v>130</v>
      </c>
      <c r="E91" s="28" t="s">
        <v>33</v>
      </c>
      <c r="F91" s="27">
        <v>0.2</v>
      </c>
    </row>
    <row r="92" spans="3:6" ht="30">
      <c r="C92" s="27">
        <v>639</v>
      </c>
      <c r="D92" s="28" t="s">
        <v>130</v>
      </c>
      <c r="E92" s="28" t="s">
        <v>34</v>
      </c>
      <c r="F92" s="27">
        <v>0</v>
      </c>
    </row>
    <row r="93" spans="3:6" ht="45">
      <c r="C93" s="27">
        <v>629</v>
      </c>
      <c r="D93" s="28" t="s">
        <v>130</v>
      </c>
      <c r="E93" s="28" t="s">
        <v>35</v>
      </c>
      <c r="F93" s="27">
        <v>1.1000000000000001</v>
      </c>
    </row>
    <row r="94" spans="3:6" ht="30">
      <c r="C94" s="27">
        <v>644</v>
      </c>
      <c r="D94" s="28" t="s">
        <v>130</v>
      </c>
      <c r="E94" s="28" t="s">
        <v>36</v>
      </c>
      <c r="F94" s="27">
        <v>0.1</v>
      </c>
    </row>
    <row r="95" spans="3:6" ht="45">
      <c r="C95" s="27">
        <v>640</v>
      </c>
      <c r="D95" s="28" t="s">
        <v>130</v>
      </c>
      <c r="E95" s="28" t="s">
        <v>37</v>
      </c>
      <c r="F95" s="27">
        <v>0</v>
      </c>
    </row>
    <row r="96" spans="3:6" ht="45">
      <c r="C96" s="27">
        <v>618</v>
      </c>
      <c r="D96" s="28" t="s">
        <v>130</v>
      </c>
      <c r="E96" s="28" t="s">
        <v>38</v>
      </c>
      <c r="F96" s="27">
        <v>3.5</v>
      </c>
    </row>
    <row r="97" spans="3:6" ht="45">
      <c r="C97" s="27">
        <v>603</v>
      </c>
      <c r="D97" s="28" t="s">
        <v>130</v>
      </c>
      <c r="E97" s="28" t="s">
        <v>39</v>
      </c>
      <c r="F97" s="27">
        <v>12.8</v>
      </c>
    </row>
    <row r="98" spans="3:6" ht="45">
      <c r="C98" s="27">
        <v>615</v>
      </c>
      <c r="D98" s="28" t="s">
        <v>130</v>
      </c>
      <c r="E98" s="28" t="s">
        <v>40</v>
      </c>
      <c r="F98" s="27">
        <v>3.8</v>
      </c>
    </row>
    <row r="99" spans="3:6" ht="45">
      <c r="C99" s="27">
        <v>619</v>
      </c>
      <c r="D99" s="28" t="s">
        <v>130</v>
      </c>
      <c r="E99" s="28" t="s">
        <v>41</v>
      </c>
      <c r="F99" s="27">
        <v>3.6</v>
      </c>
    </row>
    <row r="100" spans="3:6" ht="30">
      <c r="C100" s="27">
        <v>613</v>
      </c>
      <c r="D100" s="28" t="s">
        <v>130</v>
      </c>
      <c r="E100" s="28" t="s">
        <v>42</v>
      </c>
      <c r="F100" s="27">
        <v>2.1</v>
      </c>
    </row>
    <row r="101" spans="3:6" ht="30">
      <c r="C101" s="27">
        <v>627</v>
      </c>
      <c r="D101" s="28" t="s">
        <v>130</v>
      </c>
      <c r="E101" s="28" t="s">
        <v>43</v>
      </c>
      <c r="F101" s="27">
        <v>0</v>
      </c>
    </row>
    <row r="102" spans="3:6" ht="30">
      <c r="C102" s="27">
        <v>602</v>
      </c>
      <c r="D102" s="28" t="s">
        <v>130</v>
      </c>
      <c r="E102" s="28" t="s">
        <v>44</v>
      </c>
      <c r="F102" s="27">
        <v>8.6999999999999993</v>
      </c>
    </row>
    <row r="103" spans="3:6" ht="45">
      <c r="C103" s="27">
        <v>607</v>
      </c>
      <c r="D103" s="28" t="s">
        <v>130</v>
      </c>
      <c r="E103" s="28" t="s">
        <v>45</v>
      </c>
      <c r="F103" s="27">
        <v>1.5</v>
      </c>
    </row>
    <row r="104" spans="3:6" ht="60">
      <c r="C104" s="27">
        <v>616</v>
      </c>
      <c r="D104" s="28" t="s">
        <v>130</v>
      </c>
      <c r="E104" s="28" t="s">
        <v>46</v>
      </c>
      <c r="F104" s="27">
        <v>0.8</v>
      </c>
    </row>
    <row r="105" spans="3:6" ht="60">
      <c r="C105" s="27">
        <v>617</v>
      </c>
      <c r="D105" s="28" t="s">
        <v>130</v>
      </c>
      <c r="E105" s="28" t="s">
        <v>47</v>
      </c>
      <c r="F105" s="27">
        <v>0.5</v>
      </c>
    </row>
    <row r="106" spans="3:6" ht="45">
      <c r="C106" s="27">
        <v>614</v>
      </c>
      <c r="D106" s="28" t="s">
        <v>130</v>
      </c>
      <c r="E106" s="28" t="s">
        <v>48</v>
      </c>
      <c r="F106" s="27">
        <v>2.2999999999999998</v>
      </c>
    </row>
    <row r="107" spans="3:6" ht="30">
      <c r="C107" s="27">
        <v>628</v>
      </c>
      <c r="D107" s="28" t="s">
        <v>130</v>
      </c>
      <c r="E107" s="28" t="s">
        <v>49</v>
      </c>
      <c r="F107" s="27">
        <v>0.1</v>
      </c>
    </row>
  </sheetData>
  <autoFilter ref="A2:V54">
    <filterColumn colId="1"/>
    <filterColumn colId="4"/>
    <filterColumn colId="5"/>
    <filterColumn colId="6"/>
    <filterColumn colId="7"/>
    <filterColumn colId="12"/>
    <filterColumn colId="13" showButton="0"/>
  </autoFilter>
  <mergeCells count="30">
    <mergeCell ref="N27:O27"/>
    <mergeCell ref="N15:O15"/>
    <mergeCell ref="N18:O18"/>
    <mergeCell ref="N5:O5"/>
    <mergeCell ref="L1:L2"/>
    <mergeCell ref="N1:O1"/>
    <mergeCell ref="N12:O12"/>
    <mergeCell ref="N13:O13"/>
    <mergeCell ref="N14:O14"/>
    <mergeCell ref="N16:O16"/>
    <mergeCell ref="N17:O17"/>
    <mergeCell ref="N7:O7"/>
    <mergeCell ref="N8:O8"/>
    <mergeCell ref="N9:O9"/>
    <mergeCell ref="N10:O10"/>
    <mergeCell ref="N11:O11"/>
    <mergeCell ref="S21:T21"/>
    <mergeCell ref="A1:A2"/>
    <mergeCell ref="B1:B2"/>
    <mergeCell ref="I1:J1"/>
    <mergeCell ref="C1:D1"/>
    <mergeCell ref="E1:F1"/>
    <mergeCell ref="G1:H1"/>
    <mergeCell ref="K1:K2"/>
    <mergeCell ref="N2:O2"/>
    <mergeCell ref="N3:O3"/>
    <mergeCell ref="N4:O4"/>
    <mergeCell ref="N6:O6"/>
    <mergeCell ref="S20:T20"/>
    <mergeCell ref="N19:O19"/>
  </mergeCells>
  <printOptions horizontalCentered="1"/>
  <pageMargins left="0.25" right="0.25" top="0.5" bottom="0.5" header="0.3" footer="0.3"/>
  <pageSetup paperSize="9" scale="95" orientation="portrait" verticalDpi="300" r:id="rId1"/>
  <headerFooter>
    <oddHeader>&amp;C&amp;12INTEGRATED RAINFALL FOR THE YEAR,2016-17 (in mm)</oddHeader>
  </headerFooter>
  <colBreaks count="2" manualBreakCount="2">
    <brk id="12" max="53" man="1"/>
    <brk id="21" max="53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K54"/>
  <sheetViews>
    <sheetView view="pageBreakPreview" zoomScaleSheetLayoutView="100" workbookViewId="0">
      <pane xSplit="2" ySplit="1" topLeftCell="D38" activePane="bottomRight" state="frozen"/>
      <selection pane="topRight" activeCell="C1" sqref="C1"/>
      <selection pane="bottomLeft" activeCell="A3" sqref="A3"/>
      <selection pane="bottomRight" activeCell="AE58" sqref="AE58"/>
    </sheetView>
  </sheetViews>
  <sheetFormatPr defaultColWidth="9.28515625" defaultRowHeight="15"/>
  <cols>
    <col min="1" max="1" width="4.42578125" style="101" customWidth="1"/>
    <col min="2" max="2" width="15.28515625" style="101" customWidth="1"/>
    <col min="3" max="3" width="12.7109375" style="101" customWidth="1"/>
    <col min="4" max="4" width="6.28515625" style="101" bestFit="1" customWidth="1"/>
    <col min="5" max="5" width="4.5703125" style="101" bestFit="1" customWidth="1"/>
    <col min="6" max="6" width="4" style="101" customWidth="1"/>
    <col min="7" max="7" width="5.85546875" style="101" bestFit="1" customWidth="1"/>
    <col min="8" max="9" width="3.5703125" style="101" bestFit="1" customWidth="1"/>
    <col min="10" max="10" width="4" style="101" bestFit="1" customWidth="1"/>
    <col min="11" max="11" width="5.5703125" style="101" customWidth="1"/>
    <col min="12" max="12" width="3.5703125" style="101" bestFit="1" customWidth="1"/>
    <col min="13" max="13" width="5.5703125" style="101" bestFit="1" customWidth="1"/>
    <col min="14" max="17" width="3.5703125" style="101" bestFit="1" customWidth="1"/>
    <col min="18" max="18" width="6.28515625" style="101" customWidth="1"/>
    <col min="19" max="20" width="3.5703125" style="101" bestFit="1" customWidth="1"/>
    <col min="21" max="21" width="4" style="101" bestFit="1" customWidth="1"/>
    <col min="22" max="22" width="5.28515625" style="101" customWidth="1"/>
    <col min="23" max="24" width="3.5703125" style="101" bestFit="1" customWidth="1"/>
    <col min="25" max="25" width="4.5703125" style="101" bestFit="1" customWidth="1"/>
    <col min="26" max="26" width="5.28515625" style="101" customWidth="1"/>
    <col min="27" max="27" width="4.5703125" style="101" bestFit="1" customWidth="1"/>
    <col min="28" max="29" width="3.5703125" style="101" bestFit="1" customWidth="1"/>
    <col min="30" max="30" width="5.5703125" style="101" bestFit="1" customWidth="1"/>
    <col min="31" max="32" width="5.7109375" style="101" bestFit="1" customWidth="1"/>
    <col min="33" max="33" width="4.42578125" style="101" customWidth="1"/>
    <col min="34" max="34" width="4.7109375" style="101" customWidth="1"/>
    <col min="35" max="35" width="5.5703125" style="101" bestFit="1" customWidth="1"/>
    <col min="36" max="36" width="6.7109375" style="101" customWidth="1"/>
    <col min="37" max="37" width="7.5703125" style="101" bestFit="1" customWidth="1"/>
    <col min="38" max="16384" width="9.28515625" style="101"/>
  </cols>
  <sheetData>
    <row r="1" spans="1:37" s="99" customFormat="1" ht="26.65" customHeight="1">
      <c r="A1" s="14" t="s">
        <v>70</v>
      </c>
      <c r="B1" s="14" t="s">
        <v>51</v>
      </c>
      <c r="C1" s="36" t="s">
        <v>50</v>
      </c>
      <c r="D1" s="211" t="s">
        <v>158</v>
      </c>
      <c r="E1" s="14">
        <v>2</v>
      </c>
      <c r="F1" s="14">
        <v>3</v>
      </c>
      <c r="G1" s="214">
        <v>4</v>
      </c>
      <c r="H1" s="214">
        <v>5</v>
      </c>
      <c r="I1" s="214">
        <v>6</v>
      </c>
      <c r="J1" s="14">
        <v>7</v>
      </c>
      <c r="K1" s="14">
        <v>8</v>
      </c>
      <c r="L1" s="14">
        <v>9</v>
      </c>
      <c r="M1" s="14">
        <v>10</v>
      </c>
      <c r="N1" s="14">
        <v>11</v>
      </c>
      <c r="O1" s="14">
        <v>12</v>
      </c>
      <c r="P1" s="14">
        <v>13</v>
      </c>
      <c r="Q1" s="14">
        <v>14</v>
      </c>
      <c r="R1" s="14">
        <v>15</v>
      </c>
      <c r="S1" s="14">
        <v>16</v>
      </c>
      <c r="T1" s="14">
        <v>17</v>
      </c>
      <c r="U1" s="14">
        <v>18</v>
      </c>
      <c r="V1" s="14">
        <v>19</v>
      </c>
      <c r="W1" s="14">
        <v>20</v>
      </c>
      <c r="X1" s="14">
        <v>21</v>
      </c>
      <c r="Y1" s="14">
        <v>22</v>
      </c>
      <c r="Z1" s="14">
        <v>23</v>
      </c>
      <c r="AA1" s="14">
        <v>24</v>
      </c>
      <c r="AB1" s="14">
        <v>25</v>
      </c>
      <c r="AC1" s="14">
        <v>26</v>
      </c>
      <c r="AD1" s="14">
        <v>27</v>
      </c>
      <c r="AE1" s="14">
        <v>28</v>
      </c>
      <c r="AF1" s="14">
        <v>29</v>
      </c>
      <c r="AG1" s="14">
        <v>30</v>
      </c>
      <c r="AH1" s="14">
        <v>31</v>
      </c>
      <c r="AI1" s="14" t="s">
        <v>52</v>
      </c>
      <c r="AJ1" s="14" t="s">
        <v>58</v>
      </c>
      <c r="AK1" s="14" t="s">
        <v>55</v>
      </c>
    </row>
    <row r="2" spans="1:37" ht="15" customHeight="1">
      <c r="A2" s="100">
        <v>1</v>
      </c>
      <c r="B2" s="105" t="s">
        <v>0</v>
      </c>
      <c r="C2" s="117">
        <v>45.8</v>
      </c>
      <c r="D2" s="118">
        <v>0</v>
      </c>
      <c r="E2" s="27">
        <v>18.100000000000001</v>
      </c>
      <c r="F2" s="27">
        <v>0.1</v>
      </c>
      <c r="G2" s="27">
        <v>2.9</v>
      </c>
      <c r="H2" s="215">
        <v>0</v>
      </c>
      <c r="I2" s="215">
        <v>0</v>
      </c>
      <c r="J2" s="215">
        <v>0</v>
      </c>
      <c r="K2" s="215">
        <v>0</v>
      </c>
      <c r="L2" s="215">
        <v>0</v>
      </c>
      <c r="M2" s="215">
        <v>0</v>
      </c>
      <c r="N2" s="215">
        <v>0</v>
      </c>
      <c r="O2" s="215">
        <v>0</v>
      </c>
      <c r="P2" s="215">
        <v>0</v>
      </c>
      <c r="Q2" s="215">
        <v>0</v>
      </c>
      <c r="R2" s="27">
        <v>4.0999999999999996</v>
      </c>
      <c r="S2" s="215">
        <v>0</v>
      </c>
      <c r="T2" s="215">
        <v>0</v>
      </c>
      <c r="U2" s="215">
        <v>0</v>
      </c>
      <c r="V2" s="215">
        <v>0</v>
      </c>
      <c r="W2" s="215">
        <v>0</v>
      </c>
      <c r="X2" s="215">
        <v>0</v>
      </c>
      <c r="Y2" s="26"/>
      <c r="Z2" s="26"/>
      <c r="AA2" s="26"/>
      <c r="AB2" s="117"/>
      <c r="AC2" s="117"/>
      <c r="AD2" s="26"/>
      <c r="AE2" s="26"/>
      <c r="AF2" s="26"/>
      <c r="AG2" s="117"/>
      <c r="AH2" s="26"/>
      <c r="AI2" s="117">
        <f>SUM(D2:AH2)</f>
        <v>25.200000000000003</v>
      </c>
      <c r="AJ2" s="104">
        <f>AI2/C2*100-100</f>
        <v>-44.97816593886462</v>
      </c>
      <c r="AK2" s="3" t="s">
        <v>81</v>
      </c>
    </row>
    <row r="3" spans="1:37" ht="15" customHeight="1">
      <c r="A3" s="100">
        <v>2</v>
      </c>
      <c r="B3" s="105" t="s">
        <v>1</v>
      </c>
      <c r="C3" s="117">
        <v>44.6</v>
      </c>
      <c r="D3" s="118">
        <v>0</v>
      </c>
      <c r="E3" s="27">
        <v>2.5</v>
      </c>
      <c r="F3" s="27">
        <v>0</v>
      </c>
      <c r="G3" s="27">
        <v>1.9</v>
      </c>
      <c r="H3" s="215">
        <v>0</v>
      </c>
      <c r="I3" s="215">
        <v>0</v>
      </c>
      <c r="J3" s="215">
        <v>0</v>
      </c>
      <c r="K3" s="215">
        <v>0</v>
      </c>
      <c r="L3" s="215">
        <v>0</v>
      </c>
      <c r="M3" s="215">
        <v>0</v>
      </c>
      <c r="N3" s="215">
        <v>0</v>
      </c>
      <c r="O3" s="215">
        <v>0</v>
      </c>
      <c r="P3" s="215">
        <v>0</v>
      </c>
      <c r="Q3" s="215">
        <v>0</v>
      </c>
      <c r="R3" s="27">
        <v>0</v>
      </c>
      <c r="S3" s="215">
        <v>0</v>
      </c>
      <c r="T3" s="215">
        <v>0</v>
      </c>
      <c r="U3" s="215">
        <v>0</v>
      </c>
      <c r="V3" s="215">
        <v>0</v>
      </c>
      <c r="W3" s="215">
        <v>0</v>
      </c>
      <c r="X3" s="215">
        <v>0</v>
      </c>
      <c r="Y3" s="26"/>
      <c r="Z3" s="26"/>
      <c r="AA3" s="26"/>
      <c r="AB3" s="117"/>
      <c r="AC3" s="117"/>
      <c r="AD3" s="26"/>
      <c r="AE3" s="26"/>
      <c r="AF3" s="26"/>
      <c r="AG3" s="117"/>
      <c r="AH3" s="26"/>
      <c r="AI3" s="117">
        <f t="shared" ref="AI3:AI33" si="0">SUM(D3:AH3)</f>
        <v>4.4000000000000004</v>
      </c>
      <c r="AJ3" s="104">
        <f t="shared" ref="AJ3:AJ53" si="1">AI3/C3*100-100</f>
        <v>-90.134529147982065</v>
      </c>
      <c r="AK3" s="100" t="s">
        <v>98</v>
      </c>
    </row>
    <row r="4" spans="1:37" ht="15" customHeight="1">
      <c r="A4" s="100">
        <v>3</v>
      </c>
      <c r="B4" s="105" t="s">
        <v>2</v>
      </c>
      <c r="C4" s="117">
        <v>59.1</v>
      </c>
      <c r="D4" s="118">
        <v>0</v>
      </c>
      <c r="E4" s="27">
        <v>0</v>
      </c>
      <c r="F4" s="27">
        <v>0</v>
      </c>
      <c r="G4" s="27">
        <v>61</v>
      </c>
      <c r="H4" s="215">
        <v>0</v>
      </c>
      <c r="I4" s="215">
        <v>0</v>
      </c>
      <c r="J4" s="215">
        <v>0</v>
      </c>
      <c r="K4" s="215">
        <v>0</v>
      </c>
      <c r="L4" s="215">
        <v>0</v>
      </c>
      <c r="M4" s="215">
        <v>0</v>
      </c>
      <c r="N4" s="215">
        <v>0</v>
      </c>
      <c r="O4" s="215">
        <v>0</v>
      </c>
      <c r="P4" s="215">
        <v>0</v>
      </c>
      <c r="Q4" s="215">
        <v>0</v>
      </c>
      <c r="R4" s="27">
        <v>3.6</v>
      </c>
      <c r="S4" s="215">
        <v>0</v>
      </c>
      <c r="T4" s="215">
        <v>0</v>
      </c>
      <c r="U4" s="215">
        <v>0</v>
      </c>
      <c r="V4" s="215">
        <v>0</v>
      </c>
      <c r="W4" s="215">
        <v>0</v>
      </c>
      <c r="X4" s="215">
        <v>0</v>
      </c>
      <c r="Y4" s="26"/>
      <c r="Z4" s="26"/>
      <c r="AA4" s="26"/>
      <c r="AB4" s="117"/>
      <c r="AC4" s="117"/>
      <c r="AD4" s="26"/>
      <c r="AE4" s="26"/>
      <c r="AF4" s="26"/>
      <c r="AG4" s="117"/>
      <c r="AH4" s="26"/>
      <c r="AI4" s="117">
        <f t="shared" si="0"/>
        <v>64.599999999999994</v>
      </c>
      <c r="AJ4" s="104">
        <f t="shared" si="1"/>
        <v>9.3062605752960934</v>
      </c>
      <c r="AK4" s="3" t="s">
        <v>57</v>
      </c>
    </row>
    <row r="5" spans="1:37">
      <c r="A5" s="100">
        <v>4</v>
      </c>
      <c r="B5" s="105" t="s">
        <v>3</v>
      </c>
      <c r="C5" s="117">
        <v>49.8</v>
      </c>
      <c r="D5" s="118">
        <v>0</v>
      </c>
      <c r="E5" s="27">
        <v>0</v>
      </c>
      <c r="F5" s="27">
        <v>26.3</v>
      </c>
      <c r="G5" s="27">
        <v>0</v>
      </c>
      <c r="H5" s="215">
        <v>0</v>
      </c>
      <c r="I5" s="215">
        <v>0</v>
      </c>
      <c r="J5" s="215">
        <v>0</v>
      </c>
      <c r="K5" s="215">
        <v>0</v>
      </c>
      <c r="L5" s="215">
        <v>0</v>
      </c>
      <c r="M5" s="215">
        <v>0</v>
      </c>
      <c r="N5" s="215">
        <v>0</v>
      </c>
      <c r="O5" s="215">
        <v>0</v>
      </c>
      <c r="P5" s="215">
        <v>0</v>
      </c>
      <c r="Q5" s="215">
        <v>0</v>
      </c>
      <c r="R5" s="27">
        <v>0</v>
      </c>
      <c r="S5" s="215">
        <v>0</v>
      </c>
      <c r="T5" s="215">
        <v>0</v>
      </c>
      <c r="U5" s="215">
        <v>0</v>
      </c>
      <c r="V5" s="215">
        <v>0</v>
      </c>
      <c r="W5" s="215">
        <v>0</v>
      </c>
      <c r="X5" s="215">
        <v>0</v>
      </c>
      <c r="Y5" s="26"/>
      <c r="Z5" s="26"/>
      <c r="AA5" s="26"/>
      <c r="AB5" s="117"/>
      <c r="AC5" s="117"/>
      <c r="AD5" s="26"/>
      <c r="AE5" s="26"/>
      <c r="AF5" s="26"/>
      <c r="AG5" s="117"/>
      <c r="AH5" s="26"/>
      <c r="AI5" s="117">
        <f t="shared" si="0"/>
        <v>26.3</v>
      </c>
      <c r="AJ5" s="104">
        <f t="shared" si="1"/>
        <v>-47.188755020080322</v>
      </c>
      <c r="AK5" s="3" t="s">
        <v>81</v>
      </c>
    </row>
    <row r="6" spans="1:37">
      <c r="A6" s="100">
        <v>5</v>
      </c>
      <c r="B6" s="105" t="s">
        <v>4</v>
      </c>
      <c r="C6" s="117">
        <v>54.1</v>
      </c>
      <c r="D6" s="118">
        <v>0</v>
      </c>
      <c r="E6" s="27">
        <v>0.8</v>
      </c>
      <c r="F6" s="27">
        <v>6.7</v>
      </c>
      <c r="G6" s="27">
        <v>2</v>
      </c>
      <c r="H6" s="215">
        <v>0</v>
      </c>
      <c r="I6" s="215">
        <v>0</v>
      </c>
      <c r="J6" s="215">
        <v>0</v>
      </c>
      <c r="K6" s="215">
        <v>0</v>
      </c>
      <c r="L6" s="215">
        <v>0</v>
      </c>
      <c r="M6" s="215">
        <v>0</v>
      </c>
      <c r="N6" s="215">
        <v>0</v>
      </c>
      <c r="O6" s="215">
        <v>0</v>
      </c>
      <c r="P6" s="215">
        <v>0</v>
      </c>
      <c r="Q6" s="215">
        <v>0</v>
      </c>
      <c r="R6" s="27">
        <v>0</v>
      </c>
      <c r="S6" s="215">
        <v>0</v>
      </c>
      <c r="T6" s="215">
        <v>0</v>
      </c>
      <c r="U6" s="215">
        <v>0</v>
      </c>
      <c r="V6" s="215">
        <v>0</v>
      </c>
      <c r="W6" s="215">
        <v>0</v>
      </c>
      <c r="X6" s="215">
        <v>0</v>
      </c>
      <c r="Y6" s="26"/>
      <c r="Z6" s="26"/>
      <c r="AA6" s="26"/>
      <c r="AB6" s="117"/>
      <c r="AC6" s="117"/>
      <c r="AD6" s="26"/>
      <c r="AE6" s="26"/>
      <c r="AF6" s="26"/>
      <c r="AG6" s="117"/>
      <c r="AH6" s="26"/>
      <c r="AI6" s="117">
        <f t="shared" si="0"/>
        <v>9.5</v>
      </c>
      <c r="AJ6" s="104">
        <f t="shared" si="1"/>
        <v>-82.439926062846581</v>
      </c>
      <c r="AK6" s="100" t="s">
        <v>98</v>
      </c>
    </row>
    <row r="7" spans="1:37">
      <c r="A7" s="100">
        <v>6</v>
      </c>
      <c r="B7" s="105" t="s">
        <v>5</v>
      </c>
      <c r="C7" s="117">
        <v>65.8</v>
      </c>
      <c r="D7" s="118">
        <v>0</v>
      </c>
      <c r="E7" s="27">
        <v>0</v>
      </c>
      <c r="F7" s="27">
        <v>0</v>
      </c>
      <c r="G7" s="27">
        <v>39.9</v>
      </c>
      <c r="H7" s="215">
        <v>0</v>
      </c>
      <c r="I7" s="215">
        <v>0</v>
      </c>
      <c r="J7" s="215">
        <v>0</v>
      </c>
      <c r="K7" s="215">
        <v>0</v>
      </c>
      <c r="L7" s="215">
        <v>0</v>
      </c>
      <c r="M7" s="215">
        <v>0</v>
      </c>
      <c r="N7" s="215">
        <v>0</v>
      </c>
      <c r="O7" s="215">
        <v>0</v>
      </c>
      <c r="P7" s="215">
        <v>0</v>
      </c>
      <c r="Q7" s="215">
        <v>0</v>
      </c>
      <c r="R7" s="27">
        <v>0</v>
      </c>
      <c r="S7" s="215">
        <v>0</v>
      </c>
      <c r="T7" s="215">
        <v>0</v>
      </c>
      <c r="U7" s="215">
        <v>0</v>
      </c>
      <c r="V7" s="215">
        <v>0</v>
      </c>
      <c r="W7" s="215">
        <v>0</v>
      </c>
      <c r="X7" s="215">
        <v>0</v>
      </c>
      <c r="Y7" s="26"/>
      <c r="Z7" s="26"/>
      <c r="AA7" s="26"/>
      <c r="AB7" s="117"/>
      <c r="AC7" s="117"/>
      <c r="AD7" s="26"/>
      <c r="AE7" s="26"/>
      <c r="AF7" s="26"/>
      <c r="AG7" s="117"/>
      <c r="AH7" s="26"/>
      <c r="AI7" s="117">
        <f t="shared" si="0"/>
        <v>39.9</v>
      </c>
      <c r="AJ7" s="104">
        <f t="shared" si="1"/>
        <v>-39.361702127659569</v>
      </c>
      <c r="AK7" s="3" t="s">
        <v>81</v>
      </c>
    </row>
    <row r="8" spans="1:37">
      <c r="A8" s="100">
        <v>7</v>
      </c>
      <c r="B8" s="105" t="s">
        <v>6</v>
      </c>
      <c r="C8" s="117">
        <v>42.6</v>
      </c>
      <c r="D8" s="118">
        <v>0</v>
      </c>
      <c r="E8" s="27">
        <v>0</v>
      </c>
      <c r="F8" s="27">
        <v>0</v>
      </c>
      <c r="G8" s="27">
        <v>25.7</v>
      </c>
      <c r="H8" s="215">
        <v>0</v>
      </c>
      <c r="I8" s="215">
        <v>0</v>
      </c>
      <c r="J8" s="215">
        <v>0</v>
      </c>
      <c r="K8" s="215">
        <v>0</v>
      </c>
      <c r="L8" s="215">
        <v>0</v>
      </c>
      <c r="M8" s="215">
        <v>0</v>
      </c>
      <c r="N8" s="215">
        <v>0</v>
      </c>
      <c r="O8" s="215">
        <v>0</v>
      </c>
      <c r="P8" s="215">
        <v>0</v>
      </c>
      <c r="Q8" s="215">
        <v>0</v>
      </c>
      <c r="R8" s="27">
        <v>21.8</v>
      </c>
      <c r="S8" s="215">
        <v>0</v>
      </c>
      <c r="T8" s="215">
        <v>0</v>
      </c>
      <c r="U8" s="215">
        <v>0</v>
      </c>
      <c r="V8" s="215">
        <v>0</v>
      </c>
      <c r="W8" s="215">
        <v>0</v>
      </c>
      <c r="X8" s="215">
        <v>0</v>
      </c>
      <c r="Y8" s="26"/>
      <c r="Z8" s="26"/>
      <c r="AA8" s="26"/>
      <c r="AB8" s="117"/>
      <c r="AC8" s="117"/>
      <c r="AD8" s="26"/>
      <c r="AE8" s="26"/>
      <c r="AF8" s="26"/>
      <c r="AG8" s="117"/>
      <c r="AH8" s="26"/>
      <c r="AI8" s="117">
        <f t="shared" si="0"/>
        <v>47.5</v>
      </c>
      <c r="AJ8" s="104">
        <f t="shared" si="1"/>
        <v>11.502347417840369</v>
      </c>
      <c r="AK8" s="3" t="s">
        <v>57</v>
      </c>
    </row>
    <row r="9" spans="1:37">
      <c r="A9" s="100">
        <v>8</v>
      </c>
      <c r="B9" s="105" t="s">
        <v>7</v>
      </c>
      <c r="C9" s="117">
        <v>71.2</v>
      </c>
      <c r="D9" s="118">
        <v>0</v>
      </c>
      <c r="E9" s="27">
        <v>1.8</v>
      </c>
      <c r="F9" s="27">
        <v>0.2</v>
      </c>
      <c r="G9" s="27">
        <v>32.9</v>
      </c>
      <c r="H9" s="215">
        <v>0</v>
      </c>
      <c r="I9" s="215">
        <v>0</v>
      </c>
      <c r="J9" s="215">
        <v>0</v>
      </c>
      <c r="K9" s="215">
        <v>0</v>
      </c>
      <c r="L9" s="215">
        <v>0</v>
      </c>
      <c r="M9" s="215">
        <v>0</v>
      </c>
      <c r="N9" s="215">
        <v>0</v>
      </c>
      <c r="O9" s="215">
        <v>0</v>
      </c>
      <c r="P9" s="215">
        <v>0</v>
      </c>
      <c r="Q9" s="215">
        <v>0</v>
      </c>
      <c r="R9" s="27">
        <v>28.8</v>
      </c>
      <c r="S9" s="215">
        <v>0</v>
      </c>
      <c r="T9" s="215">
        <v>0</v>
      </c>
      <c r="U9" s="215">
        <v>0</v>
      </c>
      <c r="V9" s="215">
        <v>0</v>
      </c>
      <c r="W9" s="215">
        <v>0</v>
      </c>
      <c r="X9" s="215">
        <v>0</v>
      </c>
      <c r="Y9" s="26"/>
      <c r="Z9" s="26"/>
      <c r="AA9" s="26"/>
      <c r="AB9" s="117"/>
      <c r="AC9" s="117"/>
      <c r="AD9" s="26"/>
      <c r="AE9" s="26"/>
      <c r="AF9" s="26"/>
      <c r="AG9" s="117"/>
      <c r="AH9" s="26"/>
      <c r="AI9" s="117">
        <f t="shared" si="0"/>
        <v>63.7</v>
      </c>
      <c r="AJ9" s="104">
        <f t="shared" si="1"/>
        <v>-10.533707865168537</v>
      </c>
      <c r="AK9" s="3" t="s">
        <v>57</v>
      </c>
    </row>
    <row r="10" spans="1:37">
      <c r="A10" s="100">
        <v>9</v>
      </c>
      <c r="B10" s="105" t="s">
        <v>8</v>
      </c>
      <c r="C10" s="117">
        <v>75.7</v>
      </c>
      <c r="D10" s="118">
        <v>0</v>
      </c>
      <c r="E10" s="27">
        <v>35.6</v>
      </c>
      <c r="F10" s="27">
        <v>0</v>
      </c>
      <c r="G10" s="27">
        <v>3.9</v>
      </c>
      <c r="H10" s="215">
        <v>0</v>
      </c>
      <c r="I10" s="215">
        <v>0</v>
      </c>
      <c r="J10" s="215">
        <v>0</v>
      </c>
      <c r="K10" s="215">
        <v>0</v>
      </c>
      <c r="L10" s="215">
        <v>0</v>
      </c>
      <c r="M10" s="215">
        <v>0</v>
      </c>
      <c r="N10" s="215">
        <v>0</v>
      </c>
      <c r="O10" s="215">
        <v>0</v>
      </c>
      <c r="P10" s="215">
        <v>0</v>
      </c>
      <c r="Q10" s="215">
        <v>0</v>
      </c>
      <c r="R10" s="27">
        <v>0.3</v>
      </c>
      <c r="S10" s="215">
        <v>0</v>
      </c>
      <c r="T10" s="215">
        <v>0</v>
      </c>
      <c r="U10" s="215">
        <v>0</v>
      </c>
      <c r="V10" s="215">
        <v>0</v>
      </c>
      <c r="W10" s="215">
        <v>0</v>
      </c>
      <c r="X10" s="215">
        <v>0</v>
      </c>
      <c r="Y10" s="26"/>
      <c r="Z10" s="26"/>
      <c r="AA10" s="26"/>
      <c r="AB10" s="117"/>
      <c r="AC10" s="117"/>
      <c r="AD10" s="26"/>
      <c r="AE10" s="26"/>
      <c r="AF10" s="26"/>
      <c r="AG10" s="117"/>
      <c r="AH10" s="26"/>
      <c r="AI10" s="117">
        <f t="shared" si="0"/>
        <v>39.799999999999997</v>
      </c>
      <c r="AJ10" s="104">
        <f t="shared" si="1"/>
        <v>-47.424042272126819</v>
      </c>
      <c r="AK10" s="3" t="s">
        <v>81</v>
      </c>
    </row>
    <row r="11" spans="1:37">
      <c r="A11" s="100">
        <v>10</v>
      </c>
      <c r="B11" s="105" t="s">
        <v>9</v>
      </c>
      <c r="C11" s="117">
        <v>66.599999999999994</v>
      </c>
      <c r="D11" s="118">
        <v>0</v>
      </c>
      <c r="E11" s="27">
        <v>0.9</v>
      </c>
      <c r="F11" s="27">
        <v>0</v>
      </c>
      <c r="G11" s="27">
        <v>31.7</v>
      </c>
      <c r="H11" s="215">
        <v>0</v>
      </c>
      <c r="I11" s="215">
        <v>0</v>
      </c>
      <c r="J11" s="215">
        <v>0</v>
      </c>
      <c r="K11" s="215">
        <v>0</v>
      </c>
      <c r="L11" s="215">
        <v>0</v>
      </c>
      <c r="M11" s="215">
        <v>0</v>
      </c>
      <c r="N11" s="215">
        <v>0</v>
      </c>
      <c r="O11" s="215">
        <v>0</v>
      </c>
      <c r="P11" s="215">
        <v>0</v>
      </c>
      <c r="Q11" s="215">
        <v>0</v>
      </c>
      <c r="R11" s="27">
        <v>19.3</v>
      </c>
      <c r="S11" s="215">
        <v>0</v>
      </c>
      <c r="T11" s="215">
        <v>0</v>
      </c>
      <c r="U11" s="215">
        <v>0</v>
      </c>
      <c r="V11" s="215">
        <v>0</v>
      </c>
      <c r="W11" s="215">
        <v>0</v>
      </c>
      <c r="X11" s="215">
        <v>0</v>
      </c>
      <c r="Y11" s="26"/>
      <c r="Z11" s="26"/>
      <c r="AA11" s="26"/>
      <c r="AB11" s="117"/>
      <c r="AC11" s="117"/>
      <c r="AD11" s="26"/>
      <c r="AE11" s="26"/>
      <c r="AF11" s="26"/>
      <c r="AG11" s="117"/>
      <c r="AH11" s="26"/>
      <c r="AI11" s="117">
        <f t="shared" si="0"/>
        <v>51.900000000000006</v>
      </c>
      <c r="AJ11" s="104">
        <f t="shared" si="1"/>
        <v>-22.072072072072061</v>
      </c>
      <c r="AK11" s="3" t="s">
        <v>81</v>
      </c>
    </row>
    <row r="12" spans="1:37">
      <c r="A12" s="100">
        <v>11</v>
      </c>
      <c r="B12" s="105" t="s">
        <v>10</v>
      </c>
      <c r="C12" s="117">
        <v>47.6</v>
      </c>
      <c r="D12" s="118">
        <v>0</v>
      </c>
      <c r="E12" s="27">
        <v>2.7</v>
      </c>
      <c r="F12" s="27">
        <v>0.2</v>
      </c>
      <c r="G12" s="27">
        <v>30.2</v>
      </c>
      <c r="H12" s="215">
        <v>0</v>
      </c>
      <c r="I12" s="215">
        <v>0</v>
      </c>
      <c r="J12" s="215">
        <v>0</v>
      </c>
      <c r="K12" s="215">
        <v>0</v>
      </c>
      <c r="L12" s="215">
        <v>0</v>
      </c>
      <c r="M12" s="215">
        <v>0</v>
      </c>
      <c r="N12" s="215">
        <v>0</v>
      </c>
      <c r="O12" s="215">
        <v>0</v>
      </c>
      <c r="P12" s="215">
        <v>0</v>
      </c>
      <c r="Q12" s="215">
        <v>0</v>
      </c>
      <c r="R12" s="27">
        <v>0</v>
      </c>
      <c r="S12" s="215">
        <v>0</v>
      </c>
      <c r="T12" s="215">
        <v>0</v>
      </c>
      <c r="U12" s="215">
        <v>0</v>
      </c>
      <c r="V12" s="215">
        <v>0</v>
      </c>
      <c r="W12" s="215">
        <v>0</v>
      </c>
      <c r="X12" s="215">
        <v>0</v>
      </c>
      <c r="Y12" s="26"/>
      <c r="Z12" s="26"/>
      <c r="AA12" s="26"/>
      <c r="AB12" s="117"/>
      <c r="AC12" s="117"/>
      <c r="AD12" s="26"/>
      <c r="AE12" s="26"/>
      <c r="AF12" s="26"/>
      <c r="AG12" s="117"/>
      <c r="AH12" s="26"/>
      <c r="AI12" s="117">
        <f t="shared" si="0"/>
        <v>33.1</v>
      </c>
      <c r="AJ12" s="104">
        <f t="shared" si="1"/>
        <v>-30.462184873949582</v>
      </c>
      <c r="AK12" s="3" t="s">
        <v>81</v>
      </c>
    </row>
    <row r="13" spans="1:37">
      <c r="A13" s="100">
        <v>12</v>
      </c>
      <c r="B13" s="105" t="s">
        <v>11</v>
      </c>
      <c r="C13" s="117">
        <v>63</v>
      </c>
      <c r="D13" s="118">
        <v>0</v>
      </c>
      <c r="E13" s="27">
        <v>0</v>
      </c>
      <c r="F13" s="27">
        <v>0</v>
      </c>
      <c r="G13" s="27">
        <v>14.6</v>
      </c>
      <c r="H13" s="215">
        <v>0</v>
      </c>
      <c r="I13" s="215">
        <v>0</v>
      </c>
      <c r="J13" s="215">
        <v>0</v>
      </c>
      <c r="K13" s="215">
        <v>0</v>
      </c>
      <c r="L13" s="215">
        <v>0</v>
      </c>
      <c r="M13" s="215">
        <v>0</v>
      </c>
      <c r="N13" s="215">
        <v>0</v>
      </c>
      <c r="O13" s="215">
        <v>0</v>
      </c>
      <c r="P13" s="215">
        <v>0</v>
      </c>
      <c r="Q13" s="215">
        <v>0</v>
      </c>
      <c r="R13" s="27">
        <v>0</v>
      </c>
      <c r="S13" s="215">
        <v>0</v>
      </c>
      <c r="T13" s="215">
        <v>0</v>
      </c>
      <c r="U13" s="215">
        <v>0</v>
      </c>
      <c r="V13" s="215">
        <v>0</v>
      </c>
      <c r="W13" s="215">
        <v>0</v>
      </c>
      <c r="X13" s="215">
        <v>0</v>
      </c>
      <c r="Y13" s="26"/>
      <c r="Z13" s="26"/>
      <c r="AA13" s="26"/>
      <c r="AB13" s="117"/>
      <c r="AC13" s="117"/>
      <c r="AD13" s="26"/>
      <c r="AE13" s="26"/>
      <c r="AF13" s="26"/>
      <c r="AG13" s="117"/>
      <c r="AH13" s="26"/>
      <c r="AI13" s="117">
        <f t="shared" si="0"/>
        <v>14.6</v>
      </c>
      <c r="AJ13" s="104">
        <f t="shared" si="1"/>
        <v>-76.825396825396822</v>
      </c>
      <c r="AK13" s="100" t="s">
        <v>98</v>
      </c>
    </row>
    <row r="14" spans="1:37">
      <c r="A14" s="100">
        <v>13</v>
      </c>
      <c r="B14" s="105" t="s">
        <v>12</v>
      </c>
      <c r="C14" s="117">
        <v>62.6</v>
      </c>
      <c r="D14" s="118">
        <v>0</v>
      </c>
      <c r="E14" s="27">
        <v>15</v>
      </c>
      <c r="F14" s="27">
        <v>3.6</v>
      </c>
      <c r="G14" s="27">
        <v>1.2</v>
      </c>
      <c r="H14" s="215">
        <v>0</v>
      </c>
      <c r="I14" s="215">
        <v>0</v>
      </c>
      <c r="J14" s="215">
        <v>0</v>
      </c>
      <c r="K14" s="215">
        <v>0</v>
      </c>
      <c r="L14" s="215">
        <v>0</v>
      </c>
      <c r="M14" s="215">
        <v>0</v>
      </c>
      <c r="N14" s="215">
        <v>0</v>
      </c>
      <c r="O14" s="215">
        <v>0</v>
      </c>
      <c r="P14" s="215">
        <v>0</v>
      </c>
      <c r="Q14" s="215">
        <v>0</v>
      </c>
      <c r="R14" s="27">
        <v>0</v>
      </c>
      <c r="S14" s="215">
        <v>0</v>
      </c>
      <c r="T14" s="215">
        <v>0</v>
      </c>
      <c r="U14" s="215">
        <v>0</v>
      </c>
      <c r="V14" s="215">
        <v>0</v>
      </c>
      <c r="W14" s="215">
        <v>0</v>
      </c>
      <c r="X14" s="215">
        <v>0</v>
      </c>
      <c r="Y14" s="26"/>
      <c r="Z14" s="26"/>
      <c r="AA14" s="26"/>
      <c r="AB14" s="117"/>
      <c r="AC14" s="117"/>
      <c r="AD14" s="26"/>
      <c r="AE14" s="26"/>
      <c r="AF14" s="26"/>
      <c r="AG14" s="117"/>
      <c r="AH14" s="26"/>
      <c r="AI14" s="117">
        <f t="shared" si="0"/>
        <v>19.8</v>
      </c>
      <c r="AJ14" s="104">
        <f t="shared" si="1"/>
        <v>-68.370607028753994</v>
      </c>
      <c r="AK14" s="100" t="s">
        <v>98</v>
      </c>
    </row>
    <row r="15" spans="1:37">
      <c r="A15" s="100">
        <v>14</v>
      </c>
      <c r="B15" s="105" t="s">
        <v>13</v>
      </c>
      <c r="C15" s="117">
        <v>59.6</v>
      </c>
      <c r="D15" s="118">
        <v>0</v>
      </c>
      <c r="E15" s="27">
        <v>1</v>
      </c>
      <c r="F15" s="27">
        <v>0</v>
      </c>
      <c r="G15" s="27">
        <v>42.6</v>
      </c>
      <c r="H15" s="215">
        <v>0</v>
      </c>
      <c r="I15" s="215">
        <v>0</v>
      </c>
      <c r="J15" s="215">
        <v>0</v>
      </c>
      <c r="K15" s="215">
        <v>0</v>
      </c>
      <c r="L15" s="215">
        <v>0</v>
      </c>
      <c r="M15" s="215">
        <v>0</v>
      </c>
      <c r="N15" s="215">
        <v>0</v>
      </c>
      <c r="O15" s="215">
        <v>0</v>
      </c>
      <c r="P15" s="215">
        <v>0</v>
      </c>
      <c r="Q15" s="215">
        <v>0</v>
      </c>
      <c r="R15" s="27">
        <v>0</v>
      </c>
      <c r="S15" s="215">
        <v>0</v>
      </c>
      <c r="T15" s="215">
        <v>0</v>
      </c>
      <c r="U15" s="215">
        <v>0</v>
      </c>
      <c r="V15" s="215">
        <v>0</v>
      </c>
      <c r="W15" s="215">
        <v>0</v>
      </c>
      <c r="X15" s="215">
        <v>0</v>
      </c>
      <c r="Y15" s="26"/>
      <c r="Z15" s="26"/>
      <c r="AA15" s="26"/>
      <c r="AB15" s="117"/>
      <c r="AC15" s="117"/>
      <c r="AD15" s="26"/>
      <c r="AE15" s="26"/>
      <c r="AF15" s="26"/>
      <c r="AG15" s="117"/>
      <c r="AH15" s="26"/>
      <c r="AI15" s="117">
        <f t="shared" si="0"/>
        <v>43.6</v>
      </c>
      <c r="AJ15" s="104">
        <f t="shared" si="1"/>
        <v>-26.845637583892611</v>
      </c>
      <c r="AK15" s="3" t="s">
        <v>81</v>
      </c>
    </row>
    <row r="16" spans="1:37">
      <c r="A16" s="100">
        <v>15</v>
      </c>
      <c r="B16" s="105" t="s">
        <v>14</v>
      </c>
      <c r="C16" s="117">
        <v>57</v>
      </c>
      <c r="D16" s="118">
        <v>0</v>
      </c>
      <c r="E16" s="27">
        <v>0.1</v>
      </c>
      <c r="F16" s="27">
        <v>0</v>
      </c>
      <c r="G16" s="27">
        <v>51.1</v>
      </c>
      <c r="H16" s="215">
        <v>0</v>
      </c>
      <c r="I16" s="215">
        <v>0</v>
      </c>
      <c r="J16" s="215">
        <v>0</v>
      </c>
      <c r="K16" s="215">
        <v>0</v>
      </c>
      <c r="L16" s="215">
        <v>0</v>
      </c>
      <c r="M16" s="215">
        <v>0</v>
      </c>
      <c r="N16" s="215">
        <v>0</v>
      </c>
      <c r="O16" s="215">
        <v>0</v>
      </c>
      <c r="P16" s="215">
        <v>0</v>
      </c>
      <c r="Q16" s="215">
        <v>0</v>
      </c>
      <c r="R16" s="27">
        <v>0</v>
      </c>
      <c r="S16" s="215">
        <v>0</v>
      </c>
      <c r="T16" s="215">
        <v>0</v>
      </c>
      <c r="U16" s="215">
        <v>0</v>
      </c>
      <c r="V16" s="215">
        <v>0</v>
      </c>
      <c r="W16" s="215">
        <v>0</v>
      </c>
      <c r="X16" s="215">
        <v>0</v>
      </c>
      <c r="Y16" s="26"/>
      <c r="Z16" s="26"/>
      <c r="AA16" s="26"/>
      <c r="AB16" s="117"/>
      <c r="AC16" s="117"/>
      <c r="AD16" s="26"/>
      <c r="AE16" s="26"/>
      <c r="AF16" s="26"/>
      <c r="AG16" s="117"/>
      <c r="AH16" s="26"/>
      <c r="AI16" s="117">
        <f t="shared" si="0"/>
        <v>51.2</v>
      </c>
      <c r="AJ16" s="104">
        <f t="shared" si="1"/>
        <v>-10.175438596491233</v>
      </c>
      <c r="AK16" s="3" t="s">
        <v>57</v>
      </c>
    </row>
    <row r="17" spans="1:37" ht="15" customHeight="1">
      <c r="A17" s="100">
        <v>16</v>
      </c>
      <c r="B17" s="105" t="s">
        <v>15</v>
      </c>
      <c r="C17" s="117">
        <v>70.2</v>
      </c>
      <c r="D17" s="118">
        <v>0</v>
      </c>
      <c r="E17" s="27">
        <v>21.1</v>
      </c>
      <c r="F17" s="27">
        <v>0</v>
      </c>
      <c r="G17" s="27">
        <v>4.8</v>
      </c>
      <c r="H17" s="215">
        <v>0</v>
      </c>
      <c r="I17" s="215">
        <v>0</v>
      </c>
      <c r="J17" s="215">
        <v>0</v>
      </c>
      <c r="K17" s="215">
        <v>0</v>
      </c>
      <c r="L17" s="215">
        <v>0</v>
      </c>
      <c r="M17" s="215">
        <v>0</v>
      </c>
      <c r="N17" s="215">
        <v>0</v>
      </c>
      <c r="O17" s="215">
        <v>0</v>
      </c>
      <c r="P17" s="215">
        <v>0</v>
      </c>
      <c r="Q17" s="215">
        <v>0</v>
      </c>
      <c r="R17" s="27">
        <v>0.2</v>
      </c>
      <c r="S17" s="215">
        <v>0</v>
      </c>
      <c r="T17" s="215">
        <v>0</v>
      </c>
      <c r="U17" s="215">
        <v>0</v>
      </c>
      <c r="V17" s="215">
        <v>0</v>
      </c>
      <c r="W17" s="215">
        <v>0</v>
      </c>
      <c r="X17" s="215">
        <v>0</v>
      </c>
      <c r="Y17" s="26"/>
      <c r="Z17" s="26"/>
      <c r="AA17" s="26"/>
      <c r="AB17" s="117"/>
      <c r="AC17" s="117"/>
      <c r="AD17" s="26"/>
      <c r="AE17" s="26"/>
      <c r="AF17" s="26"/>
      <c r="AG17" s="117"/>
      <c r="AH17" s="26"/>
      <c r="AI17" s="117">
        <f t="shared" si="0"/>
        <v>26.1</v>
      </c>
      <c r="AJ17" s="104">
        <f t="shared" si="1"/>
        <v>-62.820512820512818</v>
      </c>
      <c r="AK17" s="100" t="s">
        <v>98</v>
      </c>
    </row>
    <row r="18" spans="1:37" ht="15" customHeight="1">
      <c r="A18" s="100">
        <v>17</v>
      </c>
      <c r="B18" s="105" t="s">
        <v>16</v>
      </c>
      <c r="C18" s="117">
        <v>42.5</v>
      </c>
      <c r="D18" s="118">
        <v>0</v>
      </c>
      <c r="E18" s="27">
        <v>0</v>
      </c>
      <c r="F18" s="27">
        <v>0</v>
      </c>
      <c r="G18" s="27">
        <v>6.5</v>
      </c>
      <c r="H18" s="215">
        <v>0</v>
      </c>
      <c r="I18" s="215">
        <v>0</v>
      </c>
      <c r="J18" s="215">
        <v>0</v>
      </c>
      <c r="K18" s="215">
        <v>0</v>
      </c>
      <c r="L18" s="215">
        <v>0</v>
      </c>
      <c r="M18" s="215">
        <v>0</v>
      </c>
      <c r="N18" s="215">
        <v>0</v>
      </c>
      <c r="O18" s="215">
        <v>0</v>
      </c>
      <c r="P18" s="215">
        <v>0</v>
      </c>
      <c r="Q18" s="215">
        <v>0</v>
      </c>
      <c r="R18" s="27">
        <v>47.2</v>
      </c>
      <c r="S18" s="215">
        <v>0</v>
      </c>
      <c r="T18" s="215">
        <v>0</v>
      </c>
      <c r="U18" s="215">
        <v>0</v>
      </c>
      <c r="V18" s="215">
        <v>0</v>
      </c>
      <c r="W18" s="215">
        <v>0</v>
      </c>
      <c r="X18" s="215">
        <v>0</v>
      </c>
      <c r="Y18" s="26"/>
      <c r="Z18" s="26"/>
      <c r="AA18" s="26"/>
      <c r="AB18" s="117"/>
      <c r="AC18" s="117"/>
      <c r="AD18" s="26"/>
      <c r="AE18" s="26"/>
      <c r="AF18" s="26"/>
      <c r="AG18" s="117"/>
      <c r="AH18" s="26"/>
      <c r="AI18" s="117">
        <f t="shared" si="0"/>
        <v>53.7</v>
      </c>
      <c r="AJ18" s="104">
        <f t="shared" si="1"/>
        <v>26.352941176470608</v>
      </c>
      <c r="AK18" s="3" t="s">
        <v>81</v>
      </c>
    </row>
    <row r="19" spans="1:37">
      <c r="A19" s="100">
        <v>18</v>
      </c>
      <c r="B19" s="105" t="s">
        <v>17</v>
      </c>
      <c r="C19" s="117">
        <v>44.7</v>
      </c>
      <c r="D19" s="118">
        <v>0</v>
      </c>
      <c r="E19" s="27">
        <v>0.5</v>
      </c>
      <c r="F19" s="27">
        <v>24.9</v>
      </c>
      <c r="G19" s="27">
        <v>0</v>
      </c>
      <c r="H19" s="215">
        <v>0</v>
      </c>
      <c r="I19" s="215">
        <v>0</v>
      </c>
      <c r="J19" s="215">
        <v>0</v>
      </c>
      <c r="K19" s="215">
        <v>0</v>
      </c>
      <c r="L19" s="215">
        <v>0</v>
      </c>
      <c r="M19" s="215">
        <v>0</v>
      </c>
      <c r="N19" s="215">
        <v>0</v>
      </c>
      <c r="O19" s="215">
        <v>0</v>
      </c>
      <c r="P19" s="215">
        <v>0</v>
      </c>
      <c r="Q19" s="215">
        <v>0</v>
      </c>
      <c r="R19" s="27">
        <v>0</v>
      </c>
      <c r="S19" s="215">
        <v>0</v>
      </c>
      <c r="T19" s="215">
        <v>0</v>
      </c>
      <c r="U19" s="215">
        <v>0</v>
      </c>
      <c r="V19" s="215">
        <v>0</v>
      </c>
      <c r="W19" s="215">
        <v>0</v>
      </c>
      <c r="X19" s="215">
        <v>0</v>
      </c>
      <c r="Y19" s="26"/>
      <c r="Z19" s="26"/>
      <c r="AA19" s="26"/>
      <c r="AB19" s="117"/>
      <c r="AC19" s="117"/>
      <c r="AD19" s="26"/>
      <c r="AE19" s="26"/>
      <c r="AF19" s="26"/>
      <c r="AG19" s="117"/>
      <c r="AH19" s="26"/>
      <c r="AI19" s="117">
        <f t="shared" si="0"/>
        <v>25.4</v>
      </c>
      <c r="AJ19" s="104">
        <f t="shared" si="1"/>
        <v>-43.176733780760635</v>
      </c>
      <c r="AK19" s="3" t="s">
        <v>81</v>
      </c>
    </row>
    <row r="20" spans="1:37">
      <c r="A20" s="100">
        <v>19</v>
      </c>
      <c r="B20" s="105" t="s">
        <v>18</v>
      </c>
      <c r="C20" s="117">
        <v>61</v>
      </c>
      <c r="D20" s="118">
        <v>0</v>
      </c>
      <c r="E20" s="27">
        <v>0</v>
      </c>
      <c r="F20" s="27">
        <v>26.6</v>
      </c>
      <c r="G20" s="27">
        <v>0</v>
      </c>
      <c r="H20" s="215">
        <v>0</v>
      </c>
      <c r="I20" s="215">
        <v>0</v>
      </c>
      <c r="J20" s="215">
        <v>0</v>
      </c>
      <c r="K20" s="215">
        <v>0</v>
      </c>
      <c r="L20" s="215">
        <v>0</v>
      </c>
      <c r="M20" s="215">
        <v>0</v>
      </c>
      <c r="N20" s="215">
        <v>0</v>
      </c>
      <c r="O20" s="215">
        <v>0</v>
      </c>
      <c r="P20" s="215">
        <v>0</v>
      </c>
      <c r="Q20" s="215">
        <v>0</v>
      </c>
      <c r="R20" s="27">
        <v>0</v>
      </c>
      <c r="S20" s="215">
        <v>0</v>
      </c>
      <c r="T20" s="215">
        <v>0</v>
      </c>
      <c r="U20" s="215">
        <v>0</v>
      </c>
      <c r="V20" s="215">
        <v>0</v>
      </c>
      <c r="W20" s="215">
        <v>0</v>
      </c>
      <c r="X20" s="215">
        <v>0</v>
      </c>
      <c r="Y20" s="26"/>
      <c r="Z20" s="26"/>
      <c r="AA20" s="26"/>
      <c r="AB20" s="117"/>
      <c r="AC20" s="117"/>
      <c r="AD20" s="26"/>
      <c r="AE20" s="26"/>
      <c r="AF20" s="26"/>
      <c r="AG20" s="117"/>
      <c r="AH20" s="26"/>
      <c r="AI20" s="117">
        <f t="shared" si="0"/>
        <v>26.6</v>
      </c>
      <c r="AJ20" s="104">
        <f t="shared" si="1"/>
        <v>-56.393442622950815</v>
      </c>
      <c r="AK20" s="3" t="s">
        <v>81</v>
      </c>
    </row>
    <row r="21" spans="1:37">
      <c r="A21" s="100">
        <v>20</v>
      </c>
      <c r="B21" s="105" t="s">
        <v>19</v>
      </c>
      <c r="C21" s="117">
        <v>47.2</v>
      </c>
      <c r="D21" s="118">
        <v>0</v>
      </c>
      <c r="E21" s="27">
        <v>2.8</v>
      </c>
      <c r="F21" s="27">
        <v>0</v>
      </c>
      <c r="G21" s="27">
        <v>1.8</v>
      </c>
      <c r="H21" s="215">
        <v>0</v>
      </c>
      <c r="I21" s="215">
        <v>0</v>
      </c>
      <c r="J21" s="215">
        <v>0</v>
      </c>
      <c r="K21" s="215">
        <v>0</v>
      </c>
      <c r="L21" s="215">
        <v>0</v>
      </c>
      <c r="M21" s="215">
        <v>0</v>
      </c>
      <c r="N21" s="215">
        <v>0</v>
      </c>
      <c r="O21" s="215">
        <v>0</v>
      </c>
      <c r="P21" s="215">
        <v>0</v>
      </c>
      <c r="Q21" s="215">
        <v>0</v>
      </c>
      <c r="R21" s="27">
        <v>2.4</v>
      </c>
      <c r="S21" s="215">
        <v>0</v>
      </c>
      <c r="T21" s="215">
        <v>0</v>
      </c>
      <c r="U21" s="215">
        <v>0</v>
      </c>
      <c r="V21" s="215">
        <v>0</v>
      </c>
      <c r="W21" s="215">
        <v>0</v>
      </c>
      <c r="X21" s="215">
        <v>0</v>
      </c>
      <c r="Y21" s="26"/>
      <c r="Z21" s="26"/>
      <c r="AA21" s="26"/>
      <c r="AB21" s="117"/>
      <c r="AC21" s="117"/>
      <c r="AD21" s="26"/>
      <c r="AE21" s="26"/>
      <c r="AF21" s="26"/>
      <c r="AG21" s="117"/>
      <c r="AH21" s="26"/>
      <c r="AI21" s="117">
        <f t="shared" si="0"/>
        <v>7</v>
      </c>
      <c r="AJ21" s="104">
        <f t="shared" si="1"/>
        <v>-85.169491525423723</v>
      </c>
      <c r="AK21" s="100" t="s">
        <v>98</v>
      </c>
    </row>
    <row r="22" spans="1:37">
      <c r="A22" s="100">
        <v>21</v>
      </c>
      <c r="B22" s="105" t="s">
        <v>20</v>
      </c>
      <c r="C22" s="117">
        <v>65.599999999999994</v>
      </c>
      <c r="D22" s="118">
        <v>0</v>
      </c>
      <c r="E22" s="27">
        <v>1.1000000000000001</v>
      </c>
      <c r="F22" s="27">
        <v>0</v>
      </c>
      <c r="G22" s="27">
        <v>21.7</v>
      </c>
      <c r="H22" s="215">
        <v>0</v>
      </c>
      <c r="I22" s="215">
        <v>0</v>
      </c>
      <c r="J22" s="215">
        <v>0</v>
      </c>
      <c r="K22" s="215">
        <v>0</v>
      </c>
      <c r="L22" s="215">
        <v>0</v>
      </c>
      <c r="M22" s="215">
        <v>0</v>
      </c>
      <c r="N22" s="215">
        <v>0</v>
      </c>
      <c r="O22" s="215">
        <v>0</v>
      </c>
      <c r="P22" s="215">
        <v>0</v>
      </c>
      <c r="Q22" s="215">
        <v>0</v>
      </c>
      <c r="R22" s="27">
        <v>0</v>
      </c>
      <c r="S22" s="215">
        <v>0</v>
      </c>
      <c r="T22" s="215">
        <v>0</v>
      </c>
      <c r="U22" s="215">
        <v>0</v>
      </c>
      <c r="V22" s="215">
        <v>0</v>
      </c>
      <c r="W22" s="215">
        <v>0</v>
      </c>
      <c r="X22" s="215">
        <v>0</v>
      </c>
      <c r="Y22" s="26"/>
      <c r="Z22" s="26"/>
      <c r="AA22" s="26"/>
      <c r="AB22" s="117"/>
      <c r="AC22" s="117"/>
      <c r="AD22" s="26"/>
      <c r="AE22" s="26"/>
      <c r="AF22" s="26"/>
      <c r="AG22" s="117"/>
      <c r="AH22" s="26"/>
      <c r="AI22" s="117">
        <f t="shared" si="0"/>
        <v>22.8</v>
      </c>
      <c r="AJ22" s="104">
        <f t="shared" si="1"/>
        <v>-65.243902439024396</v>
      </c>
      <c r="AK22" s="100" t="s">
        <v>98</v>
      </c>
    </row>
    <row r="23" spans="1:37">
      <c r="A23" s="100">
        <v>22</v>
      </c>
      <c r="B23" s="105" t="s">
        <v>21</v>
      </c>
      <c r="C23" s="117">
        <v>40.5</v>
      </c>
      <c r="D23" s="118">
        <v>0</v>
      </c>
      <c r="E23" s="27">
        <v>0</v>
      </c>
      <c r="F23" s="27">
        <v>0</v>
      </c>
      <c r="G23" s="27">
        <v>30.2</v>
      </c>
      <c r="H23" s="215">
        <v>0</v>
      </c>
      <c r="I23" s="215">
        <v>0</v>
      </c>
      <c r="J23" s="215">
        <v>0</v>
      </c>
      <c r="K23" s="215">
        <v>0</v>
      </c>
      <c r="L23" s="215">
        <v>0</v>
      </c>
      <c r="M23" s="215">
        <v>0</v>
      </c>
      <c r="N23" s="215">
        <v>0</v>
      </c>
      <c r="O23" s="215">
        <v>0</v>
      </c>
      <c r="P23" s="215">
        <v>0</v>
      </c>
      <c r="Q23" s="215">
        <v>0</v>
      </c>
      <c r="R23" s="27">
        <v>9.9</v>
      </c>
      <c r="S23" s="215">
        <v>0</v>
      </c>
      <c r="T23" s="215">
        <v>0</v>
      </c>
      <c r="U23" s="215">
        <v>0</v>
      </c>
      <c r="V23" s="215">
        <v>0</v>
      </c>
      <c r="W23" s="215">
        <v>0</v>
      </c>
      <c r="X23" s="215">
        <v>0</v>
      </c>
      <c r="Y23" s="26"/>
      <c r="Z23" s="26"/>
      <c r="AA23" s="26"/>
      <c r="AB23" s="117"/>
      <c r="AC23" s="117"/>
      <c r="AD23" s="26"/>
      <c r="AE23" s="26"/>
      <c r="AF23" s="26"/>
      <c r="AG23" s="117"/>
      <c r="AH23" s="26"/>
      <c r="AI23" s="117">
        <f t="shared" si="0"/>
        <v>40.1</v>
      </c>
      <c r="AJ23" s="104">
        <f t="shared" si="1"/>
        <v>-0.98765432098765871</v>
      </c>
      <c r="AK23" s="3" t="s">
        <v>57</v>
      </c>
    </row>
    <row r="24" spans="1:37">
      <c r="A24" s="100">
        <v>23</v>
      </c>
      <c r="B24" s="105" t="s">
        <v>22</v>
      </c>
      <c r="C24" s="117">
        <v>55.1</v>
      </c>
      <c r="D24" s="118">
        <v>0</v>
      </c>
      <c r="E24" s="27">
        <v>0</v>
      </c>
      <c r="F24" s="27">
        <v>6.1</v>
      </c>
      <c r="G24" s="27">
        <v>0.1</v>
      </c>
      <c r="H24" s="215">
        <v>0</v>
      </c>
      <c r="I24" s="215">
        <v>0</v>
      </c>
      <c r="J24" s="215">
        <v>0</v>
      </c>
      <c r="K24" s="215">
        <v>0</v>
      </c>
      <c r="L24" s="215">
        <v>0</v>
      </c>
      <c r="M24" s="215">
        <v>0</v>
      </c>
      <c r="N24" s="215">
        <v>0</v>
      </c>
      <c r="O24" s="215">
        <v>0</v>
      </c>
      <c r="P24" s="215">
        <v>0</v>
      </c>
      <c r="Q24" s="215">
        <v>0</v>
      </c>
      <c r="R24" s="27">
        <v>3.9</v>
      </c>
      <c r="S24" s="215">
        <v>0</v>
      </c>
      <c r="T24" s="215">
        <v>0</v>
      </c>
      <c r="U24" s="215">
        <v>0</v>
      </c>
      <c r="V24" s="215">
        <v>0</v>
      </c>
      <c r="W24" s="215">
        <v>0</v>
      </c>
      <c r="X24" s="215">
        <v>0</v>
      </c>
      <c r="Y24" s="26"/>
      <c r="Z24" s="26"/>
      <c r="AA24" s="26"/>
      <c r="AB24" s="117"/>
      <c r="AC24" s="117"/>
      <c r="AD24" s="26"/>
      <c r="AE24" s="26"/>
      <c r="AF24" s="26"/>
      <c r="AG24" s="117"/>
      <c r="AH24" s="26"/>
      <c r="AI24" s="117">
        <f t="shared" si="0"/>
        <v>10.1</v>
      </c>
      <c r="AJ24" s="104">
        <f t="shared" si="1"/>
        <v>-81.669691470054445</v>
      </c>
      <c r="AK24" s="3" t="s">
        <v>57</v>
      </c>
    </row>
    <row r="25" spans="1:37" ht="15" customHeight="1">
      <c r="A25" s="100">
        <v>24</v>
      </c>
      <c r="B25" s="105" t="s">
        <v>23</v>
      </c>
      <c r="C25" s="117">
        <v>54.7</v>
      </c>
      <c r="D25" s="118">
        <v>0</v>
      </c>
      <c r="E25" s="27">
        <v>0</v>
      </c>
      <c r="F25" s="27">
        <v>0</v>
      </c>
      <c r="G25" s="27">
        <v>17.3</v>
      </c>
      <c r="H25" s="215">
        <v>0</v>
      </c>
      <c r="I25" s="215">
        <v>0</v>
      </c>
      <c r="J25" s="215">
        <v>0</v>
      </c>
      <c r="K25" s="215">
        <v>0</v>
      </c>
      <c r="L25" s="215">
        <v>0</v>
      </c>
      <c r="M25" s="215">
        <v>0</v>
      </c>
      <c r="N25" s="215">
        <v>0</v>
      </c>
      <c r="O25" s="215">
        <v>0</v>
      </c>
      <c r="P25" s="215">
        <v>0</v>
      </c>
      <c r="Q25" s="215">
        <v>0</v>
      </c>
      <c r="R25" s="27">
        <v>0</v>
      </c>
      <c r="S25" s="215">
        <v>0</v>
      </c>
      <c r="T25" s="215">
        <v>0</v>
      </c>
      <c r="U25" s="215">
        <v>0</v>
      </c>
      <c r="V25" s="215">
        <v>0</v>
      </c>
      <c r="W25" s="215">
        <v>0</v>
      </c>
      <c r="X25" s="215">
        <v>0</v>
      </c>
      <c r="Y25" s="26"/>
      <c r="Z25" s="26"/>
      <c r="AA25" s="26"/>
      <c r="AB25" s="117"/>
      <c r="AC25" s="117"/>
      <c r="AD25" s="26"/>
      <c r="AE25" s="26"/>
      <c r="AF25" s="26"/>
      <c r="AG25" s="117"/>
      <c r="AH25" s="26"/>
      <c r="AI25" s="117">
        <f t="shared" si="0"/>
        <v>17.3</v>
      </c>
      <c r="AJ25" s="104">
        <f t="shared" si="1"/>
        <v>-68.372943327239483</v>
      </c>
      <c r="AK25" s="3" t="s">
        <v>57</v>
      </c>
    </row>
    <row r="26" spans="1:37">
      <c r="A26" s="100">
        <v>25</v>
      </c>
      <c r="B26" s="105" t="s">
        <v>24</v>
      </c>
      <c r="C26" s="117">
        <v>73.3</v>
      </c>
      <c r="D26" s="118">
        <v>0</v>
      </c>
      <c r="E26" s="27">
        <v>4.3</v>
      </c>
      <c r="F26" s="27">
        <v>5.2</v>
      </c>
      <c r="G26" s="27">
        <v>0</v>
      </c>
      <c r="H26" s="215">
        <v>0</v>
      </c>
      <c r="I26" s="215">
        <v>0</v>
      </c>
      <c r="J26" s="215">
        <v>0</v>
      </c>
      <c r="K26" s="215">
        <v>0</v>
      </c>
      <c r="L26" s="215">
        <v>0</v>
      </c>
      <c r="M26" s="215">
        <v>0</v>
      </c>
      <c r="N26" s="215">
        <v>0</v>
      </c>
      <c r="O26" s="215">
        <v>0</v>
      </c>
      <c r="P26" s="215">
        <v>0</v>
      </c>
      <c r="Q26" s="215">
        <v>0</v>
      </c>
      <c r="R26" s="27">
        <v>0</v>
      </c>
      <c r="S26" s="215">
        <v>0</v>
      </c>
      <c r="T26" s="215">
        <v>0</v>
      </c>
      <c r="U26" s="215">
        <v>0</v>
      </c>
      <c r="V26" s="215">
        <v>0</v>
      </c>
      <c r="W26" s="215">
        <v>0</v>
      </c>
      <c r="X26" s="215">
        <v>0</v>
      </c>
      <c r="Y26" s="26"/>
      <c r="Z26" s="26"/>
      <c r="AA26" s="26"/>
      <c r="AB26" s="117"/>
      <c r="AC26" s="117"/>
      <c r="AD26" s="26"/>
      <c r="AE26" s="26"/>
      <c r="AF26" s="26"/>
      <c r="AG26" s="117"/>
      <c r="AH26" s="26"/>
      <c r="AI26" s="117">
        <f t="shared" si="0"/>
        <v>9.5</v>
      </c>
      <c r="AJ26" s="104">
        <f t="shared" si="1"/>
        <v>-87.039563437926333</v>
      </c>
      <c r="AK26" s="3" t="s">
        <v>57</v>
      </c>
    </row>
    <row r="27" spans="1:37">
      <c r="A27" s="100">
        <v>26</v>
      </c>
      <c r="B27" s="105" t="s">
        <v>25</v>
      </c>
      <c r="C27" s="117">
        <v>50.5</v>
      </c>
      <c r="D27" s="118">
        <v>0</v>
      </c>
      <c r="E27" s="27">
        <v>0</v>
      </c>
      <c r="F27" s="27">
        <v>0</v>
      </c>
      <c r="G27" s="27">
        <v>20.9</v>
      </c>
      <c r="H27" s="215">
        <v>0</v>
      </c>
      <c r="I27" s="215">
        <v>0</v>
      </c>
      <c r="J27" s="215">
        <v>0</v>
      </c>
      <c r="K27" s="215">
        <v>0</v>
      </c>
      <c r="L27" s="215">
        <v>0</v>
      </c>
      <c r="M27" s="215">
        <v>0</v>
      </c>
      <c r="N27" s="215">
        <v>0</v>
      </c>
      <c r="O27" s="215">
        <v>0</v>
      </c>
      <c r="P27" s="215">
        <v>0</v>
      </c>
      <c r="Q27" s="215">
        <v>0</v>
      </c>
      <c r="R27" s="27">
        <v>0</v>
      </c>
      <c r="S27" s="215">
        <v>0</v>
      </c>
      <c r="T27" s="215">
        <v>0</v>
      </c>
      <c r="U27" s="215">
        <v>0</v>
      </c>
      <c r="V27" s="215">
        <v>0</v>
      </c>
      <c r="W27" s="215">
        <v>0</v>
      </c>
      <c r="X27" s="215">
        <v>0</v>
      </c>
      <c r="Y27" s="26"/>
      <c r="Z27" s="26"/>
      <c r="AA27" s="26"/>
      <c r="AB27" s="117"/>
      <c r="AC27" s="117"/>
      <c r="AD27" s="26"/>
      <c r="AE27" s="26"/>
      <c r="AF27" s="26"/>
      <c r="AG27" s="117"/>
      <c r="AH27" s="26"/>
      <c r="AI27" s="117">
        <f t="shared" si="0"/>
        <v>20.9</v>
      </c>
      <c r="AJ27" s="104">
        <f t="shared" si="1"/>
        <v>-58.613861386138616</v>
      </c>
      <c r="AK27" s="100" t="s">
        <v>81</v>
      </c>
    </row>
    <row r="28" spans="1:37" s="103" customFormat="1">
      <c r="A28" s="102">
        <v>27</v>
      </c>
      <c r="B28" s="106" t="s">
        <v>26</v>
      </c>
      <c r="C28" s="117">
        <v>67.3</v>
      </c>
      <c r="D28" s="118">
        <v>0</v>
      </c>
      <c r="E28" s="27">
        <v>0</v>
      </c>
      <c r="F28" s="27">
        <v>0</v>
      </c>
      <c r="G28" s="27">
        <v>32.700000000000003</v>
      </c>
      <c r="H28" s="215">
        <v>0</v>
      </c>
      <c r="I28" s="215">
        <v>0</v>
      </c>
      <c r="J28" s="215">
        <v>0</v>
      </c>
      <c r="K28" s="215">
        <v>0</v>
      </c>
      <c r="L28" s="215">
        <v>0</v>
      </c>
      <c r="M28" s="215">
        <v>0</v>
      </c>
      <c r="N28" s="215">
        <v>0</v>
      </c>
      <c r="O28" s="215">
        <v>0</v>
      </c>
      <c r="P28" s="215">
        <v>0</v>
      </c>
      <c r="Q28" s="215">
        <v>0</v>
      </c>
      <c r="R28" s="27">
        <v>0</v>
      </c>
      <c r="S28" s="215">
        <v>0</v>
      </c>
      <c r="T28" s="215">
        <v>0</v>
      </c>
      <c r="U28" s="215">
        <v>0</v>
      </c>
      <c r="V28" s="215">
        <v>0</v>
      </c>
      <c r="W28" s="215">
        <v>0</v>
      </c>
      <c r="X28" s="215">
        <v>0</v>
      </c>
      <c r="Y28" s="26"/>
      <c r="Z28" s="26"/>
      <c r="AA28" s="26"/>
      <c r="AB28" s="117"/>
      <c r="AC28" s="117"/>
      <c r="AD28" s="26"/>
      <c r="AE28" s="26"/>
      <c r="AF28" s="26"/>
      <c r="AG28" s="117"/>
      <c r="AH28" s="26"/>
      <c r="AI28" s="117">
        <f t="shared" si="0"/>
        <v>32.700000000000003</v>
      </c>
      <c r="AJ28" s="119">
        <f t="shared" si="1"/>
        <v>-51.411589895988108</v>
      </c>
      <c r="AK28" s="48" t="s">
        <v>81</v>
      </c>
    </row>
    <row r="29" spans="1:37">
      <c r="A29" s="100">
        <v>28</v>
      </c>
      <c r="B29" s="105" t="s">
        <v>27</v>
      </c>
      <c r="C29" s="117">
        <v>43.9</v>
      </c>
      <c r="D29" s="118">
        <v>0</v>
      </c>
      <c r="E29" s="27">
        <v>6.8</v>
      </c>
      <c r="F29" s="27">
        <v>0.7</v>
      </c>
      <c r="G29" s="27">
        <v>17.5</v>
      </c>
      <c r="H29" s="215">
        <v>0</v>
      </c>
      <c r="I29" s="215">
        <v>0</v>
      </c>
      <c r="J29" s="215">
        <v>0</v>
      </c>
      <c r="K29" s="215">
        <v>0</v>
      </c>
      <c r="L29" s="215">
        <v>0</v>
      </c>
      <c r="M29" s="215">
        <v>0</v>
      </c>
      <c r="N29" s="215">
        <v>0</v>
      </c>
      <c r="O29" s="215">
        <v>0</v>
      </c>
      <c r="P29" s="215">
        <v>0</v>
      </c>
      <c r="Q29" s="215">
        <v>0</v>
      </c>
      <c r="R29" s="27">
        <v>0</v>
      </c>
      <c r="S29" s="215">
        <v>0</v>
      </c>
      <c r="T29" s="215">
        <v>0</v>
      </c>
      <c r="U29" s="215">
        <v>0</v>
      </c>
      <c r="V29" s="215">
        <v>0</v>
      </c>
      <c r="W29" s="215">
        <v>0</v>
      </c>
      <c r="X29" s="215">
        <v>0</v>
      </c>
      <c r="Y29" s="26"/>
      <c r="Z29" s="26"/>
      <c r="AA29" s="26"/>
      <c r="AB29" s="117"/>
      <c r="AC29" s="117"/>
      <c r="AD29" s="26"/>
      <c r="AE29" s="26"/>
      <c r="AF29" s="26"/>
      <c r="AG29" s="117"/>
      <c r="AH29" s="26"/>
      <c r="AI29" s="117">
        <f t="shared" si="0"/>
        <v>25</v>
      </c>
      <c r="AJ29" s="104">
        <f t="shared" si="1"/>
        <v>-43.052391799544424</v>
      </c>
      <c r="AK29" s="100" t="s">
        <v>81</v>
      </c>
    </row>
    <row r="30" spans="1:37">
      <c r="A30" s="100">
        <v>29</v>
      </c>
      <c r="B30" s="105" t="s">
        <v>28</v>
      </c>
      <c r="C30" s="117">
        <v>59.8</v>
      </c>
      <c r="D30" s="118">
        <v>0</v>
      </c>
      <c r="E30" s="27">
        <v>0</v>
      </c>
      <c r="F30" s="27">
        <v>0.1</v>
      </c>
      <c r="G30" s="27">
        <v>15.4</v>
      </c>
      <c r="H30" s="215">
        <v>0</v>
      </c>
      <c r="I30" s="215">
        <v>0</v>
      </c>
      <c r="J30" s="215">
        <v>0</v>
      </c>
      <c r="K30" s="215">
        <v>0</v>
      </c>
      <c r="L30" s="215">
        <v>0</v>
      </c>
      <c r="M30" s="215">
        <v>0</v>
      </c>
      <c r="N30" s="215">
        <v>0</v>
      </c>
      <c r="O30" s="215">
        <v>0</v>
      </c>
      <c r="P30" s="215">
        <v>0</v>
      </c>
      <c r="Q30" s="215">
        <v>0</v>
      </c>
      <c r="R30" s="27">
        <v>0.3</v>
      </c>
      <c r="S30" s="215">
        <v>0</v>
      </c>
      <c r="T30" s="215">
        <v>0</v>
      </c>
      <c r="U30" s="215">
        <v>0</v>
      </c>
      <c r="V30" s="215">
        <v>0</v>
      </c>
      <c r="W30" s="215">
        <v>0</v>
      </c>
      <c r="X30" s="215">
        <v>0</v>
      </c>
      <c r="Y30" s="26"/>
      <c r="Z30" s="26"/>
      <c r="AA30" s="26"/>
      <c r="AB30" s="117"/>
      <c r="AC30" s="117"/>
      <c r="AD30" s="26"/>
      <c r="AE30" s="26"/>
      <c r="AF30" s="26"/>
      <c r="AG30" s="117"/>
      <c r="AH30" s="26"/>
      <c r="AI30" s="117">
        <f t="shared" si="0"/>
        <v>15.8</v>
      </c>
      <c r="AJ30" s="104">
        <f t="shared" si="1"/>
        <v>-73.578595317725757</v>
      </c>
      <c r="AK30" s="3" t="s">
        <v>98</v>
      </c>
    </row>
    <row r="31" spans="1:37">
      <c r="A31" s="100">
        <v>30</v>
      </c>
      <c r="B31" s="105" t="s">
        <v>29</v>
      </c>
      <c r="C31" s="117">
        <v>79</v>
      </c>
      <c r="D31" s="118">
        <v>0</v>
      </c>
      <c r="E31" s="27">
        <v>26.3</v>
      </c>
      <c r="F31" s="27">
        <v>0</v>
      </c>
      <c r="G31" s="27">
        <v>25.7</v>
      </c>
      <c r="H31" s="215">
        <v>0</v>
      </c>
      <c r="I31" s="215">
        <v>0</v>
      </c>
      <c r="J31" s="215">
        <v>0</v>
      </c>
      <c r="K31" s="215">
        <v>0</v>
      </c>
      <c r="L31" s="215">
        <v>0</v>
      </c>
      <c r="M31" s="215">
        <v>0</v>
      </c>
      <c r="N31" s="215">
        <v>0</v>
      </c>
      <c r="O31" s="215">
        <v>0</v>
      </c>
      <c r="P31" s="215">
        <v>0</v>
      </c>
      <c r="Q31" s="215">
        <v>0</v>
      </c>
      <c r="R31" s="27">
        <v>1.5</v>
      </c>
      <c r="S31" s="215">
        <v>0</v>
      </c>
      <c r="T31" s="215">
        <v>0</v>
      </c>
      <c r="U31" s="215">
        <v>0</v>
      </c>
      <c r="V31" s="215">
        <v>0</v>
      </c>
      <c r="W31" s="215">
        <v>0</v>
      </c>
      <c r="X31" s="215">
        <v>0</v>
      </c>
      <c r="Y31" s="26"/>
      <c r="Z31" s="26"/>
      <c r="AA31" s="26"/>
      <c r="AB31" s="117"/>
      <c r="AC31" s="117"/>
      <c r="AD31" s="26"/>
      <c r="AE31" s="26"/>
      <c r="AF31" s="26"/>
      <c r="AG31" s="117"/>
      <c r="AH31" s="26"/>
      <c r="AI31" s="117">
        <f t="shared" si="0"/>
        <v>53.5</v>
      </c>
      <c r="AJ31" s="104">
        <f t="shared" si="1"/>
        <v>-32.278481012658233</v>
      </c>
      <c r="AK31" s="3" t="s">
        <v>81</v>
      </c>
    </row>
    <row r="32" spans="1:37">
      <c r="A32" s="100">
        <v>31</v>
      </c>
      <c r="B32" s="105" t="s">
        <v>30</v>
      </c>
      <c r="C32" s="117">
        <v>60.4</v>
      </c>
      <c r="D32" s="118">
        <v>0</v>
      </c>
      <c r="E32" s="27">
        <v>0</v>
      </c>
      <c r="F32" s="27">
        <v>0</v>
      </c>
      <c r="G32" s="27">
        <v>24.8</v>
      </c>
      <c r="H32" s="215">
        <v>0</v>
      </c>
      <c r="I32" s="215">
        <v>0</v>
      </c>
      <c r="J32" s="215">
        <v>0</v>
      </c>
      <c r="K32" s="215">
        <v>0</v>
      </c>
      <c r="L32" s="215">
        <v>0</v>
      </c>
      <c r="M32" s="215">
        <v>0</v>
      </c>
      <c r="N32" s="215">
        <v>0</v>
      </c>
      <c r="O32" s="215">
        <v>0</v>
      </c>
      <c r="P32" s="215">
        <v>0</v>
      </c>
      <c r="Q32" s="215">
        <v>0</v>
      </c>
      <c r="R32" s="27">
        <v>25.1</v>
      </c>
      <c r="S32" s="215">
        <v>0</v>
      </c>
      <c r="T32" s="215">
        <v>0</v>
      </c>
      <c r="U32" s="215">
        <v>0</v>
      </c>
      <c r="V32" s="215">
        <v>0</v>
      </c>
      <c r="W32" s="215">
        <v>0</v>
      </c>
      <c r="X32" s="215">
        <v>0</v>
      </c>
      <c r="Y32" s="26"/>
      <c r="Z32" s="26"/>
      <c r="AA32" s="26"/>
      <c r="AB32" s="117"/>
      <c r="AC32" s="117"/>
      <c r="AD32" s="26"/>
      <c r="AE32" s="26"/>
      <c r="AF32" s="26"/>
      <c r="AG32" s="117"/>
      <c r="AH32" s="26"/>
      <c r="AI32" s="117">
        <f t="shared" si="0"/>
        <v>49.900000000000006</v>
      </c>
      <c r="AJ32" s="104">
        <f t="shared" si="1"/>
        <v>-17.38410596026489</v>
      </c>
      <c r="AK32" s="100" t="s">
        <v>57</v>
      </c>
    </row>
    <row r="33" spans="1:37" ht="15" customHeight="1">
      <c r="A33" s="100">
        <v>32</v>
      </c>
      <c r="B33" s="105" t="s">
        <v>31</v>
      </c>
      <c r="C33" s="117">
        <v>36.9</v>
      </c>
      <c r="D33" s="118">
        <v>0</v>
      </c>
      <c r="E33" s="27">
        <v>0</v>
      </c>
      <c r="F33" s="27">
        <v>0</v>
      </c>
      <c r="G33" s="27">
        <v>3.2</v>
      </c>
      <c r="H33" s="215">
        <v>0.1</v>
      </c>
      <c r="I33" s="215">
        <v>0</v>
      </c>
      <c r="J33" s="215">
        <v>0</v>
      </c>
      <c r="K33" s="215">
        <v>0</v>
      </c>
      <c r="L33" s="215">
        <v>0</v>
      </c>
      <c r="M33" s="215">
        <v>0</v>
      </c>
      <c r="N33" s="215">
        <v>0</v>
      </c>
      <c r="O33" s="215">
        <v>0</v>
      </c>
      <c r="P33" s="215">
        <v>0</v>
      </c>
      <c r="Q33" s="215">
        <v>0</v>
      </c>
      <c r="R33" s="27">
        <v>2.1</v>
      </c>
      <c r="S33" s="215">
        <v>0</v>
      </c>
      <c r="T33" s="215">
        <v>0</v>
      </c>
      <c r="U33" s="215">
        <v>0</v>
      </c>
      <c r="V33" s="215">
        <v>0</v>
      </c>
      <c r="W33" s="215">
        <v>0</v>
      </c>
      <c r="X33" s="215">
        <v>0</v>
      </c>
      <c r="Y33" s="26"/>
      <c r="Z33" s="26"/>
      <c r="AA33" s="26"/>
      <c r="AB33" s="117"/>
      <c r="AC33" s="117"/>
      <c r="AD33" s="26"/>
      <c r="AE33" s="26"/>
      <c r="AF33" s="26"/>
      <c r="AG33" s="117"/>
      <c r="AH33" s="26"/>
      <c r="AI33" s="117">
        <f t="shared" si="0"/>
        <v>5.4</v>
      </c>
      <c r="AJ33" s="104">
        <f t="shared" si="1"/>
        <v>-85.365853658536579</v>
      </c>
      <c r="AK33" s="3" t="s">
        <v>81</v>
      </c>
    </row>
    <row r="34" spans="1:37">
      <c r="A34" s="100">
        <v>33</v>
      </c>
      <c r="B34" s="105" t="s">
        <v>32</v>
      </c>
      <c r="C34" s="117">
        <v>61.5</v>
      </c>
      <c r="D34" s="118">
        <v>0</v>
      </c>
      <c r="E34" s="27">
        <v>10.5</v>
      </c>
      <c r="F34" s="27">
        <v>1.3</v>
      </c>
      <c r="G34" s="27">
        <v>1.8</v>
      </c>
      <c r="H34" s="215">
        <v>0</v>
      </c>
      <c r="I34" s="215">
        <v>0</v>
      </c>
      <c r="J34" s="215">
        <v>0</v>
      </c>
      <c r="K34" s="215">
        <v>0</v>
      </c>
      <c r="L34" s="215">
        <v>0</v>
      </c>
      <c r="M34" s="215">
        <v>0</v>
      </c>
      <c r="N34" s="215">
        <v>0</v>
      </c>
      <c r="O34" s="215">
        <v>0</v>
      </c>
      <c r="P34" s="215">
        <v>0</v>
      </c>
      <c r="Q34" s="215">
        <v>0</v>
      </c>
      <c r="R34" s="27">
        <v>0</v>
      </c>
      <c r="S34" s="215">
        <v>0</v>
      </c>
      <c r="T34" s="215">
        <v>0</v>
      </c>
      <c r="U34" s="215">
        <v>0</v>
      </c>
      <c r="V34" s="215">
        <v>0</v>
      </c>
      <c r="W34" s="215">
        <v>0</v>
      </c>
      <c r="X34" s="215">
        <v>0</v>
      </c>
      <c r="Y34" s="26"/>
      <c r="Z34" s="26"/>
      <c r="AA34" s="26"/>
      <c r="AB34" s="117"/>
      <c r="AC34" s="117"/>
      <c r="AD34" s="26"/>
      <c r="AE34" s="26"/>
      <c r="AF34" s="26"/>
      <c r="AG34" s="117"/>
      <c r="AH34" s="26"/>
      <c r="AI34" s="117">
        <f t="shared" ref="AI34:AI51" si="2">SUM(D34:AH34)</f>
        <v>13.600000000000001</v>
      </c>
      <c r="AJ34" s="104">
        <f t="shared" si="1"/>
        <v>-77.886178861788608</v>
      </c>
      <c r="AK34" s="3" t="s">
        <v>98</v>
      </c>
    </row>
    <row r="35" spans="1:37" ht="15" customHeight="1">
      <c r="A35" s="100">
        <v>34</v>
      </c>
      <c r="B35" s="105" t="s">
        <v>33</v>
      </c>
      <c r="C35" s="117">
        <v>50.6</v>
      </c>
      <c r="D35" s="118">
        <v>0</v>
      </c>
      <c r="E35" s="27">
        <v>10.1</v>
      </c>
      <c r="F35" s="27">
        <v>14.9</v>
      </c>
      <c r="G35" s="27">
        <v>44.3</v>
      </c>
      <c r="H35" s="215">
        <v>0</v>
      </c>
      <c r="I35" s="215">
        <v>0</v>
      </c>
      <c r="J35" s="215">
        <v>0</v>
      </c>
      <c r="K35" s="215">
        <v>0</v>
      </c>
      <c r="L35" s="215">
        <v>0</v>
      </c>
      <c r="M35" s="215">
        <v>0</v>
      </c>
      <c r="N35" s="215">
        <v>0</v>
      </c>
      <c r="O35" s="215">
        <v>0</v>
      </c>
      <c r="P35" s="215">
        <v>0</v>
      </c>
      <c r="Q35" s="215">
        <v>0</v>
      </c>
      <c r="R35" s="27">
        <v>0.2</v>
      </c>
      <c r="S35" s="215">
        <v>0</v>
      </c>
      <c r="T35" s="215">
        <v>0</v>
      </c>
      <c r="U35" s="215">
        <v>0</v>
      </c>
      <c r="V35" s="215">
        <v>0</v>
      </c>
      <c r="W35" s="215">
        <v>0</v>
      </c>
      <c r="X35" s="215">
        <v>0</v>
      </c>
      <c r="Y35" s="26"/>
      <c r="Z35" s="26"/>
      <c r="AA35" s="26"/>
      <c r="AB35" s="117"/>
      <c r="AC35" s="117"/>
      <c r="AD35" s="26"/>
      <c r="AE35" s="26"/>
      <c r="AF35" s="26"/>
      <c r="AG35" s="117"/>
      <c r="AH35" s="26"/>
      <c r="AI35" s="117">
        <f t="shared" si="2"/>
        <v>69.5</v>
      </c>
      <c r="AJ35" s="104">
        <f t="shared" si="1"/>
        <v>37.351778656126498</v>
      </c>
      <c r="AK35" s="100" t="s">
        <v>81</v>
      </c>
    </row>
    <row r="36" spans="1:37" ht="15" customHeight="1">
      <c r="A36" s="100">
        <v>35</v>
      </c>
      <c r="B36" s="105" t="s">
        <v>34</v>
      </c>
      <c r="C36" s="117">
        <v>60.8</v>
      </c>
      <c r="D36" s="118">
        <v>0</v>
      </c>
      <c r="E36" s="27">
        <v>2.7</v>
      </c>
      <c r="F36" s="27">
        <v>0</v>
      </c>
      <c r="G36" s="27">
        <v>55.8</v>
      </c>
      <c r="H36" s="215">
        <v>0</v>
      </c>
      <c r="I36" s="215">
        <v>0</v>
      </c>
      <c r="J36" s="215">
        <v>0</v>
      </c>
      <c r="K36" s="215">
        <v>0</v>
      </c>
      <c r="L36" s="215">
        <v>0</v>
      </c>
      <c r="M36" s="215">
        <v>0</v>
      </c>
      <c r="N36" s="215">
        <v>0</v>
      </c>
      <c r="O36" s="215">
        <v>0</v>
      </c>
      <c r="P36" s="215">
        <v>0</v>
      </c>
      <c r="Q36" s="215">
        <v>0</v>
      </c>
      <c r="R36" s="27">
        <v>0</v>
      </c>
      <c r="S36" s="215">
        <v>0</v>
      </c>
      <c r="T36" s="215">
        <v>0</v>
      </c>
      <c r="U36" s="215">
        <v>0</v>
      </c>
      <c r="V36" s="215">
        <v>0</v>
      </c>
      <c r="W36" s="215">
        <v>0</v>
      </c>
      <c r="X36" s="215">
        <v>0</v>
      </c>
      <c r="Y36" s="26"/>
      <c r="Z36" s="26"/>
      <c r="AA36" s="26"/>
      <c r="AB36" s="117"/>
      <c r="AC36" s="117"/>
      <c r="AD36" s="26"/>
      <c r="AE36" s="26"/>
      <c r="AF36" s="26"/>
      <c r="AG36" s="117"/>
      <c r="AH36" s="26"/>
      <c r="AI36" s="117">
        <f t="shared" si="2"/>
        <v>58.5</v>
      </c>
      <c r="AJ36" s="104">
        <f t="shared" si="1"/>
        <v>-3.7828947368420955</v>
      </c>
      <c r="AK36" s="100" t="s">
        <v>57</v>
      </c>
    </row>
    <row r="37" spans="1:37" ht="15" customHeight="1">
      <c r="A37" s="100">
        <v>36</v>
      </c>
      <c r="B37" s="105" t="s">
        <v>35</v>
      </c>
      <c r="C37" s="117">
        <v>55.9</v>
      </c>
      <c r="D37" s="118">
        <v>0</v>
      </c>
      <c r="E37" s="27">
        <v>0</v>
      </c>
      <c r="F37" s="27">
        <v>0</v>
      </c>
      <c r="G37" s="27">
        <v>13</v>
      </c>
      <c r="H37" s="215">
        <v>0</v>
      </c>
      <c r="I37" s="215">
        <v>0</v>
      </c>
      <c r="J37" s="215">
        <v>0</v>
      </c>
      <c r="K37" s="215">
        <v>0</v>
      </c>
      <c r="L37" s="215">
        <v>0</v>
      </c>
      <c r="M37" s="215">
        <v>0</v>
      </c>
      <c r="N37" s="215">
        <v>0</v>
      </c>
      <c r="O37" s="215">
        <v>0</v>
      </c>
      <c r="P37" s="215">
        <v>0</v>
      </c>
      <c r="Q37" s="215">
        <v>0</v>
      </c>
      <c r="R37" s="27">
        <v>0</v>
      </c>
      <c r="S37" s="215">
        <v>0</v>
      </c>
      <c r="T37" s="215">
        <v>0</v>
      </c>
      <c r="U37" s="215">
        <v>0</v>
      </c>
      <c r="V37" s="215">
        <v>0</v>
      </c>
      <c r="W37" s="215">
        <v>0</v>
      </c>
      <c r="X37" s="215">
        <v>0</v>
      </c>
      <c r="Y37" s="26"/>
      <c r="Z37" s="26"/>
      <c r="AA37" s="26"/>
      <c r="AB37" s="117"/>
      <c r="AC37" s="117"/>
      <c r="AD37" s="26"/>
      <c r="AE37" s="26"/>
      <c r="AF37" s="26"/>
      <c r="AG37" s="117"/>
      <c r="AH37" s="26"/>
      <c r="AI37" s="117">
        <f t="shared" si="2"/>
        <v>13</v>
      </c>
      <c r="AJ37" s="104">
        <f t="shared" si="1"/>
        <v>-76.744186046511629</v>
      </c>
      <c r="AK37" s="3" t="s">
        <v>98</v>
      </c>
    </row>
    <row r="38" spans="1:37" ht="15" customHeight="1">
      <c r="A38" s="100">
        <v>37</v>
      </c>
      <c r="B38" s="105" t="s">
        <v>36</v>
      </c>
      <c r="C38" s="117">
        <v>45.1</v>
      </c>
      <c r="D38" s="118">
        <v>0</v>
      </c>
      <c r="E38" s="27">
        <v>0.2</v>
      </c>
      <c r="F38" s="27">
        <v>1</v>
      </c>
      <c r="G38" s="27">
        <v>10</v>
      </c>
      <c r="H38" s="215">
        <v>0</v>
      </c>
      <c r="I38" s="215">
        <v>0</v>
      </c>
      <c r="J38" s="215">
        <v>0</v>
      </c>
      <c r="K38" s="215">
        <v>0</v>
      </c>
      <c r="L38" s="215">
        <v>0</v>
      </c>
      <c r="M38" s="215">
        <v>0</v>
      </c>
      <c r="N38" s="215">
        <v>0</v>
      </c>
      <c r="O38" s="215">
        <v>0</v>
      </c>
      <c r="P38" s="215">
        <v>0</v>
      </c>
      <c r="Q38" s="215">
        <v>0</v>
      </c>
      <c r="R38" s="27">
        <v>0</v>
      </c>
      <c r="S38" s="215">
        <v>0</v>
      </c>
      <c r="T38" s="215">
        <v>0</v>
      </c>
      <c r="U38" s="215">
        <v>0</v>
      </c>
      <c r="V38" s="215">
        <v>0</v>
      </c>
      <c r="W38" s="215">
        <v>0</v>
      </c>
      <c r="X38" s="215">
        <v>0</v>
      </c>
      <c r="Y38" s="26"/>
      <c r="Z38" s="26"/>
      <c r="AA38" s="26"/>
      <c r="AB38" s="117"/>
      <c r="AC38" s="117"/>
      <c r="AD38" s="26"/>
      <c r="AE38" s="26"/>
      <c r="AF38" s="26"/>
      <c r="AG38" s="117"/>
      <c r="AH38" s="26"/>
      <c r="AI38" s="117">
        <f t="shared" si="2"/>
        <v>11.2</v>
      </c>
      <c r="AJ38" s="104">
        <f t="shared" si="1"/>
        <v>-75.166297117516635</v>
      </c>
      <c r="AK38" s="3" t="s">
        <v>98</v>
      </c>
    </row>
    <row r="39" spans="1:37">
      <c r="A39" s="100">
        <v>38</v>
      </c>
      <c r="B39" s="105" t="s">
        <v>37</v>
      </c>
      <c r="C39" s="117">
        <v>63.1</v>
      </c>
      <c r="D39" s="118">
        <v>0</v>
      </c>
      <c r="E39" s="27">
        <v>12.1</v>
      </c>
      <c r="F39" s="27">
        <v>8.5</v>
      </c>
      <c r="G39" s="27">
        <v>2.9</v>
      </c>
      <c r="H39" s="215">
        <v>0</v>
      </c>
      <c r="I39" s="215">
        <v>0</v>
      </c>
      <c r="J39" s="215">
        <v>0</v>
      </c>
      <c r="K39" s="215">
        <v>0</v>
      </c>
      <c r="L39" s="215">
        <v>0</v>
      </c>
      <c r="M39" s="215">
        <v>0</v>
      </c>
      <c r="N39" s="215">
        <v>0</v>
      </c>
      <c r="O39" s="215">
        <v>0</v>
      </c>
      <c r="P39" s="215">
        <v>0</v>
      </c>
      <c r="Q39" s="215">
        <v>0</v>
      </c>
      <c r="R39" s="27">
        <v>0</v>
      </c>
      <c r="S39" s="215">
        <v>0</v>
      </c>
      <c r="T39" s="215">
        <v>0</v>
      </c>
      <c r="U39" s="215">
        <v>0</v>
      </c>
      <c r="V39" s="215">
        <v>0</v>
      </c>
      <c r="W39" s="215">
        <v>0</v>
      </c>
      <c r="X39" s="215">
        <v>0</v>
      </c>
      <c r="Y39" s="26"/>
      <c r="Z39" s="26"/>
      <c r="AA39" s="26"/>
      <c r="AB39" s="117"/>
      <c r="AC39" s="117"/>
      <c r="AD39" s="26"/>
      <c r="AE39" s="26"/>
      <c r="AF39" s="26"/>
      <c r="AG39" s="117"/>
      <c r="AH39" s="26"/>
      <c r="AI39" s="117">
        <f t="shared" si="2"/>
        <v>23.5</v>
      </c>
      <c r="AJ39" s="104">
        <f t="shared" si="1"/>
        <v>-62.757527733755943</v>
      </c>
      <c r="AK39" s="3" t="s">
        <v>98</v>
      </c>
    </row>
    <row r="40" spans="1:37">
      <c r="A40" s="100">
        <v>39</v>
      </c>
      <c r="B40" s="105" t="s">
        <v>38</v>
      </c>
      <c r="C40" s="117">
        <v>58.8</v>
      </c>
      <c r="D40" s="118">
        <v>0</v>
      </c>
      <c r="E40" s="27">
        <v>8.4</v>
      </c>
      <c r="F40" s="27">
        <v>0.1</v>
      </c>
      <c r="G40" s="27">
        <v>31</v>
      </c>
      <c r="H40" s="215">
        <v>0</v>
      </c>
      <c r="I40" s="215">
        <v>0</v>
      </c>
      <c r="J40" s="215">
        <v>0</v>
      </c>
      <c r="K40" s="215">
        <v>0</v>
      </c>
      <c r="L40" s="215">
        <v>0</v>
      </c>
      <c r="M40" s="215">
        <v>0</v>
      </c>
      <c r="N40" s="215">
        <v>0</v>
      </c>
      <c r="O40" s="215">
        <v>0</v>
      </c>
      <c r="P40" s="215">
        <v>0</v>
      </c>
      <c r="Q40" s="215">
        <v>0</v>
      </c>
      <c r="R40" s="27">
        <v>0</v>
      </c>
      <c r="S40" s="215">
        <v>0</v>
      </c>
      <c r="T40" s="215">
        <v>0</v>
      </c>
      <c r="U40" s="215">
        <v>0</v>
      </c>
      <c r="V40" s="215">
        <v>0</v>
      </c>
      <c r="W40" s="215">
        <v>0</v>
      </c>
      <c r="X40" s="215">
        <v>0</v>
      </c>
      <c r="Y40" s="26"/>
      <c r="Z40" s="26"/>
      <c r="AA40" s="26"/>
      <c r="AB40" s="117"/>
      <c r="AC40" s="117"/>
      <c r="AD40" s="26"/>
      <c r="AE40" s="26"/>
      <c r="AF40" s="26"/>
      <c r="AG40" s="117"/>
      <c r="AH40" s="26"/>
      <c r="AI40" s="117">
        <f t="shared" si="2"/>
        <v>39.5</v>
      </c>
      <c r="AJ40" s="104">
        <f t="shared" si="1"/>
        <v>-32.823129251700678</v>
      </c>
      <c r="AK40" s="100" t="s">
        <v>81</v>
      </c>
    </row>
    <row r="41" spans="1:37">
      <c r="A41" s="100">
        <v>40</v>
      </c>
      <c r="B41" s="120" t="s">
        <v>39</v>
      </c>
      <c r="C41" s="117">
        <v>57.1</v>
      </c>
      <c r="D41" s="118">
        <v>0</v>
      </c>
      <c r="E41" s="27">
        <v>0</v>
      </c>
      <c r="F41" s="27">
        <v>0</v>
      </c>
      <c r="G41" s="27">
        <v>1.8</v>
      </c>
      <c r="H41" s="215">
        <v>0</v>
      </c>
      <c r="I41" s="215">
        <v>0</v>
      </c>
      <c r="J41" s="215">
        <v>0</v>
      </c>
      <c r="K41" s="215">
        <v>0</v>
      </c>
      <c r="L41" s="215">
        <v>0</v>
      </c>
      <c r="M41" s="215">
        <v>0</v>
      </c>
      <c r="N41" s="215">
        <v>0</v>
      </c>
      <c r="O41" s="215">
        <v>0</v>
      </c>
      <c r="P41" s="215">
        <v>0</v>
      </c>
      <c r="Q41" s="215">
        <v>0</v>
      </c>
      <c r="R41" s="27">
        <v>75.8</v>
      </c>
      <c r="S41" s="215">
        <v>0</v>
      </c>
      <c r="T41" s="215">
        <v>0</v>
      </c>
      <c r="U41" s="215">
        <v>0</v>
      </c>
      <c r="V41" s="215">
        <v>0</v>
      </c>
      <c r="W41" s="215">
        <v>0</v>
      </c>
      <c r="X41" s="215">
        <v>0</v>
      </c>
      <c r="Y41" s="26"/>
      <c r="Z41" s="26"/>
      <c r="AA41" s="26"/>
      <c r="AB41" s="117"/>
      <c r="AC41" s="117"/>
      <c r="AD41" s="26"/>
      <c r="AE41" s="26"/>
      <c r="AF41" s="26"/>
      <c r="AG41" s="117"/>
      <c r="AH41" s="26"/>
      <c r="AI41" s="117">
        <f t="shared" si="2"/>
        <v>77.599999999999994</v>
      </c>
      <c r="AJ41" s="104">
        <f t="shared" si="1"/>
        <v>35.901926444833606</v>
      </c>
      <c r="AK41" s="100" t="s">
        <v>56</v>
      </c>
    </row>
    <row r="42" spans="1:37">
      <c r="A42" s="100">
        <v>41</v>
      </c>
      <c r="B42" s="105" t="s">
        <v>40</v>
      </c>
      <c r="C42" s="117">
        <v>93.6</v>
      </c>
      <c r="D42" s="118">
        <v>0</v>
      </c>
      <c r="E42" s="27">
        <v>6</v>
      </c>
      <c r="F42" s="27">
        <v>0.1</v>
      </c>
      <c r="G42" s="27">
        <v>6</v>
      </c>
      <c r="H42" s="215">
        <v>0</v>
      </c>
      <c r="I42" s="215">
        <v>0</v>
      </c>
      <c r="J42" s="215">
        <v>0</v>
      </c>
      <c r="K42" s="215">
        <v>0</v>
      </c>
      <c r="L42" s="215">
        <v>0</v>
      </c>
      <c r="M42" s="215">
        <v>0</v>
      </c>
      <c r="N42" s="215">
        <v>0</v>
      </c>
      <c r="O42" s="215">
        <v>0</v>
      </c>
      <c r="P42" s="215">
        <v>0</v>
      </c>
      <c r="Q42" s="215">
        <v>0</v>
      </c>
      <c r="R42" s="27">
        <v>1.6</v>
      </c>
      <c r="S42" s="215">
        <v>0</v>
      </c>
      <c r="T42" s="215">
        <v>0</v>
      </c>
      <c r="U42" s="215">
        <v>0</v>
      </c>
      <c r="V42" s="215">
        <v>0</v>
      </c>
      <c r="W42" s="215">
        <v>0</v>
      </c>
      <c r="X42" s="215">
        <v>0</v>
      </c>
      <c r="Y42" s="26"/>
      <c r="Z42" s="26"/>
      <c r="AA42" s="26"/>
      <c r="AB42" s="117"/>
      <c r="AC42" s="117"/>
      <c r="AD42" s="26"/>
      <c r="AE42" s="26"/>
      <c r="AF42" s="26"/>
      <c r="AG42" s="117"/>
      <c r="AH42" s="26"/>
      <c r="AI42" s="117">
        <f t="shared" si="2"/>
        <v>13.7</v>
      </c>
      <c r="AJ42" s="104">
        <f t="shared" si="1"/>
        <v>-85.363247863247864</v>
      </c>
      <c r="AK42" s="3" t="s">
        <v>98</v>
      </c>
    </row>
    <row r="43" spans="1:37">
      <c r="A43" s="100">
        <v>42</v>
      </c>
      <c r="B43" s="105" t="s">
        <v>41</v>
      </c>
      <c r="C43" s="117">
        <v>67.900000000000006</v>
      </c>
      <c r="D43" s="118">
        <v>0</v>
      </c>
      <c r="E43" s="27">
        <v>0.3</v>
      </c>
      <c r="F43" s="27">
        <v>0</v>
      </c>
      <c r="G43" s="27">
        <v>28</v>
      </c>
      <c r="H43" s="215">
        <v>0</v>
      </c>
      <c r="I43" s="215">
        <v>0</v>
      </c>
      <c r="J43" s="215">
        <v>0</v>
      </c>
      <c r="K43" s="215">
        <v>0</v>
      </c>
      <c r="L43" s="215">
        <v>0</v>
      </c>
      <c r="M43" s="215">
        <v>0</v>
      </c>
      <c r="N43" s="215">
        <v>0</v>
      </c>
      <c r="O43" s="215">
        <v>0</v>
      </c>
      <c r="P43" s="215">
        <v>0</v>
      </c>
      <c r="Q43" s="215">
        <v>0</v>
      </c>
      <c r="R43" s="27">
        <v>0</v>
      </c>
      <c r="S43" s="215">
        <v>0</v>
      </c>
      <c r="T43" s="215">
        <v>0</v>
      </c>
      <c r="U43" s="215">
        <v>0</v>
      </c>
      <c r="V43" s="215">
        <v>0</v>
      </c>
      <c r="W43" s="215">
        <v>0</v>
      </c>
      <c r="X43" s="215">
        <v>0</v>
      </c>
      <c r="Y43" s="26"/>
      <c r="Z43" s="26"/>
      <c r="AA43" s="26"/>
      <c r="AB43" s="117"/>
      <c r="AC43" s="117"/>
      <c r="AD43" s="26"/>
      <c r="AE43" s="26"/>
      <c r="AF43" s="26"/>
      <c r="AG43" s="117"/>
      <c r="AH43" s="26"/>
      <c r="AI43" s="117">
        <f t="shared" si="2"/>
        <v>28.3</v>
      </c>
      <c r="AJ43" s="104">
        <f t="shared" si="1"/>
        <v>-58.321060382916059</v>
      </c>
      <c r="AK43" s="3" t="s">
        <v>81</v>
      </c>
    </row>
    <row r="44" spans="1:37">
      <c r="A44" s="100">
        <v>43</v>
      </c>
      <c r="B44" s="105" t="s">
        <v>42</v>
      </c>
      <c r="C44" s="117">
        <v>59.4</v>
      </c>
      <c r="D44" s="118">
        <v>0</v>
      </c>
      <c r="E44" s="27">
        <v>0.3</v>
      </c>
      <c r="F44" s="27">
        <v>0</v>
      </c>
      <c r="G44" s="27">
        <v>7.4</v>
      </c>
      <c r="H44" s="215">
        <v>0</v>
      </c>
      <c r="I44" s="215">
        <v>0</v>
      </c>
      <c r="J44" s="215">
        <v>0</v>
      </c>
      <c r="K44" s="215">
        <v>0</v>
      </c>
      <c r="L44" s="215">
        <v>0</v>
      </c>
      <c r="M44" s="215">
        <v>0</v>
      </c>
      <c r="N44" s="215">
        <v>0</v>
      </c>
      <c r="O44" s="215">
        <v>0</v>
      </c>
      <c r="P44" s="215">
        <v>0</v>
      </c>
      <c r="Q44" s="215">
        <v>0</v>
      </c>
      <c r="R44" s="27">
        <v>6.4</v>
      </c>
      <c r="S44" s="215">
        <v>0</v>
      </c>
      <c r="T44" s="215">
        <v>0</v>
      </c>
      <c r="U44" s="215">
        <v>0</v>
      </c>
      <c r="V44" s="215">
        <v>0</v>
      </c>
      <c r="W44" s="215">
        <v>0</v>
      </c>
      <c r="X44" s="215">
        <v>0</v>
      </c>
      <c r="Y44" s="26"/>
      <c r="Z44" s="26"/>
      <c r="AA44" s="26"/>
      <c r="AB44" s="117"/>
      <c r="AC44" s="117"/>
      <c r="AD44" s="26"/>
      <c r="AE44" s="26"/>
      <c r="AF44" s="26"/>
      <c r="AG44" s="117"/>
      <c r="AH44" s="26"/>
      <c r="AI44" s="117">
        <f t="shared" si="2"/>
        <v>14.100000000000001</v>
      </c>
      <c r="AJ44" s="104">
        <f t="shared" si="1"/>
        <v>-76.262626262626256</v>
      </c>
      <c r="AK44" s="3" t="s">
        <v>98</v>
      </c>
    </row>
    <row r="45" spans="1:37">
      <c r="A45" s="100">
        <v>44</v>
      </c>
      <c r="B45" s="105" t="s">
        <v>43</v>
      </c>
      <c r="C45" s="117">
        <v>39.1</v>
      </c>
      <c r="D45" s="118">
        <v>0</v>
      </c>
      <c r="E45" s="27">
        <v>0.3</v>
      </c>
      <c r="F45" s="27">
        <v>0.1</v>
      </c>
      <c r="G45" s="27">
        <v>3</v>
      </c>
      <c r="H45" s="215">
        <v>0</v>
      </c>
      <c r="I45" s="215">
        <v>0</v>
      </c>
      <c r="J45" s="215">
        <v>0</v>
      </c>
      <c r="K45" s="215">
        <v>0</v>
      </c>
      <c r="L45" s="215">
        <v>0</v>
      </c>
      <c r="M45" s="215">
        <v>0</v>
      </c>
      <c r="N45" s="215">
        <v>0</v>
      </c>
      <c r="O45" s="215">
        <v>0</v>
      </c>
      <c r="P45" s="215">
        <v>0</v>
      </c>
      <c r="Q45" s="215">
        <v>0</v>
      </c>
      <c r="R45" s="27">
        <v>0</v>
      </c>
      <c r="S45" s="215">
        <v>0</v>
      </c>
      <c r="T45" s="215">
        <v>0</v>
      </c>
      <c r="U45" s="215">
        <v>0</v>
      </c>
      <c r="V45" s="215">
        <v>0</v>
      </c>
      <c r="W45" s="215">
        <v>0</v>
      </c>
      <c r="X45" s="215">
        <v>0</v>
      </c>
      <c r="Y45" s="26"/>
      <c r="Z45" s="26"/>
      <c r="AA45" s="26"/>
      <c r="AB45" s="117"/>
      <c r="AC45" s="117"/>
      <c r="AD45" s="26"/>
      <c r="AE45" s="26"/>
      <c r="AF45" s="26"/>
      <c r="AG45" s="117"/>
      <c r="AH45" s="26"/>
      <c r="AI45" s="117">
        <f t="shared" si="2"/>
        <v>3.4</v>
      </c>
      <c r="AJ45" s="104">
        <f t="shared" si="1"/>
        <v>-91.304347826086953</v>
      </c>
      <c r="AK45" s="3" t="s">
        <v>98</v>
      </c>
    </row>
    <row r="46" spans="1:37">
      <c r="A46" s="100">
        <v>45</v>
      </c>
      <c r="B46" s="105" t="s">
        <v>44</v>
      </c>
      <c r="C46" s="117">
        <v>60.2</v>
      </c>
      <c r="D46" s="118">
        <v>0</v>
      </c>
      <c r="E46" s="27">
        <v>0</v>
      </c>
      <c r="F46" s="27">
        <v>0</v>
      </c>
      <c r="G46" s="27">
        <v>6.1</v>
      </c>
      <c r="H46" s="215">
        <v>0</v>
      </c>
      <c r="I46" s="215">
        <v>0</v>
      </c>
      <c r="J46" s="215">
        <v>0</v>
      </c>
      <c r="K46" s="215">
        <v>0</v>
      </c>
      <c r="L46" s="215">
        <v>0</v>
      </c>
      <c r="M46" s="215">
        <v>0</v>
      </c>
      <c r="N46" s="215">
        <v>0</v>
      </c>
      <c r="O46" s="215">
        <v>0</v>
      </c>
      <c r="P46" s="215">
        <v>0</v>
      </c>
      <c r="Q46" s="215">
        <v>0</v>
      </c>
      <c r="R46" s="27">
        <v>23.4</v>
      </c>
      <c r="S46" s="215">
        <v>0</v>
      </c>
      <c r="T46" s="215">
        <v>0</v>
      </c>
      <c r="U46" s="215">
        <v>0</v>
      </c>
      <c r="V46" s="215">
        <v>0</v>
      </c>
      <c r="W46" s="215">
        <v>0</v>
      </c>
      <c r="X46" s="215">
        <v>0</v>
      </c>
      <c r="Y46" s="26"/>
      <c r="Z46" s="26"/>
      <c r="AA46" s="26"/>
      <c r="AB46" s="117"/>
      <c r="AC46" s="117"/>
      <c r="AD46" s="26"/>
      <c r="AE46" s="26"/>
      <c r="AF46" s="26"/>
      <c r="AG46" s="117"/>
      <c r="AH46" s="26"/>
      <c r="AI46" s="117">
        <f t="shared" si="2"/>
        <v>29.5</v>
      </c>
      <c r="AJ46" s="104">
        <f t="shared" si="1"/>
        <v>-50.996677740863788</v>
      </c>
      <c r="AK46" s="3" t="s">
        <v>81</v>
      </c>
    </row>
    <row r="47" spans="1:37">
      <c r="A47" s="100">
        <v>46</v>
      </c>
      <c r="B47" s="105" t="s">
        <v>45</v>
      </c>
      <c r="C47" s="117">
        <v>57.1</v>
      </c>
      <c r="D47" s="118">
        <v>0</v>
      </c>
      <c r="E47" s="27">
        <v>0</v>
      </c>
      <c r="F47" s="27">
        <v>0</v>
      </c>
      <c r="G47" s="27">
        <v>2.1</v>
      </c>
      <c r="H47" s="215">
        <v>0</v>
      </c>
      <c r="I47" s="215">
        <v>0</v>
      </c>
      <c r="J47" s="215">
        <v>0</v>
      </c>
      <c r="K47" s="215">
        <v>0</v>
      </c>
      <c r="L47" s="215">
        <v>0</v>
      </c>
      <c r="M47" s="215">
        <v>0</v>
      </c>
      <c r="N47" s="215">
        <v>0</v>
      </c>
      <c r="O47" s="215">
        <v>0</v>
      </c>
      <c r="P47" s="215">
        <v>0</v>
      </c>
      <c r="Q47" s="215">
        <v>0</v>
      </c>
      <c r="R47" s="27">
        <v>3.4</v>
      </c>
      <c r="S47" s="215">
        <v>0</v>
      </c>
      <c r="T47" s="215">
        <v>0</v>
      </c>
      <c r="U47" s="215">
        <v>0</v>
      </c>
      <c r="V47" s="215">
        <v>0</v>
      </c>
      <c r="W47" s="215">
        <v>0</v>
      </c>
      <c r="X47" s="215">
        <v>0</v>
      </c>
      <c r="Y47" s="26"/>
      <c r="Z47" s="26"/>
      <c r="AA47" s="26"/>
      <c r="AB47" s="117"/>
      <c r="AC47" s="117"/>
      <c r="AD47" s="26"/>
      <c r="AE47" s="26"/>
      <c r="AF47" s="26"/>
      <c r="AG47" s="117"/>
      <c r="AH47" s="26"/>
      <c r="AI47" s="117">
        <f t="shared" si="2"/>
        <v>5.5</v>
      </c>
      <c r="AJ47" s="104">
        <f t="shared" si="1"/>
        <v>-90.3677758318739</v>
      </c>
      <c r="AK47" s="3" t="s">
        <v>98</v>
      </c>
    </row>
    <row r="48" spans="1:37">
      <c r="A48" s="100">
        <v>47</v>
      </c>
      <c r="B48" s="105" t="s">
        <v>72</v>
      </c>
      <c r="C48" s="117">
        <v>47.6</v>
      </c>
      <c r="D48" s="118">
        <v>0</v>
      </c>
      <c r="E48" s="27">
        <v>7.9</v>
      </c>
      <c r="F48" s="27">
        <v>0</v>
      </c>
      <c r="G48" s="27">
        <v>43.4</v>
      </c>
      <c r="H48" s="215">
        <v>0</v>
      </c>
      <c r="I48" s="215">
        <v>0</v>
      </c>
      <c r="J48" s="215">
        <v>0</v>
      </c>
      <c r="K48" s="215">
        <v>0</v>
      </c>
      <c r="L48" s="215">
        <v>0</v>
      </c>
      <c r="M48" s="215">
        <v>0</v>
      </c>
      <c r="N48" s="215">
        <v>0</v>
      </c>
      <c r="O48" s="215">
        <v>0</v>
      </c>
      <c r="P48" s="215">
        <v>0</v>
      </c>
      <c r="Q48" s="215">
        <v>0</v>
      </c>
      <c r="R48" s="27">
        <v>0</v>
      </c>
      <c r="S48" s="215">
        <v>0</v>
      </c>
      <c r="T48" s="215">
        <v>0</v>
      </c>
      <c r="U48" s="215">
        <v>0</v>
      </c>
      <c r="V48" s="215">
        <v>0</v>
      </c>
      <c r="W48" s="215">
        <v>0</v>
      </c>
      <c r="X48" s="215">
        <v>0</v>
      </c>
      <c r="Y48" s="26"/>
      <c r="Z48" s="26"/>
      <c r="AA48" s="26"/>
      <c r="AB48" s="117"/>
      <c r="AC48" s="117"/>
      <c r="AD48" s="26"/>
      <c r="AE48" s="26"/>
      <c r="AF48" s="26"/>
      <c r="AG48" s="117"/>
      <c r="AH48" s="26"/>
      <c r="AI48" s="117">
        <f t="shared" si="2"/>
        <v>51.3</v>
      </c>
      <c r="AJ48" s="104">
        <f t="shared" si="1"/>
        <v>7.7731092436974762</v>
      </c>
      <c r="AK48" s="100" t="s">
        <v>57</v>
      </c>
    </row>
    <row r="49" spans="1:37">
      <c r="A49" s="100">
        <v>48</v>
      </c>
      <c r="B49" s="105" t="s">
        <v>71</v>
      </c>
      <c r="C49" s="117">
        <v>73.8</v>
      </c>
      <c r="D49" s="118">
        <v>0</v>
      </c>
      <c r="E49" s="27">
        <v>13.7</v>
      </c>
      <c r="F49" s="27">
        <v>2.7</v>
      </c>
      <c r="G49" s="27">
        <v>24.8</v>
      </c>
      <c r="H49" s="215">
        <v>0</v>
      </c>
      <c r="I49" s="215">
        <v>0</v>
      </c>
      <c r="J49" s="215">
        <v>0</v>
      </c>
      <c r="K49" s="215">
        <v>0</v>
      </c>
      <c r="L49" s="215">
        <v>0</v>
      </c>
      <c r="M49" s="215">
        <v>0</v>
      </c>
      <c r="N49" s="215">
        <v>0</v>
      </c>
      <c r="O49" s="215">
        <v>0</v>
      </c>
      <c r="P49" s="215">
        <v>0</v>
      </c>
      <c r="Q49" s="215">
        <v>0</v>
      </c>
      <c r="R49" s="27">
        <v>0</v>
      </c>
      <c r="S49" s="215">
        <v>0</v>
      </c>
      <c r="T49" s="215">
        <v>0</v>
      </c>
      <c r="U49" s="215">
        <v>0</v>
      </c>
      <c r="V49" s="215">
        <v>0</v>
      </c>
      <c r="W49" s="215">
        <v>0</v>
      </c>
      <c r="X49" s="215">
        <v>0</v>
      </c>
      <c r="Y49" s="26"/>
      <c r="Z49" s="26"/>
      <c r="AA49" s="26"/>
      <c r="AB49" s="117"/>
      <c r="AC49" s="117"/>
      <c r="AD49" s="26"/>
      <c r="AE49" s="26"/>
      <c r="AF49" s="26"/>
      <c r="AG49" s="117"/>
      <c r="AH49" s="26"/>
      <c r="AI49" s="117">
        <f t="shared" si="2"/>
        <v>41.2</v>
      </c>
      <c r="AJ49" s="104">
        <f t="shared" si="1"/>
        <v>-44.173441734417338</v>
      </c>
      <c r="AK49" s="100" t="s">
        <v>81</v>
      </c>
    </row>
    <row r="50" spans="1:37">
      <c r="A50" s="100">
        <v>49</v>
      </c>
      <c r="B50" s="105" t="s">
        <v>48</v>
      </c>
      <c r="C50" s="117">
        <v>69.2</v>
      </c>
      <c r="D50" s="118">
        <v>0</v>
      </c>
      <c r="E50" s="27">
        <v>0</v>
      </c>
      <c r="F50" s="27">
        <v>0.5</v>
      </c>
      <c r="G50" s="27">
        <v>57.6</v>
      </c>
      <c r="H50" s="215">
        <v>0</v>
      </c>
      <c r="I50" s="215">
        <v>0</v>
      </c>
      <c r="J50" s="215">
        <v>0</v>
      </c>
      <c r="K50" s="215">
        <v>0</v>
      </c>
      <c r="L50" s="215">
        <v>0</v>
      </c>
      <c r="M50" s="215">
        <v>0</v>
      </c>
      <c r="N50" s="215">
        <v>0</v>
      </c>
      <c r="O50" s="215">
        <v>0</v>
      </c>
      <c r="P50" s="215">
        <v>0</v>
      </c>
      <c r="Q50" s="215">
        <v>0</v>
      </c>
      <c r="R50" s="27">
        <v>3.2</v>
      </c>
      <c r="S50" s="215">
        <v>0</v>
      </c>
      <c r="T50" s="215">
        <v>0</v>
      </c>
      <c r="U50" s="215">
        <v>0</v>
      </c>
      <c r="V50" s="215">
        <v>0</v>
      </c>
      <c r="W50" s="215">
        <v>0</v>
      </c>
      <c r="X50" s="215">
        <v>0</v>
      </c>
      <c r="Y50" s="26"/>
      <c r="Z50" s="26"/>
      <c r="AA50" s="26"/>
      <c r="AB50" s="117"/>
      <c r="AC50" s="117"/>
      <c r="AD50" s="26"/>
      <c r="AE50" s="26"/>
      <c r="AF50" s="26"/>
      <c r="AG50" s="117"/>
      <c r="AH50" s="26"/>
      <c r="AI50" s="117">
        <f t="shared" si="2"/>
        <v>61.300000000000004</v>
      </c>
      <c r="AJ50" s="104">
        <f t="shared" si="1"/>
        <v>-11.416184971098261</v>
      </c>
      <c r="AK50" s="3" t="s">
        <v>57</v>
      </c>
    </row>
    <row r="51" spans="1:37">
      <c r="A51" s="100">
        <v>50</v>
      </c>
      <c r="B51" s="105" t="s">
        <v>49</v>
      </c>
      <c r="C51" s="117">
        <v>61.2</v>
      </c>
      <c r="D51" s="118">
        <v>0</v>
      </c>
      <c r="E51" s="27">
        <v>0</v>
      </c>
      <c r="F51" s="27">
        <v>0</v>
      </c>
      <c r="G51" s="27">
        <v>36.200000000000003</v>
      </c>
      <c r="H51" s="215">
        <v>0</v>
      </c>
      <c r="I51" s="215">
        <v>0</v>
      </c>
      <c r="J51" s="215">
        <v>0</v>
      </c>
      <c r="K51" s="215">
        <v>0</v>
      </c>
      <c r="L51" s="215">
        <v>0</v>
      </c>
      <c r="M51" s="215">
        <v>0</v>
      </c>
      <c r="N51" s="215">
        <v>0</v>
      </c>
      <c r="O51" s="215">
        <v>0</v>
      </c>
      <c r="P51" s="215">
        <v>0</v>
      </c>
      <c r="Q51" s="215">
        <v>0</v>
      </c>
      <c r="R51" s="27">
        <v>0</v>
      </c>
      <c r="S51" s="215">
        <v>0</v>
      </c>
      <c r="T51" s="215">
        <v>0</v>
      </c>
      <c r="U51" s="215">
        <v>0</v>
      </c>
      <c r="V51" s="215">
        <v>0</v>
      </c>
      <c r="W51" s="215">
        <v>0</v>
      </c>
      <c r="X51" s="215">
        <v>0</v>
      </c>
      <c r="Y51" s="26"/>
      <c r="Z51" s="26"/>
      <c r="AA51" s="26"/>
      <c r="AB51" s="117"/>
      <c r="AC51" s="117"/>
      <c r="AD51" s="26"/>
      <c r="AE51" s="26"/>
      <c r="AF51" s="26"/>
      <c r="AG51" s="117"/>
      <c r="AH51" s="26"/>
      <c r="AI51" s="117">
        <f t="shared" si="2"/>
        <v>36.200000000000003</v>
      </c>
      <c r="AJ51" s="104">
        <f t="shared" si="1"/>
        <v>-40.849673202614376</v>
      </c>
      <c r="AK51" s="100" t="s">
        <v>81</v>
      </c>
    </row>
    <row r="52" spans="1:37">
      <c r="A52" s="100">
        <v>51</v>
      </c>
      <c r="B52" s="100" t="s">
        <v>53</v>
      </c>
      <c r="C52" s="100">
        <f>SUM(C2:C51)</f>
        <v>2899.6999999999994</v>
      </c>
      <c r="D52" s="100">
        <f t="shared" ref="D52" si="3">SUM(D2:D51)</f>
        <v>0</v>
      </c>
      <c r="E52" s="100">
        <f t="shared" ref="E52:AH52" si="4">SUM(E2:E51)</f>
        <v>213.89999999999998</v>
      </c>
      <c r="F52" s="100">
        <f t="shared" si="4"/>
        <v>129.89999999999998</v>
      </c>
      <c r="G52" s="100">
        <f t="shared" si="4"/>
        <v>939.39999999999975</v>
      </c>
      <c r="H52" s="100">
        <f t="shared" si="4"/>
        <v>0.1</v>
      </c>
      <c r="I52" s="100">
        <f t="shared" si="4"/>
        <v>0</v>
      </c>
      <c r="J52" s="100">
        <f t="shared" si="4"/>
        <v>0</v>
      </c>
      <c r="K52" s="100">
        <f t="shared" si="4"/>
        <v>0</v>
      </c>
      <c r="L52" s="100">
        <f t="shared" si="4"/>
        <v>0</v>
      </c>
      <c r="M52" s="100">
        <f t="shared" si="4"/>
        <v>0</v>
      </c>
      <c r="N52" s="100">
        <f t="shared" si="4"/>
        <v>0</v>
      </c>
      <c r="O52" s="100">
        <f t="shared" si="4"/>
        <v>0</v>
      </c>
      <c r="P52" s="100">
        <f t="shared" si="4"/>
        <v>0</v>
      </c>
      <c r="Q52" s="100">
        <f t="shared" si="4"/>
        <v>0</v>
      </c>
      <c r="R52" s="100">
        <f t="shared" si="4"/>
        <v>284.49999999999994</v>
      </c>
      <c r="S52" s="100">
        <f t="shared" si="4"/>
        <v>0</v>
      </c>
      <c r="T52" s="100">
        <f t="shared" si="4"/>
        <v>0</v>
      </c>
      <c r="U52" s="100">
        <f t="shared" si="4"/>
        <v>0</v>
      </c>
      <c r="V52" s="100">
        <f t="shared" si="4"/>
        <v>0</v>
      </c>
      <c r="W52" s="100">
        <f t="shared" si="4"/>
        <v>0</v>
      </c>
      <c r="X52" s="100">
        <f t="shared" si="4"/>
        <v>0</v>
      </c>
      <c r="Y52" s="100">
        <f t="shared" si="4"/>
        <v>0</v>
      </c>
      <c r="Z52" s="100">
        <f t="shared" si="4"/>
        <v>0</v>
      </c>
      <c r="AA52" s="100">
        <f t="shared" si="4"/>
        <v>0</v>
      </c>
      <c r="AB52" s="100">
        <f t="shared" si="4"/>
        <v>0</v>
      </c>
      <c r="AC52" s="100">
        <f t="shared" si="4"/>
        <v>0</v>
      </c>
      <c r="AD52" s="100">
        <f t="shared" si="4"/>
        <v>0</v>
      </c>
      <c r="AE52" s="100">
        <f t="shared" si="4"/>
        <v>0</v>
      </c>
      <c r="AF52" s="100">
        <f t="shared" si="4"/>
        <v>0</v>
      </c>
      <c r="AG52" s="100">
        <f t="shared" si="4"/>
        <v>0</v>
      </c>
      <c r="AH52" s="100">
        <f t="shared" si="4"/>
        <v>0</v>
      </c>
      <c r="AI52" s="100">
        <f t="shared" ref="AI52" si="5">SUM(AI2:AI51)</f>
        <v>1567.8</v>
      </c>
      <c r="AJ52" s="104">
        <f t="shared" si="1"/>
        <v>-45.932337828051175</v>
      </c>
      <c r="AK52" s="3" t="s">
        <v>81</v>
      </c>
    </row>
    <row r="53" spans="1:37">
      <c r="A53" s="100">
        <v>52</v>
      </c>
      <c r="B53" s="100" t="s">
        <v>54</v>
      </c>
      <c r="C53" s="104">
        <f>C52/50</f>
        <v>57.993999999999986</v>
      </c>
      <c r="D53" s="104">
        <f t="shared" ref="D53" si="6">D52/50</f>
        <v>0</v>
      </c>
      <c r="E53" s="104">
        <f t="shared" ref="E53:AH53" si="7">E52/50</f>
        <v>4.2779999999999996</v>
      </c>
      <c r="F53" s="104">
        <f t="shared" si="7"/>
        <v>2.5979999999999994</v>
      </c>
      <c r="G53" s="104">
        <f t="shared" si="7"/>
        <v>18.787999999999997</v>
      </c>
      <c r="H53" s="104">
        <f t="shared" si="7"/>
        <v>2E-3</v>
      </c>
      <c r="I53" s="104">
        <f t="shared" si="7"/>
        <v>0</v>
      </c>
      <c r="J53" s="104">
        <f t="shared" si="7"/>
        <v>0</v>
      </c>
      <c r="K53" s="104">
        <f t="shared" si="7"/>
        <v>0</v>
      </c>
      <c r="L53" s="104">
        <f t="shared" si="7"/>
        <v>0</v>
      </c>
      <c r="M53" s="104">
        <f t="shared" si="7"/>
        <v>0</v>
      </c>
      <c r="N53" s="104">
        <f t="shared" si="7"/>
        <v>0</v>
      </c>
      <c r="O53" s="104">
        <f t="shared" si="7"/>
        <v>0</v>
      </c>
      <c r="P53" s="104">
        <f t="shared" si="7"/>
        <v>0</v>
      </c>
      <c r="Q53" s="104">
        <f t="shared" si="7"/>
        <v>0</v>
      </c>
      <c r="R53" s="104">
        <f t="shared" si="7"/>
        <v>5.6899999999999986</v>
      </c>
      <c r="S53" s="104">
        <f t="shared" si="7"/>
        <v>0</v>
      </c>
      <c r="T53" s="104">
        <f t="shared" si="7"/>
        <v>0</v>
      </c>
      <c r="U53" s="104">
        <f t="shared" si="7"/>
        <v>0</v>
      </c>
      <c r="V53" s="104">
        <f t="shared" si="7"/>
        <v>0</v>
      </c>
      <c r="W53" s="104">
        <f t="shared" si="7"/>
        <v>0</v>
      </c>
      <c r="X53" s="104">
        <f t="shared" si="7"/>
        <v>0</v>
      </c>
      <c r="Y53" s="104">
        <f t="shared" si="7"/>
        <v>0</v>
      </c>
      <c r="Z53" s="104">
        <f t="shared" si="7"/>
        <v>0</v>
      </c>
      <c r="AA53" s="104">
        <f t="shared" si="7"/>
        <v>0</v>
      </c>
      <c r="AB53" s="104">
        <f t="shared" si="7"/>
        <v>0</v>
      </c>
      <c r="AC53" s="104">
        <f t="shared" si="7"/>
        <v>0</v>
      </c>
      <c r="AD53" s="104">
        <f t="shared" si="7"/>
        <v>0</v>
      </c>
      <c r="AE53" s="104">
        <f t="shared" si="7"/>
        <v>0</v>
      </c>
      <c r="AF53" s="104">
        <f t="shared" si="7"/>
        <v>0</v>
      </c>
      <c r="AG53" s="104">
        <f t="shared" si="7"/>
        <v>0</v>
      </c>
      <c r="AH53" s="104">
        <f t="shared" si="7"/>
        <v>0</v>
      </c>
      <c r="AI53" s="104">
        <f t="shared" ref="AI53" si="8">AI52/50</f>
        <v>31.355999999999998</v>
      </c>
      <c r="AJ53" s="104">
        <f t="shared" si="1"/>
        <v>-45.932337828051175</v>
      </c>
      <c r="AK53" s="5" t="s">
        <v>81</v>
      </c>
    </row>
    <row r="54" spans="1:37" ht="30">
      <c r="AH54" s="1" t="s">
        <v>160</v>
      </c>
      <c r="AI54" s="101">
        <v>35.6</v>
      </c>
      <c r="AJ54" s="101">
        <f>AI54/C53*100-100</f>
        <v>-38.614339414422162</v>
      </c>
      <c r="AK54" s="1" t="s">
        <v>81</v>
      </c>
    </row>
  </sheetData>
  <printOptions horizontalCentered="1"/>
  <pageMargins left="0.25" right="0.25" top="0.5" bottom="0.5" header="0.3" footer="0.2"/>
  <pageSetup paperSize="9" scale="95" orientation="portrait" verticalDpi="300" r:id="rId1"/>
  <headerFooter>
    <oddHeader>&amp;C&amp;12INTEGRATED RAINFALL FOR THE MONTH OF MAY,2017 (in mm)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M106"/>
  <sheetViews>
    <sheetView view="pageBreakPreview" zoomScaleSheetLayoutView="100" workbookViewId="0">
      <pane xSplit="2" ySplit="1" topLeftCell="C26" activePane="bottomRight" state="frozen"/>
      <selection pane="topRight" activeCell="C1" sqref="C1"/>
      <selection pane="bottomLeft" activeCell="A3" sqref="A3"/>
      <selection pane="bottomRight" activeCell="C2" sqref="C2:C51"/>
    </sheetView>
  </sheetViews>
  <sheetFormatPr defaultColWidth="9.28515625" defaultRowHeight="15"/>
  <cols>
    <col min="1" max="1" width="4.42578125" style="1" customWidth="1"/>
    <col min="2" max="2" width="15.28515625" style="1" customWidth="1"/>
    <col min="3" max="3" width="8" style="1" customWidth="1"/>
    <col min="4" max="4" width="9.7109375" style="1" customWidth="1"/>
    <col min="5" max="6" width="7.28515625" style="1" customWidth="1"/>
    <col min="7" max="7" width="9.7109375" style="1" customWidth="1"/>
    <col min="8" max="8" width="7.5703125" style="1" customWidth="1"/>
    <col min="9" max="14" width="9.7109375" style="1" customWidth="1"/>
    <col min="15" max="15" width="7.28515625" style="1" customWidth="1"/>
    <col min="16" max="16" width="7.7109375" style="1" customWidth="1"/>
    <col min="17" max="18" width="9.7109375" style="1" customWidth="1"/>
    <col min="19" max="25" width="8" style="1" customWidth="1"/>
    <col min="26" max="30" width="8.7109375" style="1" customWidth="1"/>
    <col min="31" max="31" width="9.7109375" style="1" customWidth="1"/>
    <col min="32" max="34" width="8.7109375" style="1" customWidth="1"/>
    <col min="35" max="35" width="8" style="1" customWidth="1"/>
    <col min="36" max="36" width="10.5703125" style="1" customWidth="1"/>
    <col min="37" max="37" width="8" style="15" customWidth="1"/>
    <col min="38" max="38" width="9.28515625" style="1"/>
    <col min="39" max="39" width="10.28515625" style="1" customWidth="1"/>
    <col min="40" max="16384" width="9.28515625" style="1"/>
  </cols>
  <sheetData>
    <row r="1" spans="1:39" s="95" customFormat="1" ht="30">
      <c r="A1" s="94" t="s">
        <v>70</v>
      </c>
      <c r="B1" s="94" t="s">
        <v>51</v>
      </c>
      <c r="C1" s="94" t="s">
        <v>50</v>
      </c>
      <c r="D1" s="94" t="s">
        <v>104</v>
      </c>
      <c r="E1" s="94">
        <v>2</v>
      </c>
      <c r="F1" s="94">
        <v>3</v>
      </c>
      <c r="G1" s="94">
        <v>4</v>
      </c>
      <c r="H1" s="94">
        <v>5</v>
      </c>
      <c r="I1" s="94">
        <v>6</v>
      </c>
      <c r="J1" s="94">
        <v>7</v>
      </c>
      <c r="K1" s="94">
        <v>8</v>
      </c>
      <c r="L1" s="94">
        <v>9</v>
      </c>
      <c r="M1" s="94">
        <v>10</v>
      </c>
      <c r="N1" s="94">
        <v>11</v>
      </c>
      <c r="O1" s="94">
        <v>12</v>
      </c>
      <c r="P1" s="94">
        <v>13</v>
      </c>
      <c r="Q1" s="94">
        <v>14</v>
      </c>
      <c r="R1" s="94">
        <v>15</v>
      </c>
      <c r="S1" s="94">
        <v>16</v>
      </c>
      <c r="T1" s="94">
        <v>17</v>
      </c>
      <c r="U1" s="94">
        <v>18</v>
      </c>
      <c r="V1" s="94">
        <v>19</v>
      </c>
      <c r="W1" s="94">
        <v>20</v>
      </c>
      <c r="X1" s="94">
        <v>21</v>
      </c>
      <c r="Y1" s="94">
        <v>22</v>
      </c>
      <c r="Z1" s="94">
        <v>23</v>
      </c>
      <c r="AA1" s="94">
        <v>24</v>
      </c>
      <c r="AB1" s="94">
        <v>25</v>
      </c>
      <c r="AC1" s="94">
        <v>26</v>
      </c>
      <c r="AD1" s="94">
        <v>27</v>
      </c>
      <c r="AE1" s="94">
        <v>28</v>
      </c>
      <c r="AF1" s="94">
        <v>29</v>
      </c>
      <c r="AG1" s="94">
        <v>30</v>
      </c>
      <c r="AH1" s="94">
        <v>31</v>
      </c>
      <c r="AI1" s="94" t="s">
        <v>52</v>
      </c>
      <c r="AJ1" s="94" t="s">
        <v>58</v>
      </c>
      <c r="AK1" s="36"/>
    </row>
    <row r="2" spans="1:39" ht="15" customHeight="1">
      <c r="A2" s="3">
        <v>1</v>
      </c>
      <c r="B2" s="2" t="s">
        <v>0</v>
      </c>
      <c r="C2" s="4">
        <v>18.600000000000001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>
        <v>7.3</v>
      </c>
      <c r="Z2" s="26"/>
      <c r="AA2" s="26"/>
      <c r="AB2" s="26"/>
      <c r="AC2" s="26"/>
      <c r="AD2" s="26"/>
      <c r="AE2" s="26"/>
      <c r="AF2" s="26"/>
      <c r="AG2" s="26"/>
      <c r="AH2" s="26"/>
      <c r="AI2" s="26">
        <f>SUM(D2:AH2)</f>
        <v>7.3</v>
      </c>
      <c r="AJ2" s="23">
        <f t="shared" ref="AJ2:AJ53" si="0">AI2/C2*100-100</f>
        <v>-60.752688172043015</v>
      </c>
      <c r="AK2" s="16"/>
      <c r="AM2" s="19"/>
    </row>
    <row r="3" spans="1:39" ht="15" customHeight="1">
      <c r="A3" s="3">
        <v>2</v>
      </c>
      <c r="B3" s="2" t="s">
        <v>1</v>
      </c>
      <c r="C3" s="4">
        <v>20.9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>
        <v>0.3</v>
      </c>
      <c r="Z3" s="26"/>
      <c r="AA3" s="26"/>
      <c r="AB3" s="26"/>
      <c r="AC3" s="26"/>
      <c r="AD3" s="26"/>
      <c r="AE3" s="26"/>
      <c r="AF3" s="26"/>
      <c r="AG3" s="26"/>
      <c r="AH3" s="26"/>
      <c r="AI3" s="26">
        <f t="shared" ref="AI3:AI51" si="1">SUM(D3:AH3)</f>
        <v>0.3</v>
      </c>
      <c r="AJ3" s="23">
        <f t="shared" si="0"/>
        <v>-98.564593301435409</v>
      </c>
      <c r="AK3" s="16"/>
      <c r="AM3" s="19"/>
    </row>
    <row r="4" spans="1:39" ht="15" customHeight="1">
      <c r="A4" s="3">
        <v>3</v>
      </c>
      <c r="B4" s="2" t="s">
        <v>2</v>
      </c>
      <c r="C4" s="4">
        <v>14.2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>
        <v>12.2</v>
      </c>
      <c r="Z4" s="26"/>
      <c r="AA4" s="26"/>
      <c r="AB4" s="26"/>
      <c r="AC4" s="26"/>
      <c r="AD4" s="26"/>
      <c r="AE4" s="26"/>
      <c r="AF4" s="26"/>
      <c r="AG4" s="26"/>
      <c r="AH4" s="26"/>
      <c r="AI4" s="26">
        <f t="shared" si="1"/>
        <v>12.2</v>
      </c>
      <c r="AJ4" s="23">
        <f t="shared" si="0"/>
        <v>-14.08450704225352</v>
      </c>
      <c r="AK4" s="16"/>
      <c r="AM4" s="19"/>
    </row>
    <row r="5" spans="1:39">
      <c r="A5" s="3">
        <v>4</v>
      </c>
      <c r="B5" s="2" t="s">
        <v>3</v>
      </c>
      <c r="C5" s="4">
        <v>7.6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>
        <v>0</v>
      </c>
      <c r="Z5" s="26"/>
      <c r="AA5" s="26"/>
      <c r="AB5" s="26"/>
      <c r="AC5" s="26"/>
      <c r="AD5" s="26"/>
      <c r="AE5" s="26"/>
      <c r="AF5" s="26"/>
      <c r="AG5" s="26"/>
      <c r="AH5" s="26"/>
      <c r="AI5" s="26">
        <f t="shared" si="1"/>
        <v>0</v>
      </c>
      <c r="AJ5" s="23">
        <f t="shared" si="0"/>
        <v>-100</v>
      </c>
      <c r="AK5" s="16"/>
      <c r="AM5" s="19"/>
    </row>
    <row r="6" spans="1:39">
      <c r="A6" s="3">
        <v>5</v>
      </c>
      <c r="B6" s="2" t="s">
        <v>4</v>
      </c>
      <c r="C6" s="4">
        <v>19.399999999999999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>
        <v>0.1</v>
      </c>
      <c r="Z6" s="26"/>
      <c r="AA6" s="26"/>
      <c r="AB6" s="26"/>
      <c r="AC6" s="26"/>
      <c r="AD6" s="26"/>
      <c r="AE6" s="26"/>
      <c r="AF6" s="26"/>
      <c r="AG6" s="26"/>
      <c r="AH6" s="26"/>
      <c r="AI6" s="26">
        <f t="shared" si="1"/>
        <v>0.1</v>
      </c>
      <c r="AJ6" s="23">
        <f t="shared" si="0"/>
        <v>-99.484536082474222</v>
      </c>
      <c r="AK6" s="16"/>
      <c r="AM6" s="19"/>
    </row>
    <row r="7" spans="1:39">
      <c r="A7" s="3">
        <v>6</v>
      </c>
      <c r="B7" s="2" t="s">
        <v>5</v>
      </c>
      <c r="C7" s="4">
        <v>16.8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>
        <v>1.9</v>
      </c>
      <c r="Z7" s="26"/>
      <c r="AA7" s="26"/>
      <c r="AB7" s="26"/>
      <c r="AC7" s="26"/>
      <c r="AD7" s="26"/>
      <c r="AE7" s="26"/>
      <c r="AF7" s="26"/>
      <c r="AG7" s="26"/>
      <c r="AH7" s="26"/>
      <c r="AI7" s="26">
        <f t="shared" si="1"/>
        <v>1.9</v>
      </c>
      <c r="AJ7" s="23">
        <f t="shared" si="0"/>
        <v>-88.69047619047619</v>
      </c>
      <c r="AK7" s="16"/>
      <c r="AM7" s="19"/>
    </row>
    <row r="8" spans="1:39">
      <c r="A8" s="3">
        <v>7</v>
      </c>
      <c r="B8" s="2" t="s">
        <v>6</v>
      </c>
      <c r="C8" s="4">
        <v>17.3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>
        <v>11.1</v>
      </c>
      <c r="Z8" s="26"/>
      <c r="AA8" s="26"/>
      <c r="AB8" s="26"/>
      <c r="AC8" s="26"/>
      <c r="AD8" s="26"/>
      <c r="AE8" s="26"/>
      <c r="AF8" s="26"/>
      <c r="AG8" s="26"/>
      <c r="AH8" s="26"/>
      <c r="AI8" s="26">
        <f t="shared" si="1"/>
        <v>11.1</v>
      </c>
      <c r="AJ8" s="23">
        <f t="shared" si="0"/>
        <v>-35.838150289017349</v>
      </c>
      <c r="AK8" s="16"/>
      <c r="AM8" s="19"/>
    </row>
    <row r="9" spans="1:39">
      <c r="A9" s="3">
        <v>8</v>
      </c>
      <c r="B9" s="2" t="s">
        <v>7</v>
      </c>
      <c r="C9" s="4">
        <v>32</v>
      </c>
      <c r="D9" s="26"/>
      <c r="E9" s="26"/>
      <c r="F9" s="26"/>
      <c r="G9" s="26">
        <v>0.2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>
        <v>0.9</v>
      </c>
      <c r="Z9" s="26"/>
      <c r="AA9" s="26"/>
      <c r="AB9" s="26"/>
      <c r="AC9" s="26"/>
      <c r="AD9" s="26"/>
      <c r="AE9" s="26"/>
      <c r="AF9" s="26"/>
      <c r="AG9" s="26"/>
      <c r="AH9" s="26"/>
      <c r="AI9" s="26">
        <f t="shared" si="1"/>
        <v>1.1000000000000001</v>
      </c>
      <c r="AJ9" s="23">
        <f t="shared" si="0"/>
        <v>-96.5625</v>
      </c>
      <c r="AK9" s="16"/>
      <c r="AM9" s="19"/>
    </row>
    <row r="10" spans="1:39">
      <c r="A10" s="3">
        <v>9</v>
      </c>
      <c r="B10" s="2" t="s">
        <v>8</v>
      </c>
      <c r="C10" s="4">
        <v>13.3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>
        <v>0</v>
      </c>
      <c r="Z10" s="26"/>
      <c r="AA10" s="26"/>
      <c r="AB10" s="26"/>
      <c r="AC10" s="26"/>
      <c r="AD10" s="26"/>
      <c r="AE10" s="26"/>
      <c r="AF10" s="26"/>
      <c r="AG10" s="26"/>
      <c r="AH10" s="26"/>
      <c r="AI10" s="26">
        <f t="shared" si="1"/>
        <v>0</v>
      </c>
      <c r="AJ10" s="23">
        <f t="shared" si="0"/>
        <v>-100</v>
      </c>
      <c r="AK10" s="16"/>
      <c r="AM10" s="19"/>
    </row>
    <row r="11" spans="1:39">
      <c r="A11" s="3">
        <v>10</v>
      </c>
      <c r="B11" s="2" t="s">
        <v>9</v>
      </c>
      <c r="C11" s="4">
        <v>14.4</v>
      </c>
      <c r="D11" s="26"/>
      <c r="E11" s="26"/>
      <c r="F11" s="26">
        <v>0.2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>
        <v>3.9</v>
      </c>
      <c r="Z11" s="26"/>
      <c r="AA11" s="26"/>
      <c r="AB11" s="26"/>
      <c r="AC11" s="26"/>
      <c r="AD11" s="26"/>
      <c r="AE11" s="26"/>
      <c r="AF11" s="26"/>
      <c r="AG11" s="26"/>
      <c r="AH11" s="26"/>
      <c r="AI11" s="26">
        <f t="shared" si="1"/>
        <v>4.0999999999999996</v>
      </c>
      <c r="AJ11" s="23">
        <f t="shared" si="0"/>
        <v>-71.527777777777771</v>
      </c>
      <c r="AK11" s="16"/>
      <c r="AM11" s="19"/>
    </row>
    <row r="12" spans="1:39">
      <c r="A12" s="3">
        <v>11</v>
      </c>
      <c r="B12" s="2" t="s">
        <v>10</v>
      </c>
      <c r="C12" s="4">
        <v>18.899999999999999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>
        <v>0.3</v>
      </c>
      <c r="Z12" s="26"/>
      <c r="AA12" s="26"/>
      <c r="AB12" s="26"/>
      <c r="AC12" s="26"/>
      <c r="AD12" s="26"/>
      <c r="AE12" s="26"/>
      <c r="AF12" s="26"/>
      <c r="AG12" s="26"/>
      <c r="AH12" s="26"/>
      <c r="AI12" s="26">
        <f t="shared" si="1"/>
        <v>0.3</v>
      </c>
      <c r="AJ12" s="23">
        <f t="shared" si="0"/>
        <v>-98.412698412698418</v>
      </c>
      <c r="AK12" s="16"/>
      <c r="AM12" s="19"/>
    </row>
    <row r="13" spans="1:39">
      <c r="A13" s="3">
        <v>12</v>
      </c>
      <c r="B13" s="2" t="s">
        <v>11</v>
      </c>
      <c r="C13" s="4">
        <v>12.6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>
        <v>0.7</v>
      </c>
      <c r="Z13" s="26"/>
      <c r="AA13" s="26"/>
      <c r="AB13" s="26"/>
      <c r="AC13" s="26"/>
      <c r="AD13" s="26"/>
      <c r="AE13" s="26"/>
      <c r="AF13" s="26"/>
      <c r="AG13" s="26"/>
      <c r="AH13" s="26"/>
      <c r="AI13" s="26">
        <f t="shared" si="1"/>
        <v>0.7</v>
      </c>
      <c r="AJ13" s="23">
        <f t="shared" si="0"/>
        <v>-94.444444444444443</v>
      </c>
      <c r="AK13" s="16"/>
      <c r="AM13" s="19"/>
    </row>
    <row r="14" spans="1:39">
      <c r="A14" s="3">
        <v>13</v>
      </c>
      <c r="B14" s="2" t="s">
        <v>12</v>
      </c>
      <c r="C14" s="4">
        <v>9.8000000000000007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>
        <v>0</v>
      </c>
      <c r="Z14" s="26"/>
      <c r="AA14" s="26"/>
      <c r="AB14" s="26"/>
      <c r="AC14" s="26"/>
      <c r="AD14" s="26"/>
      <c r="AE14" s="26"/>
      <c r="AF14" s="26"/>
      <c r="AG14" s="26"/>
      <c r="AH14" s="26"/>
      <c r="AI14" s="26">
        <f t="shared" si="1"/>
        <v>0</v>
      </c>
      <c r="AJ14" s="23">
        <f t="shared" si="0"/>
        <v>-100</v>
      </c>
      <c r="AK14" s="16"/>
      <c r="AM14" s="19"/>
    </row>
    <row r="15" spans="1:39">
      <c r="A15" s="3">
        <v>14</v>
      </c>
      <c r="B15" s="2" t="s">
        <v>13</v>
      </c>
      <c r="C15" s="4">
        <v>7.6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>
        <v>0.1</v>
      </c>
      <c r="Z15" s="26"/>
      <c r="AA15" s="26"/>
      <c r="AB15" s="26"/>
      <c r="AC15" s="26"/>
      <c r="AD15" s="26"/>
      <c r="AE15" s="26"/>
      <c r="AF15" s="26"/>
      <c r="AG15" s="26"/>
      <c r="AH15" s="26"/>
      <c r="AI15" s="26">
        <f t="shared" si="1"/>
        <v>0.1</v>
      </c>
      <c r="AJ15" s="23">
        <f t="shared" si="0"/>
        <v>-98.684210526315795</v>
      </c>
      <c r="AK15" s="16"/>
      <c r="AM15" s="19"/>
    </row>
    <row r="16" spans="1:39">
      <c r="A16" s="3">
        <v>15</v>
      </c>
      <c r="B16" s="2" t="s">
        <v>14</v>
      </c>
      <c r="C16" s="4">
        <v>10.6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>
        <v>0</v>
      </c>
      <c r="Z16" s="26"/>
      <c r="AA16" s="26"/>
      <c r="AB16" s="26"/>
      <c r="AC16" s="26"/>
      <c r="AD16" s="26"/>
      <c r="AE16" s="26"/>
      <c r="AF16" s="26"/>
      <c r="AG16" s="26"/>
      <c r="AH16" s="26"/>
      <c r="AI16" s="26">
        <f t="shared" si="1"/>
        <v>0</v>
      </c>
      <c r="AJ16" s="23">
        <f t="shared" si="0"/>
        <v>-100</v>
      </c>
      <c r="AK16" s="16"/>
      <c r="AM16" s="19"/>
    </row>
    <row r="17" spans="1:39" ht="15" customHeight="1">
      <c r="A17" s="3">
        <v>16</v>
      </c>
      <c r="B17" s="2" t="s">
        <v>15</v>
      </c>
      <c r="C17" s="4">
        <v>19.2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>
        <v>1.5</v>
      </c>
      <c r="Z17" s="26"/>
      <c r="AA17" s="26"/>
      <c r="AB17" s="26"/>
      <c r="AC17" s="26"/>
      <c r="AD17" s="26"/>
      <c r="AE17" s="26"/>
      <c r="AF17" s="26"/>
      <c r="AG17" s="26"/>
      <c r="AH17" s="26"/>
      <c r="AI17" s="26">
        <f t="shared" si="1"/>
        <v>1.5</v>
      </c>
      <c r="AJ17" s="23">
        <f t="shared" si="0"/>
        <v>-92.1875</v>
      </c>
      <c r="AK17" s="16"/>
      <c r="AM17" s="19"/>
    </row>
    <row r="18" spans="1:39" ht="15" customHeight="1">
      <c r="A18" s="3">
        <v>17</v>
      </c>
      <c r="B18" s="2" t="s">
        <v>16</v>
      </c>
      <c r="C18" s="4">
        <v>6.9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>
        <v>11.1</v>
      </c>
      <c r="Z18" s="26"/>
      <c r="AA18" s="26"/>
      <c r="AB18" s="26"/>
      <c r="AC18" s="26"/>
      <c r="AD18" s="26"/>
      <c r="AE18" s="26"/>
      <c r="AF18" s="26"/>
      <c r="AG18" s="26"/>
      <c r="AH18" s="26"/>
      <c r="AI18" s="26">
        <f t="shared" si="1"/>
        <v>11.1</v>
      </c>
      <c r="AJ18" s="23">
        <f t="shared" si="0"/>
        <v>60.869565217391283</v>
      </c>
      <c r="AK18" s="16"/>
      <c r="AM18" s="19"/>
    </row>
    <row r="19" spans="1:39">
      <c r="A19" s="3">
        <v>18</v>
      </c>
      <c r="B19" s="2" t="s">
        <v>17</v>
      </c>
      <c r="C19" s="4">
        <v>12.2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>
        <v>0.9</v>
      </c>
      <c r="Z19" s="26"/>
      <c r="AA19" s="26"/>
      <c r="AB19" s="26"/>
      <c r="AC19" s="26"/>
      <c r="AD19" s="26"/>
      <c r="AE19" s="26"/>
      <c r="AF19" s="26"/>
      <c r="AG19" s="26"/>
      <c r="AH19" s="26"/>
      <c r="AI19" s="26">
        <f t="shared" si="1"/>
        <v>0.9</v>
      </c>
      <c r="AJ19" s="23">
        <f t="shared" si="0"/>
        <v>-92.622950819672127</v>
      </c>
      <c r="AK19" s="16"/>
      <c r="AM19" s="19"/>
    </row>
    <row r="20" spans="1:39">
      <c r="A20" s="3">
        <v>19</v>
      </c>
      <c r="B20" s="2" t="s">
        <v>18</v>
      </c>
      <c r="C20" s="4">
        <v>10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>
        <v>23.4</v>
      </c>
      <c r="Z20" s="26"/>
      <c r="AA20" s="26"/>
      <c r="AB20" s="26"/>
      <c r="AC20" s="26"/>
      <c r="AD20" s="26"/>
      <c r="AE20" s="26"/>
      <c r="AF20" s="26"/>
      <c r="AG20" s="26"/>
      <c r="AH20" s="26"/>
      <c r="AI20" s="26">
        <f t="shared" si="1"/>
        <v>23.4</v>
      </c>
      <c r="AJ20" s="23">
        <f t="shared" si="0"/>
        <v>134</v>
      </c>
      <c r="AK20" s="16"/>
      <c r="AM20" s="19"/>
    </row>
    <row r="21" spans="1:39">
      <c r="A21" s="3">
        <v>20</v>
      </c>
      <c r="B21" s="2" t="s">
        <v>19</v>
      </c>
      <c r="C21" s="4">
        <v>9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>
        <v>2.5</v>
      </c>
      <c r="Z21" s="26"/>
      <c r="AA21" s="26"/>
      <c r="AB21" s="26"/>
      <c r="AC21" s="26"/>
      <c r="AD21" s="26"/>
      <c r="AE21" s="26"/>
      <c r="AF21" s="26"/>
      <c r="AG21" s="26"/>
      <c r="AH21" s="26"/>
      <c r="AI21" s="26">
        <f t="shared" si="1"/>
        <v>2.5</v>
      </c>
      <c r="AJ21" s="23">
        <f t="shared" si="0"/>
        <v>-72.222222222222229</v>
      </c>
      <c r="AK21" s="16"/>
      <c r="AM21" s="19"/>
    </row>
    <row r="22" spans="1:39">
      <c r="A22" s="3">
        <v>21</v>
      </c>
      <c r="B22" s="2" t="s">
        <v>20</v>
      </c>
      <c r="C22" s="4">
        <v>8.6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>
        <v>1.3</v>
      </c>
      <c r="Z22" s="26"/>
      <c r="AA22" s="26"/>
      <c r="AB22" s="26"/>
      <c r="AC22" s="26"/>
      <c r="AD22" s="26"/>
      <c r="AE22" s="26"/>
      <c r="AF22" s="26"/>
      <c r="AG22" s="26"/>
      <c r="AH22" s="26"/>
      <c r="AI22" s="26">
        <f t="shared" si="1"/>
        <v>1.3</v>
      </c>
      <c r="AJ22" s="23">
        <f t="shared" si="0"/>
        <v>-84.883720930232556</v>
      </c>
      <c r="AK22" s="16"/>
      <c r="AM22" s="19"/>
    </row>
    <row r="23" spans="1:39">
      <c r="A23" s="3">
        <v>22</v>
      </c>
      <c r="B23" s="2" t="s">
        <v>21</v>
      </c>
      <c r="C23" s="4">
        <v>15.8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>
        <v>7.2</v>
      </c>
      <c r="Z23" s="26"/>
      <c r="AA23" s="26"/>
      <c r="AB23" s="26"/>
      <c r="AC23" s="26"/>
      <c r="AD23" s="26"/>
      <c r="AE23" s="26"/>
      <c r="AF23" s="26"/>
      <c r="AG23" s="26"/>
      <c r="AH23" s="26"/>
      <c r="AI23" s="26">
        <f t="shared" si="1"/>
        <v>7.2</v>
      </c>
      <c r="AJ23" s="23">
        <f t="shared" si="0"/>
        <v>-54.430379746835442</v>
      </c>
      <c r="AK23" s="16"/>
      <c r="AM23" s="19"/>
    </row>
    <row r="24" spans="1:39">
      <c r="A24" s="3">
        <v>23</v>
      </c>
      <c r="B24" s="2" t="s">
        <v>22</v>
      </c>
      <c r="C24" s="4">
        <v>8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>
        <v>8.9</v>
      </c>
      <c r="Z24" s="26"/>
      <c r="AA24" s="26"/>
      <c r="AB24" s="26"/>
      <c r="AC24" s="26"/>
      <c r="AD24" s="26"/>
      <c r="AE24" s="26"/>
      <c r="AF24" s="26"/>
      <c r="AG24" s="26"/>
      <c r="AH24" s="26"/>
      <c r="AI24" s="26">
        <f t="shared" si="1"/>
        <v>8.9</v>
      </c>
      <c r="AJ24" s="23">
        <f t="shared" si="0"/>
        <v>11.25</v>
      </c>
      <c r="AK24" s="16"/>
      <c r="AM24" s="19"/>
    </row>
    <row r="25" spans="1:39" ht="15" customHeight="1">
      <c r="A25" s="3">
        <v>24</v>
      </c>
      <c r="B25" s="2" t="s">
        <v>23</v>
      </c>
      <c r="C25" s="4">
        <v>6.9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>
        <v>1.6</v>
      </c>
      <c r="Z25" s="26"/>
      <c r="AA25" s="26"/>
      <c r="AB25" s="26"/>
      <c r="AC25" s="26"/>
      <c r="AD25" s="26"/>
      <c r="AE25" s="26"/>
      <c r="AF25" s="26"/>
      <c r="AG25" s="26"/>
      <c r="AH25" s="26"/>
      <c r="AI25" s="26">
        <f t="shared" si="1"/>
        <v>1.6</v>
      </c>
      <c r="AJ25" s="23">
        <f t="shared" si="0"/>
        <v>-76.811594202898547</v>
      </c>
      <c r="AK25" s="16"/>
      <c r="AM25" s="19"/>
    </row>
    <row r="26" spans="1:39">
      <c r="A26" s="3">
        <v>25</v>
      </c>
      <c r="B26" s="2" t="s">
        <v>24</v>
      </c>
      <c r="C26" s="4">
        <v>10.6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>
        <v>0.3</v>
      </c>
      <c r="Z26" s="26"/>
      <c r="AA26" s="26"/>
      <c r="AB26" s="26"/>
      <c r="AC26" s="26"/>
      <c r="AD26" s="26"/>
      <c r="AE26" s="26"/>
      <c r="AF26" s="26"/>
      <c r="AG26" s="26"/>
      <c r="AH26" s="26"/>
      <c r="AI26" s="26">
        <f t="shared" si="1"/>
        <v>0.3</v>
      </c>
      <c r="AJ26" s="23">
        <f t="shared" si="0"/>
        <v>-97.169811320754718</v>
      </c>
      <c r="AK26" s="16"/>
      <c r="AM26" s="19"/>
    </row>
    <row r="27" spans="1:39">
      <c r="A27" s="3">
        <v>26</v>
      </c>
      <c r="B27" s="2" t="s">
        <v>25</v>
      </c>
      <c r="C27" s="4">
        <v>14.5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>
        <v>6.1</v>
      </c>
      <c r="Z27" s="26"/>
      <c r="AA27" s="26"/>
      <c r="AB27" s="26"/>
      <c r="AC27" s="26"/>
      <c r="AD27" s="26"/>
      <c r="AE27" s="26"/>
      <c r="AF27" s="26"/>
      <c r="AG27" s="26"/>
      <c r="AH27" s="26"/>
      <c r="AI27" s="26">
        <f t="shared" si="1"/>
        <v>6.1</v>
      </c>
      <c r="AJ27" s="23">
        <f t="shared" si="0"/>
        <v>-57.931034482758626</v>
      </c>
      <c r="AK27" s="16"/>
      <c r="AM27" s="19"/>
    </row>
    <row r="28" spans="1:39" s="53" customFormat="1">
      <c r="A28" s="48">
        <v>27</v>
      </c>
      <c r="B28" s="49" t="s">
        <v>26</v>
      </c>
      <c r="C28" s="4">
        <v>17.7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>
        <v>0.9</v>
      </c>
      <c r="Z28" s="26"/>
      <c r="AA28" s="26"/>
      <c r="AB28" s="26"/>
      <c r="AC28" s="26"/>
      <c r="AD28" s="26"/>
      <c r="AE28" s="26"/>
      <c r="AF28" s="26"/>
      <c r="AG28" s="26"/>
      <c r="AH28" s="26"/>
      <c r="AI28" s="26">
        <f t="shared" si="1"/>
        <v>0.9</v>
      </c>
      <c r="AJ28" s="51">
        <f t="shared" si="0"/>
        <v>-94.915254237288138</v>
      </c>
      <c r="AK28" s="52"/>
      <c r="AM28" s="19"/>
    </row>
    <row r="29" spans="1:39">
      <c r="A29" s="3">
        <v>28</v>
      </c>
      <c r="B29" s="2" t="s">
        <v>27</v>
      </c>
      <c r="C29" s="4">
        <v>11.2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>
        <v>0.1</v>
      </c>
      <c r="Z29" s="26"/>
      <c r="AA29" s="26"/>
      <c r="AB29" s="26"/>
      <c r="AC29" s="26"/>
      <c r="AD29" s="26"/>
      <c r="AE29" s="26"/>
      <c r="AF29" s="26"/>
      <c r="AG29" s="26"/>
      <c r="AH29" s="26"/>
      <c r="AI29" s="26">
        <f t="shared" si="1"/>
        <v>0.1</v>
      </c>
      <c r="AJ29" s="23">
        <f t="shared" si="0"/>
        <v>-99.107142857142861</v>
      </c>
      <c r="AK29" s="16"/>
      <c r="AM29" s="19"/>
    </row>
    <row r="30" spans="1:39">
      <c r="A30" s="3">
        <v>29</v>
      </c>
      <c r="B30" s="2" t="s">
        <v>28</v>
      </c>
      <c r="C30" s="4">
        <v>32.6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>
        <v>0.2</v>
      </c>
      <c r="Z30" s="26"/>
      <c r="AA30" s="26"/>
      <c r="AB30" s="26"/>
      <c r="AC30" s="26"/>
      <c r="AD30" s="26"/>
      <c r="AE30" s="26"/>
      <c r="AF30" s="26"/>
      <c r="AG30" s="26"/>
      <c r="AH30" s="26"/>
      <c r="AI30" s="26">
        <f t="shared" si="1"/>
        <v>0.2</v>
      </c>
      <c r="AJ30" s="23">
        <f t="shared" si="0"/>
        <v>-99.386503067484668</v>
      </c>
      <c r="AK30" s="16"/>
      <c r="AM30" s="19"/>
    </row>
    <row r="31" spans="1:39">
      <c r="A31" s="3">
        <v>30</v>
      </c>
      <c r="B31" s="2" t="s">
        <v>29</v>
      </c>
      <c r="C31" s="4">
        <v>15.1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>
        <v>2.2999999999999998</v>
      </c>
      <c r="Z31" s="26"/>
      <c r="AA31" s="26"/>
      <c r="AB31" s="26"/>
      <c r="AC31" s="26"/>
      <c r="AD31" s="26"/>
      <c r="AE31" s="26"/>
      <c r="AF31" s="26"/>
      <c r="AG31" s="26"/>
      <c r="AH31" s="26"/>
      <c r="AI31" s="26">
        <f t="shared" si="1"/>
        <v>2.2999999999999998</v>
      </c>
      <c r="AJ31" s="23">
        <f t="shared" si="0"/>
        <v>-84.768211920529808</v>
      </c>
      <c r="AK31" s="16"/>
      <c r="AM31" s="19"/>
    </row>
    <row r="32" spans="1:39">
      <c r="A32" s="3">
        <v>31</v>
      </c>
      <c r="B32" s="2" t="s">
        <v>30</v>
      </c>
      <c r="C32" s="4">
        <v>14.1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>
        <v>1.6</v>
      </c>
      <c r="Z32" s="26"/>
      <c r="AA32" s="26"/>
      <c r="AB32" s="26"/>
      <c r="AC32" s="26"/>
      <c r="AD32" s="26"/>
      <c r="AE32" s="26"/>
      <c r="AF32" s="26"/>
      <c r="AG32" s="26"/>
      <c r="AH32" s="26"/>
      <c r="AI32" s="26">
        <f t="shared" si="1"/>
        <v>1.6</v>
      </c>
      <c r="AJ32" s="23">
        <f t="shared" si="0"/>
        <v>-88.652482269503551</v>
      </c>
      <c r="AK32" s="16"/>
      <c r="AM32" s="19"/>
    </row>
    <row r="33" spans="1:39" ht="15" customHeight="1">
      <c r="A33" s="3">
        <v>32</v>
      </c>
      <c r="B33" s="2" t="s">
        <v>31</v>
      </c>
      <c r="C33" s="4">
        <v>14.2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>
        <v>11</v>
      </c>
      <c r="Z33" s="26"/>
      <c r="AA33" s="26"/>
      <c r="AB33" s="26"/>
      <c r="AC33" s="26"/>
      <c r="AD33" s="26"/>
      <c r="AE33" s="26"/>
      <c r="AF33" s="26"/>
      <c r="AG33" s="26"/>
      <c r="AH33" s="26"/>
      <c r="AI33" s="26">
        <f t="shared" si="1"/>
        <v>11</v>
      </c>
      <c r="AJ33" s="23">
        <f t="shared" si="0"/>
        <v>-22.535211267605632</v>
      </c>
      <c r="AK33" s="16"/>
      <c r="AM33" s="19"/>
    </row>
    <row r="34" spans="1:39">
      <c r="A34" s="3">
        <v>33</v>
      </c>
      <c r="B34" s="2" t="s">
        <v>32</v>
      </c>
      <c r="C34" s="4">
        <v>10.4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>
        <v>0</v>
      </c>
      <c r="Z34" s="26"/>
      <c r="AA34" s="26"/>
      <c r="AB34" s="26"/>
      <c r="AC34" s="26"/>
      <c r="AD34" s="26"/>
      <c r="AE34" s="26"/>
      <c r="AF34" s="26"/>
      <c r="AG34" s="26"/>
      <c r="AH34" s="26"/>
      <c r="AI34" s="26">
        <f t="shared" si="1"/>
        <v>0</v>
      </c>
      <c r="AJ34" s="23">
        <f t="shared" si="0"/>
        <v>-100</v>
      </c>
      <c r="AK34" s="16"/>
      <c r="AM34" s="19"/>
    </row>
    <row r="35" spans="1:39" ht="15" customHeight="1">
      <c r="A35" s="3">
        <v>34</v>
      </c>
      <c r="B35" s="2" t="s">
        <v>33</v>
      </c>
      <c r="C35" s="4">
        <v>22.6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>
        <v>0.2</v>
      </c>
      <c r="Z35" s="26"/>
      <c r="AA35" s="26"/>
      <c r="AB35" s="26"/>
      <c r="AC35" s="26"/>
      <c r="AD35" s="26"/>
      <c r="AE35" s="26"/>
      <c r="AF35" s="26"/>
      <c r="AG35" s="26"/>
      <c r="AH35" s="26"/>
      <c r="AI35" s="26">
        <f t="shared" si="1"/>
        <v>0.2</v>
      </c>
      <c r="AJ35" s="23">
        <f t="shared" si="0"/>
        <v>-99.115044247787608</v>
      </c>
      <c r="AK35" s="16"/>
      <c r="AM35" s="19"/>
    </row>
    <row r="36" spans="1:39" ht="15" customHeight="1">
      <c r="A36" s="3">
        <v>35</v>
      </c>
      <c r="B36" s="2" t="s">
        <v>34</v>
      </c>
      <c r="C36" s="4">
        <v>16.100000000000001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>
        <v>0</v>
      </c>
      <c r="Z36" s="26"/>
      <c r="AA36" s="26"/>
      <c r="AB36" s="26"/>
      <c r="AC36" s="26"/>
      <c r="AD36" s="26"/>
      <c r="AE36" s="26"/>
      <c r="AF36" s="26"/>
      <c r="AG36" s="26"/>
      <c r="AH36" s="26"/>
      <c r="AI36" s="26">
        <f t="shared" si="1"/>
        <v>0</v>
      </c>
      <c r="AJ36" s="23">
        <f t="shared" si="0"/>
        <v>-100</v>
      </c>
      <c r="AK36" s="16"/>
      <c r="AM36" s="19"/>
    </row>
    <row r="37" spans="1:39" ht="15" customHeight="1">
      <c r="A37" s="3">
        <v>36</v>
      </c>
      <c r="B37" s="2" t="s">
        <v>35</v>
      </c>
      <c r="C37" s="4">
        <v>17.5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>
        <v>1.1000000000000001</v>
      </c>
      <c r="Z37" s="26"/>
      <c r="AA37" s="26"/>
      <c r="AB37" s="26"/>
      <c r="AC37" s="26"/>
      <c r="AD37" s="26"/>
      <c r="AE37" s="26"/>
      <c r="AF37" s="26"/>
      <c r="AG37" s="26"/>
      <c r="AH37" s="26"/>
      <c r="AI37" s="26">
        <f t="shared" si="1"/>
        <v>1.1000000000000001</v>
      </c>
      <c r="AJ37" s="23">
        <f t="shared" si="0"/>
        <v>-93.714285714285708</v>
      </c>
      <c r="AK37" s="16"/>
      <c r="AM37" s="19"/>
    </row>
    <row r="38" spans="1:39" ht="15" customHeight="1">
      <c r="A38" s="3">
        <v>37</v>
      </c>
      <c r="B38" s="2" t="s">
        <v>36</v>
      </c>
      <c r="C38" s="4">
        <v>10.1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>
        <v>0.1</v>
      </c>
      <c r="Z38" s="26"/>
      <c r="AA38" s="26"/>
      <c r="AB38" s="26"/>
      <c r="AC38" s="26"/>
      <c r="AD38" s="26"/>
      <c r="AE38" s="26"/>
      <c r="AF38" s="26"/>
      <c r="AG38" s="26"/>
      <c r="AH38" s="26"/>
      <c r="AI38" s="26">
        <f t="shared" si="1"/>
        <v>0.1</v>
      </c>
      <c r="AJ38" s="23">
        <f t="shared" si="0"/>
        <v>-99.009900990099013</v>
      </c>
      <c r="AK38" s="16"/>
      <c r="AM38" s="19"/>
    </row>
    <row r="39" spans="1:39">
      <c r="A39" s="3">
        <v>38</v>
      </c>
      <c r="B39" s="2" t="s">
        <v>37</v>
      </c>
      <c r="C39" s="4">
        <v>11.4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>
        <v>0</v>
      </c>
      <c r="Z39" s="26"/>
      <c r="AA39" s="26"/>
      <c r="AB39" s="26"/>
      <c r="AC39" s="26"/>
      <c r="AD39" s="26"/>
      <c r="AE39" s="26"/>
      <c r="AF39" s="26"/>
      <c r="AG39" s="26"/>
      <c r="AH39" s="26"/>
      <c r="AI39" s="26">
        <f t="shared" si="1"/>
        <v>0</v>
      </c>
      <c r="AJ39" s="23">
        <f t="shared" si="0"/>
        <v>-100</v>
      </c>
      <c r="AK39" s="16"/>
      <c r="AM39" s="19"/>
    </row>
    <row r="40" spans="1:39">
      <c r="A40" s="3">
        <v>39</v>
      </c>
      <c r="B40" s="2" t="s">
        <v>38</v>
      </c>
      <c r="C40" s="4">
        <v>15.6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>
        <v>3.5</v>
      </c>
      <c r="Z40" s="26"/>
      <c r="AA40" s="26"/>
      <c r="AB40" s="26"/>
      <c r="AC40" s="26"/>
      <c r="AD40" s="26"/>
      <c r="AE40" s="26"/>
      <c r="AF40" s="26"/>
      <c r="AG40" s="26"/>
      <c r="AH40" s="26"/>
      <c r="AI40" s="26">
        <f t="shared" si="1"/>
        <v>3.5</v>
      </c>
      <c r="AJ40" s="23">
        <f t="shared" si="0"/>
        <v>-77.564102564102569</v>
      </c>
      <c r="AK40" s="16"/>
      <c r="AM40" s="19"/>
    </row>
    <row r="41" spans="1:39">
      <c r="A41" s="3">
        <v>40</v>
      </c>
      <c r="B41" s="2" t="s">
        <v>39</v>
      </c>
      <c r="C41" s="4">
        <v>16.399999999999999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>
        <v>12.8</v>
      </c>
      <c r="Z41" s="26"/>
      <c r="AA41" s="26"/>
      <c r="AB41" s="26"/>
      <c r="AC41" s="26"/>
      <c r="AD41" s="26"/>
      <c r="AE41" s="26"/>
      <c r="AF41" s="26"/>
      <c r="AG41" s="26"/>
      <c r="AH41" s="26"/>
      <c r="AI41" s="26">
        <f t="shared" si="1"/>
        <v>12.8</v>
      </c>
      <c r="AJ41" s="23">
        <f t="shared" si="0"/>
        <v>-21.951219512195109</v>
      </c>
      <c r="AK41" s="16"/>
      <c r="AM41" s="19"/>
    </row>
    <row r="42" spans="1:39">
      <c r="A42" s="3">
        <v>41</v>
      </c>
      <c r="B42" s="2" t="s">
        <v>40</v>
      </c>
      <c r="C42" s="4">
        <v>25.3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>
        <v>3.8</v>
      </c>
      <c r="Z42" s="26"/>
      <c r="AA42" s="26"/>
      <c r="AB42" s="26"/>
      <c r="AC42" s="26"/>
      <c r="AD42" s="26"/>
      <c r="AE42" s="26"/>
      <c r="AF42" s="26"/>
      <c r="AG42" s="26"/>
      <c r="AH42" s="26"/>
      <c r="AI42" s="26">
        <f t="shared" si="1"/>
        <v>3.8</v>
      </c>
      <c r="AJ42" s="23">
        <f t="shared" si="0"/>
        <v>-84.980237154150203</v>
      </c>
      <c r="AK42" s="16"/>
      <c r="AM42" s="19"/>
    </row>
    <row r="43" spans="1:39">
      <c r="A43" s="3">
        <v>42</v>
      </c>
      <c r="B43" s="2" t="s">
        <v>41</v>
      </c>
      <c r="C43" s="4">
        <v>13.7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>
        <v>3.6</v>
      </c>
      <c r="Z43" s="26"/>
      <c r="AA43" s="26"/>
      <c r="AB43" s="26"/>
      <c r="AC43" s="26"/>
      <c r="AD43" s="26"/>
      <c r="AE43" s="26"/>
      <c r="AF43" s="26"/>
      <c r="AG43" s="26"/>
      <c r="AH43" s="26"/>
      <c r="AI43" s="26">
        <f t="shared" si="1"/>
        <v>3.6</v>
      </c>
      <c r="AJ43" s="23">
        <f t="shared" si="0"/>
        <v>-73.722627737226276</v>
      </c>
      <c r="AK43" s="16"/>
      <c r="AM43" s="19"/>
    </row>
    <row r="44" spans="1:39">
      <c r="A44" s="3">
        <v>43</v>
      </c>
      <c r="B44" s="2" t="s">
        <v>42</v>
      </c>
      <c r="C44" s="4">
        <v>13.1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>
        <v>2.1</v>
      </c>
      <c r="Z44" s="26"/>
      <c r="AA44" s="26"/>
      <c r="AB44" s="26"/>
      <c r="AC44" s="26"/>
      <c r="AD44" s="26"/>
      <c r="AE44" s="26"/>
      <c r="AF44" s="26"/>
      <c r="AG44" s="26"/>
      <c r="AH44" s="26"/>
      <c r="AI44" s="26">
        <f t="shared" si="1"/>
        <v>2.1</v>
      </c>
      <c r="AJ44" s="23">
        <f t="shared" si="0"/>
        <v>-83.969465648854964</v>
      </c>
      <c r="AK44" s="16"/>
      <c r="AM44" s="19"/>
    </row>
    <row r="45" spans="1:39">
      <c r="A45" s="3">
        <v>44</v>
      </c>
      <c r="B45" s="2" t="s">
        <v>43</v>
      </c>
      <c r="C45" s="4">
        <v>17.399999999999999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>
        <v>0</v>
      </c>
      <c r="Z45" s="26"/>
      <c r="AA45" s="26"/>
      <c r="AB45" s="26"/>
      <c r="AC45" s="26"/>
      <c r="AD45" s="26"/>
      <c r="AE45" s="26"/>
      <c r="AF45" s="26"/>
      <c r="AG45" s="26"/>
      <c r="AH45" s="26"/>
      <c r="AI45" s="26">
        <f t="shared" si="1"/>
        <v>0</v>
      </c>
      <c r="AJ45" s="23">
        <f t="shared" si="0"/>
        <v>-100</v>
      </c>
      <c r="AK45" s="16"/>
      <c r="AM45" s="19"/>
    </row>
    <row r="46" spans="1:39">
      <c r="A46" s="3">
        <v>45</v>
      </c>
      <c r="B46" s="2" t="s">
        <v>44</v>
      </c>
      <c r="C46" s="4">
        <v>7.9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>
        <v>8.6999999999999993</v>
      </c>
      <c r="Z46" s="26"/>
      <c r="AA46" s="26"/>
      <c r="AB46" s="26"/>
      <c r="AC46" s="26"/>
      <c r="AD46" s="26"/>
      <c r="AE46" s="26"/>
      <c r="AF46" s="26"/>
      <c r="AG46" s="26"/>
      <c r="AH46" s="26"/>
      <c r="AI46" s="26">
        <f t="shared" si="1"/>
        <v>8.6999999999999993</v>
      </c>
      <c r="AJ46" s="23">
        <f t="shared" si="0"/>
        <v>10.126582278480996</v>
      </c>
      <c r="AK46" s="16"/>
      <c r="AM46" s="19"/>
    </row>
    <row r="47" spans="1:39">
      <c r="A47" s="3">
        <v>46</v>
      </c>
      <c r="B47" s="2" t="s">
        <v>45</v>
      </c>
      <c r="C47" s="4">
        <v>14.6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>
        <v>1.5</v>
      </c>
      <c r="Z47" s="26"/>
      <c r="AA47" s="26"/>
      <c r="AB47" s="26"/>
      <c r="AC47" s="26"/>
      <c r="AD47" s="26"/>
      <c r="AE47" s="26"/>
      <c r="AF47" s="26"/>
      <c r="AG47" s="26"/>
      <c r="AH47" s="26"/>
      <c r="AI47" s="26">
        <f t="shared" si="1"/>
        <v>1.5</v>
      </c>
      <c r="AJ47" s="23">
        <f t="shared" si="0"/>
        <v>-89.726027397260268</v>
      </c>
      <c r="AK47" s="16"/>
      <c r="AM47" s="19"/>
    </row>
    <row r="48" spans="1:39">
      <c r="A48" s="3">
        <v>47</v>
      </c>
      <c r="B48" s="2" t="s">
        <v>72</v>
      </c>
      <c r="C48" s="4">
        <v>5.2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>
        <v>0.8</v>
      </c>
      <c r="Z48" s="26"/>
      <c r="AA48" s="26"/>
      <c r="AB48" s="26"/>
      <c r="AC48" s="26"/>
      <c r="AD48" s="26"/>
      <c r="AE48" s="26"/>
      <c r="AF48" s="26"/>
      <c r="AG48" s="26"/>
      <c r="AH48" s="26"/>
      <c r="AI48" s="26">
        <f t="shared" si="1"/>
        <v>0.8</v>
      </c>
      <c r="AJ48" s="23">
        <f t="shared" si="0"/>
        <v>-84.615384615384613</v>
      </c>
      <c r="AK48" s="16"/>
      <c r="AM48" s="19"/>
    </row>
    <row r="49" spans="1:39">
      <c r="A49" s="3">
        <v>48</v>
      </c>
      <c r="B49" s="2" t="s">
        <v>71</v>
      </c>
      <c r="C49" s="4">
        <v>8.4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>
        <v>0.5</v>
      </c>
      <c r="Z49" s="26"/>
      <c r="AA49" s="26"/>
      <c r="AB49" s="26"/>
      <c r="AC49" s="26"/>
      <c r="AD49" s="26"/>
      <c r="AE49" s="26"/>
      <c r="AF49" s="26"/>
      <c r="AG49" s="26"/>
      <c r="AH49" s="26"/>
      <c r="AI49" s="26">
        <f t="shared" si="1"/>
        <v>0.5</v>
      </c>
      <c r="AJ49" s="23">
        <f t="shared" si="0"/>
        <v>-94.047619047619051</v>
      </c>
      <c r="AK49" s="16"/>
      <c r="AM49" s="19"/>
    </row>
    <row r="50" spans="1:39">
      <c r="A50" s="3">
        <v>49</v>
      </c>
      <c r="B50" s="2" t="s">
        <v>48</v>
      </c>
      <c r="C50" s="4">
        <v>26.7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>
        <v>2.2999999999999998</v>
      </c>
      <c r="Z50" s="26"/>
      <c r="AA50" s="26"/>
      <c r="AB50" s="26"/>
      <c r="AC50" s="26"/>
      <c r="AD50" s="26"/>
      <c r="AE50" s="26"/>
      <c r="AF50" s="26"/>
      <c r="AG50" s="26"/>
      <c r="AH50" s="26"/>
      <c r="AI50" s="26">
        <f t="shared" si="1"/>
        <v>2.2999999999999998</v>
      </c>
      <c r="AJ50" s="23">
        <f t="shared" si="0"/>
        <v>-91.385767790262179</v>
      </c>
      <c r="AK50" s="16"/>
      <c r="AM50" s="19"/>
    </row>
    <row r="51" spans="1:39">
      <c r="A51" s="3">
        <v>50</v>
      </c>
      <c r="B51" s="2" t="s">
        <v>49</v>
      </c>
      <c r="C51" s="4">
        <v>11.4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>
        <v>0.1</v>
      </c>
      <c r="Z51" s="26"/>
      <c r="AA51" s="26"/>
      <c r="AB51" s="26"/>
      <c r="AC51" s="26"/>
      <c r="AD51" s="26"/>
      <c r="AE51" s="26"/>
      <c r="AF51" s="26"/>
      <c r="AG51" s="26"/>
      <c r="AH51" s="26"/>
      <c r="AI51" s="26">
        <f t="shared" si="1"/>
        <v>0.1</v>
      </c>
      <c r="AJ51" s="23">
        <f t="shared" si="0"/>
        <v>-99.122807017543863</v>
      </c>
      <c r="AK51" s="16"/>
      <c r="AM51" s="19"/>
    </row>
    <row r="52" spans="1:39">
      <c r="A52" s="3">
        <v>51</v>
      </c>
      <c r="B52" s="3" t="s">
        <v>53</v>
      </c>
      <c r="C52" s="3">
        <f>SUM(C2:C51)</f>
        <v>724.40000000000009</v>
      </c>
      <c r="D52" s="3">
        <f t="shared" ref="D52:AI52" si="2">SUM(D2:D51)</f>
        <v>0</v>
      </c>
      <c r="E52" s="3">
        <f t="shared" si="2"/>
        <v>0</v>
      </c>
      <c r="F52" s="3">
        <f t="shared" si="2"/>
        <v>0.2</v>
      </c>
      <c r="G52" s="3">
        <f t="shared" si="2"/>
        <v>0.2</v>
      </c>
      <c r="H52" s="3">
        <f t="shared" si="2"/>
        <v>0</v>
      </c>
      <c r="I52" s="3">
        <f t="shared" si="2"/>
        <v>0</v>
      </c>
      <c r="J52" s="3">
        <f t="shared" si="2"/>
        <v>0</v>
      </c>
      <c r="K52" s="3">
        <f t="shared" si="2"/>
        <v>0</v>
      </c>
      <c r="L52" s="3">
        <f t="shared" si="2"/>
        <v>0</v>
      </c>
      <c r="M52" s="3">
        <f t="shared" si="2"/>
        <v>0</v>
      </c>
      <c r="N52" s="3">
        <f t="shared" si="2"/>
        <v>0</v>
      </c>
      <c r="O52" s="3">
        <f t="shared" si="2"/>
        <v>0</v>
      </c>
      <c r="P52" s="3">
        <f t="shared" si="2"/>
        <v>0</v>
      </c>
      <c r="Q52" s="3">
        <f t="shared" si="2"/>
        <v>0</v>
      </c>
      <c r="R52" s="3">
        <f t="shared" si="2"/>
        <v>0</v>
      </c>
      <c r="S52" s="3">
        <f t="shared" si="2"/>
        <v>0</v>
      </c>
      <c r="T52" s="3">
        <f t="shared" si="2"/>
        <v>0</v>
      </c>
      <c r="U52" s="3">
        <f t="shared" si="2"/>
        <v>0</v>
      </c>
      <c r="V52" s="3">
        <f t="shared" si="2"/>
        <v>0</v>
      </c>
      <c r="W52" s="3">
        <f t="shared" si="2"/>
        <v>0</v>
      </c>
      <c r="X52" s="3">
        <f t="shared" si="2"/>
        <v>0</v>
      </c>
      <c r="Y52" s="3">
        <f t="shared" si="2"/>
        <v>160.79999999999998</v>
      </c>
      <c r="Z52" s="3">
        <f t="shared" si="2"/>
        <v>0</v>
      </c>
      <c r="AA52" s="3">
        <f t="shared" si="2"/>
        <v>0</v>
      </c>
      <c r="AB52" s="3">
        <f t="shared" si="2"/>
        <v>0</v>
      </c>
      <c r="AC52" s="3">
        <f t="shared" si="2"/>
        <v>0</v>
      </c>
      <c r="AD52" s="3">
        <f t="shared" si="2"/>
        <v>0</v>
      </c>
      <c r="AE52" s="3">
        <f t="shared" si="2"/>
        <v>0</v>
      </c>
      <c r="AF52" s="3">
        <f t="shared" si="2"/>
        <v>0</v>
      </c>
      <c r="AG52" s="3">
        <f t="shared" si="2"/>
        <v>0</v>
      </c>
      <c r="AH52" s="3">
        <f t="shared" si="2"/>
        <v>0</v>
      </c>
      <c r="AI52" s="3">
        <f t="shared" si="2"/>
        <v>161.19999999999999</v>
      </c>
      <c r="AJ52" s="23">
        <f t="shared" si="0"/>
        <v>-77.747101049144121</v>
      </c>
      <c r="AK52" s="3"/>
      <c r="AL52" s="37"/>
    </row>
    <row r="53" spans="1:39">
      <c r="A53" s="3">
        <v>52</v>
      </c>
      <c r="B53" s="3" t="s">
        <v>54</v>
      </c>
      <c r="C53" s="5">
        <f>C52/50</f>
        <v>14.488000000000001</v>
      </c>
      <c r="D53" s="5">
        <f t="shared" ref="D53:AI53" si="3">D52/50</f>
        <v>0</v>
      </c>
      <c r="E53" s="5">
        <f t="shared" si="3"/>
        <v>0</v>
      </c>
      <c r="F53" s="5">
        <f t="shared" si="3"/>
        <v>4.0000000000000001E-3</v>
      </c>
      <c r="G53" s="5">
        <f t="shared" si="3"/>
        <v>4.0000000000000001E-3</v>
      </c>
      <c r="H53" s="5">
        <f t="shared" si="3"/>
        <v>0</v>
      </c>
      <c r="I53" s="5">
        <f t="shared" si="3"/>
        <v>0</v>
      </c>
      <c r="J53" s="5">
        <f t="shared" si="3"/>
        <v>0</v>
      </c>
      <c r="K53" s="5">
        <f t="shared" si="3"/>
        <v>0</v>
      </c>
      <c r="L53" s="5">
        <f t="shared" si="3"/>
        <v>0</v>
      </c>
      <c r="M53" s="5">
        <f t="shared" si="3"/>
        <v>0</v>
      </c>
      <c r="N53" s="5">
        <f t="shared" si="3"/>
        <v>0</v>
      </c>
      <c r="O53" s="5">
        <f t="shared" si="3"/>
        <v>0</v>
      </c>
      <c r="P53" s="5">
        <f t="shared" si="3"/>
        <v>0</v>
      </c>
      <c r="Q53" s="5">
        <f t="shared" si="3"/>
        <v>0</v>
      </c>
      <c r="R53" s="5">
        <f t="shared" si="3"/>
        <v>0</v>
      </c>
      <c r="S53" s="5">
        <f t="shared" si="3"/>
        <v>0</v>
      </c>
      <c r="T53" s="5">
        <f t="shared" si="3"/>
        <v>0</v>
      </c>
      <c r="U53" s="5">
        <f t="shared" si="3"/>
        <v>0</v>
      </c>
      <c r="V53" s="5">
        <f t="shared" si="3"/>
        <v>0</v>
      </c>
      <c r="W53" s="5">
        <f t="shared" si="3"/>
        <v>0</v>
      </c>
      <c r="X53" s="5">
        <f t="shared" si="3"/>
        <v>0</v>
      </c>
      <c r="Y53" s="5">
        <f t="shared" si="3"/>
        <v>3.2159999999999997</v>
      </c>
      <c r="Z53" s="5">
        <f t="shared" si="3"/>
        <v>0</v>
      </c>
      <c r="AA53" s="5">
        <f t="shared" si="3"/>
        <v>0</v>
      </c>
      <c r="AB53" s="5">
        <f t="shared" si="3"/>
        <v>0</v>
      </c>
      <c r="AC53" s="5">
        <f t="shared" si="3"/>
        <v>0</v>
      </c>
      <c r="AD53" s="5">
        <f t="shared" si="3"/>
        <v>0</v>
      </c>
      <c r="AE53" s="5">
        <f t="shared" si="3"/>
        <v>0</v>
      </c>
      <c r="AF53" s="5">
        <f t="shared" si="3"/>
        <v>0</v>
      </c>
      <c r="AG53" s="5">
        <f t="shared" si="3"/>
        <v>0</v>
      </c>
      <c r="AH53" s="5">
        <f t="shared" si="3"/>
        <v>0</v>
      </c>
      <c r="AI53" s="5">
        <f t="shared" si="3"/>
        <v>3.2239999999999998</v>
      </c>
      <c r="AJ53" s="23">
        <f t="shared" si="0"/>
        <v>-77.747101049144121</v>
      </c>
      <c r="AK53" s="5"/>
      <c r="AL53" s="37"/>
    </row>
    <row r="54" spans="1:39">
      <c r="S54" s="38"/>
      <c r="AI54" s="4"/>
      <c r="AL54" s="18"/>
    </row>
    <row r="55" spans="1:39">
      <c r="Z55" s="1">
        <f>6/50</f>
        <v>0.12</v>
      </c>
    </row>
    <row r="57" spans="1:39" ht="45">
      <c r="U57" s="27">
        <v>11</v>
      </c>
      <c r="V57" s="28" t="s">
        <v>130</v>
      </c>
      <c r="W57" s="28" t="s">
        <v>0</v>
      </c>
      <c r="X57" s="27">
        <v>7.3</v>
      </c>
    </row>
    <row r="58" spans="1:39" ht="30">
      <c r="U58" s="27">
        <v>622</v>
      </c>
      <c r="V58" s="28" t="s">
        <v>130</v>
      </c>
      <c r="W58" s="28" t="s">
        <v>1</v>
      </c>
      <c r="X58" s="27">
        <v>0.3</v>
      </c>
    </row>
    <row r="59" spans="1:39" ht="30">
      <c r="U59" s="27">
        <v>634</v>
      </c>
      <c r="V59" s="28" t="s">
        <v>130</v>
      </c>
      <c r="W59" s="28" t="s">
        <v>2</v>
      </c>
      <c r="X59" s="27">
        <v>12.2</v>
      </c>
    </row>
    <row r="60" spans="1:39" ht="30">
      <c r="U60" s="27">
        <v>645</v>
      </c>
      <c r="V60" s="28" t="s">
        <v>130</v>
      </c>
      <c r="W60" s="28" t="s">
        <v>3</v>
      </c>
      <c r="X60" s="27">
        <v>0</v>
      </c>
    </row>
    <row r="61" spans="1:39" ht="30">
      <c r="U61" s="27">
        <v>626</v>
      </c>
      <c r="V61" s="28" t="s">
        <v>130</v>
      </c>
      <c r="W61" s="28" t="s">
        <v>4</v>
      </c>
      <c r="X61" s="27">
        <v>0.1</v>
      </c>
    </row>
    <row r="62" spans="1:39" ht="30">
      <c r="U62" s="27">
        <v>632</v>
      </c>
      <c r="V62" s="28" t="s">
        <v>130</v>
      </c>
      <c r="W62" s="28" t="s">
        <v>5</v>
      </c>
      <c r="X62" s="27">
        <v>1.9</v>
      </c>
    </row>
    <row r="63" spans="1:39" ht="30">
      <c r="U63" s="27">
        <v>605</v>
      </c>
      <c r="V63" s="28" t="s">
        <v>130</v>
      </c>
      <c r="W63" s="28" t="s">
        <v>6</v>
      </c>
      <c r="X63" s="27">
        <v>11.1</v>
      </c>
    </row>
    <row r="64" spans="1:39">
      <c r="U64" s="27">
        <v>624</v>
      </c>
      <c r="V64" s="28" t="s">
        <v>130</v>
      </c>
      <c r="W64" s="28" t="s">
        <v>7</v>
      </c>
      <c r="X64" s="27">
        <v>0.9</v>
      </c>
    </row>
    <row r="65" spans="21:24" ht="45">
      <c r="U65" s="27">
        <v>609</v>
      </c>
      <c r="V65" s="28" t="s">
        <v>130</v>
      </c>
      <c r="W65" s="28" t="s">
        <v>8</v>
      </c>
      <c r="X65" s="27">
        <v>0</v>
      </c>
    </row>
    <row r="66" spans="21:24" ht="45">
      <c r="U66" s="27">
        <v>612</v>
      </c>
      <c r="V66" s="28" t="s">
        <v>130</v>
      </c>
      <c r="W66" s="28" t="s">
        <v>9</v>
      </c>
      <c r="X66" s="27">
        <v>3.9</v>
      </c>
    </row>
    <row r="67" spans="21:24" ht="30">
      <c r="U67" s="27">
        <v>621</v>
      </c>
      <c r="V67" s="28" t="s">
        <v>130</v>
      </c>
      <c r="W67" s="28" t="s">
        <v>10</v>
      </c>
      <c r="X67" s="27">
        <v>0.3</v>
      </c>
    </row>
    <row r="68" spans="21:24" ht="30">
      <c r="U68" s="27">
        <v>631</v>
      </c>
      <c r="V68" s="28" t="s">
        <v>130</v>
      </c>
      <c r="W68" s="28" t="s">
        <v>11</v>
      </c>
      <c r="X68" s="27">
        <v>0.7</v>
      </c>
    </row>
    <row r="69" spans="21:24" ht="30">
      <c r="U69" s="27">
        <v>642</v>
      </c>
      <c r="V69" s="28" t="s">
        <v>130</v>
      </c>
      <c r="W69" s="28" t="s">
        <v>12</v>
      </c>
      <c r="X69" s="27">
        <v>0</v>
      </c>
    </row>
    <row r="70" spans="21:24" ht="30">
      <c r="U70" s="27">
        <v>643</v>
      </c>
      <c r="V70" s="28" t="s">
        <v>130</v>
      </c>
      <c r="W70" s="28" t="s">
        <v>13</v>
      </c>
      <c r="X70" s="27">
        <v>0.1</v>
      </c>
    </row>
    <row r="71" spans="21:24">
      <c r="U71" s="27">
        <v>638</v>
      </c>
      <c r="V71" s="28" t="s">
        <v>130</v>
      </c>
      <c r="W71" s="28" t="s">
        <v>14</v>
      </c>
      <c r="X71" s="27">
        <v>0</v>
      </c>
    </row>
    <row r="72" spans="21:24" ht="30">
      <c r="U72" s="27">
        <v>608</v>
      </c>
      <c r="V72" s="28" t="s">
        <v>130</v>
      </c>
      <c r="W72" s="28" t="s">
        <v>15</v>
      </c>
      <c r="X72" s="27">
        <v>1.5</v>
      </c>
    </row>
    <row r="73" spans="21:24" ht="30">
      <c r="U73" s="27">
        <v>601</v>
      </c>
      <c r="V73" s="28" t="s">
        <v>130</v>
      </c>
      <c r="W73" s="28" t="s">
        <v>16</v>
      </c>
      <c r="X73" s="27">
        <v>11.1</v>
      </c>
    </row>
    <row r="74" spans="21:24" ht="30">
      <c r="U74" s="27">
        <v>648</v>
      </c>
      <c r="V74" s="28" t="s">
        <v>130</v>
      </c>
      <c r="W74" s="28" t="s">
        <v>17</v>
      </c>
      <c r="X74" s="27">
        <v>0.9</v>
      </c>
    </row>
    <row r="75" spans="21:24" ht="30">
      <c r="U75" s="27">
        <v>649</v>
      </c>
      <c r="V75" s="28" t="s">
        <v>130</v>
      </c>
      <c r="W75" s="28" t="s">
        <v>18</v>
      </c>
      <c r="X75" s="27">
        <v>23.4</v>
      </c>
    </row>
    <row r="76" spans="21:24" ht="45">
      <c r="U76" s="27">
        <v>606</v>
      </c>
      <c r="V76" s="28" t="s">
        <v>130</v>
      </c>
      <c r="W76" s="28" t="s">
        <v>76</v>
      </c>
      <c r="X76" s="27">
        <v>2.5</v>
      </c>
    </row>
    <row r="77" spans="21:24" ht="30">
      <c r="U77" s="27">
        <v>620</v>
      </c>
      <c r="V77" s="28" t="s">
        <v>130</v>
      </c>
      <c r="W77" s="28" t="s">
        <v>20</v>
      </c>
      <c r="X77" s="27">
        <v>1.3</v>
      </c>
    </row>
    <row r="78" spans="21:24">
      <c r="U78" s="27">
        <v>636</v>
      </c>
      <c r="V78" s="28" t="s">
        <v>130</v>
      </c>
      <c r="W78" s="28" t="s">
        <v>21</v>
      </c>
      <c r="X78" s="27">
        <v>7.2</v>
      </c>
    </row>
    <row r="79" spans="21:24" ht="30">
      <c r="U79" s="27">
        <v>650</v>
      </c>
      <c r="V79" s="28" t="s">
        <v>130</v>
      </c>
      <c r="W79" s="28" t="s">
        <v>22</v>
      </c>
      <c r="X79" s="27">
        <v>8.9</v>
      </c>
    </row>
    <row r="80" spans="21:24" ht="30">
      <c r="U80" s="27">
        <v>637</v>
      </c>
      <c r="V80" s="28" t="s">
        <v>130</v>
      </c>
      <c r="W80" s="28" t="s">
        <v>23</v>
      </c>
      <c r="X80" s="27">
        <v>1.6</v>
      </c>
    </row>
    <row r="81" spans="21:24" ht="30">
      <c r="U81" s="27">
        <v>647</v>
      </c>
      <c r="V81" s="28" t="s">
        <v>130</v>
      </c>
      <c r="W81" s="28" t="s">
        <v>24</v>
      </c>
      <c r="X81" s="27">
        <v>0.3</v>
      </c>
    </row>
    <row r="82" spans="21:24" ht="30">
      <c r="U82" s="27">
        <v>633</v>
      </c>
      <c r="V82" s="28" t="s">
        <v>130</v>
      </c>
      <c r="W82" s="28" t="s">
        <v>25</v>
      </c>
      <c r="X82" s="27">
        <v>6.1</v>
      </c>
    </row>
    <row r="83" spans="21:24">
      <c r="U83" s="27">
        <v>630</v>
      </c>
      <c r="V83" s="28" t="s">
        <v>130</v>
      </c>
      <c r="W83" s="28" t="s">
        <v>26</v>
      </c>
      <c r="X83" s="27">
        <v>0.9</v>
      </c>
    </row>
    <row r="84" spans="21:24" ht="30">
      <c r="U84" s="27">
        <v>646</v>
      </c>
      <c r="V84" s="28" t="s">
        <v>130</v>
      </c>
      <c r="W84" s="28" t="s">
        <v>27</v>
      </c>
      <c r="X84" s="27">
        <v>0.1</v>
      </c>
    </row>
    <row r="85" spans="21:24" ht="30">
      <c r="U85" s="27">
        <v>625</v>
      </c>
      <c r="V85" s="28" t="s">
        <v>130</v>
      </c>
      <c r="W85" s="28" t="s">
        <v>28</v>
      </c>
      <c r="X85" s="27">
        <v>0.2</v>
      </c>
    </row>
    <row r="86" spans="21:24" ht="30">
      <c r="U86" s="27">
        <v>610</v>
      </c>
      <c r="V86" s="28" t="s">
        <v>130</v>
      </c>
      <c r="W86" s="28" t="s">
        <v>29</v>
      </c>
      <c r="X86" s="27">
        <v>2.2999999999999998</v>
      </c>
    </row>
    <row r="87" spans="21:24" ht="30">
      <c r="U87" s="27">
        <v>635</v>
      </c>
      <c r="V87" s="28" t="s">
        <v>130</v>
      </c>
      <c r="W87" s="28" t="s">
        <v>30</v>
      </c>
      <c r="X87" s="27">
        <v>1.6</v>
      </c>
    </row>
    <row r="88" spans="21:24" ht="30">
      <c r="U88" s="27">
        <v>604</v>
      </c>
      <c r="V88" s="28" t="s">
        <v>130</v>
      </c>
      <c r="W88" s="28" t="s">
        <v>31</v>
      </c>
      <c r="X88" s="27">
        <v>11</v>
      </c>
    </row>
    <row r="89" spans="21:24" ht="30">
      <c r="U89" s="27">
        <v>641</v>
      </c>
      <c r="V89" s="28" t="s">
        <v>130</v>
      </c>
      <c r="W89" s="28" t="s">
        <v>32</v>
      </c>
      <c r="X89" s="27">
        <v>0</v>
      </c>
    </row>
    <row r="90" spans="21:24">
      <c r="U90" s="27">
        <v>623</v>
      </c>
      <c r="V90" s="28" t="s">
        <v>130</v>
      </c>
      <c r="W90" s="28" t="s">
        <v>33</v>
      </c>
      <c r="X90" s="27">
        <v>0.2</v>
      </c>
    </row>
    <row r="91" spans="21:24" ht="30">
      <c r="U91" s="27">
        <v>639</v>
      </c>
      <c r="V91" s="28" t="s">
        <v>130</v>
      </c>
      <c r="W91" s="28" t="s">
        <v>34</v>
      </c>
      <c r="X91" s="27">
        <v>0</v>
      </c>
    </row>
    <row r="92" spans="21:24" ht="45">
      <c r="U92" s="27">
        <v>629</v>
      </c>
      <c r="V92" s="28" t="s">
        <v>130</v>
      </c>
      <c r="W92" s="28" t="s">
        <v>35</v>
      </c>
      <c r="X92" s="27">
        <v>1.1000000000000001</v>
      </c>
    </row>
    <row r="93" spans="21:24">
      <c r="U93" s="27">
        <v>644</v>
      </c>
      <c r="V93" s="28" t="s">
        <v>130</v>
      </c>
      <c r="W93" s="28" t="s">
        <v>36</v>
      </c>
      <c r="X93" s="27">
        <v>0.1</v>
      </c>
    </row>
    <row r="94" spans="21:24" ht="30">
      <c r="U94" s="27">
        <v>640</v>
      </c>
      <c r="V94" s="28" t="s">
        <v>130</v>
      </c>
      <c r="W94" s="28" t="s">
        <v>37</v>
      </c>
      <c r="X94" s="27">
        <v>0</v>
      </c>
    </row>
    <row r="95" spans="21:24" ht="30">
      <c r="U95" s="27">
        <v>618</v>
      </c>
      <c r="V95" s="28" t="s">
        <v>130</v>
      </c>
      <c r="W95" s="28" t="s">
        <v>38</v>
      </c>
      <c r="X95" s="27">
        <v>3.5</v>
      </c>
    </row>
    <row r="96" spans="21:24" ht="45">
      <c r="U96" s="27">
        <v>603</v>
      </c>
      <c r="V96" s="28" t="s">
        <v>130</v>
      </c>
      <c r="W96" s="28" t="s">
        <v>39</v>
      </c>
      <c r="X96" s="27">
        <v>12.8</v>
      </c>
    </row>
    <row r="97" spans="21:24" ht="30">
      <c r="U97" s="27">
        <v>615</v>
      </c>
      <c r="V97" s="28" t="s">
        <v>130</v>
      </c>
      <c r="W97" s="28" t="s">
        <v>40</v>
      </c>
      <c r="X97" s="27">
        <v>3.8</v>
      </c>
    </row>
    <row r="98" spans="21:24" ht="30">
      <c r="U98" s="27">
        <v>619</v>
      </c>
      <c r="V98" s="28" t="s">
        <v>130</v>
      </c>
      <c r="W98" s="28" t="s">
        <v>41</v>
      </c>
      <c r="X98" s="27">
        <v>3.6</v>
      </c>
    </row>
    <row r="99" spans="21:24" ht="30">
      <c r="U99" s="27">
        <v>613</v>
      </c>
      <c r="V99" s="28" t="s">
        <v>130</v>
      </c>
      <c r="W99" s="28" t="s">
        <v>42</v>
      </c>
      <c r="X99" s="27">
        <v>2.1</v>
      </c>
    </row>
    <row r="100" spans="21:24" ht="30">
      <c r="U100" s="27">
        <v>627</v>
      </c>
      <c r="V100" s="28" t="s">
        <v>130</v>
      </c>
      <c r="W100" s="28" t="s">
        <v>43</v>
      </c>
      <c r="X100" s="27">
        <v>0</v>
      </c>
    </row>
    <row r="101" spans="21:24" ht="30">
      <c r="U101" s="27">
        <v>602</v>
      </c>
      <c r="V101" s="28" t="s">
        <v>130</v>
      </c>
      <c r="W101" s="28" t="s">
        <v>44</v>
      </c>
      <c r="X101" s="27">
        <v>8.6999999999999993</v>
      </c>
    </row>
    <row r="102" spans="21:24" ht="30">
      <c r="U102" s="27">
        <v>607</v>
      </c>
      <c r="V102" s="28" t="s">
        <v>130</v>
      </c>
      <c r="W102" s="28" t="s">
        <v>45</v>
      </c>
      <c r="X102" s="27">
        <v>1.5</v>
      </c>
    </row>
    <row r="103" spans="21:24" ht="45">
      <c r="U103" s="27">
        <v>616</v>
      </c>
      <c r="V103" s="28" t="s">
        <v>130</v>
      </c>
      <c r="W103" s="28" t="s">
        <v>46</v>
      </c>
      <c r="X103" s="27">
        <v>0.8</v>
      </c>
    </row>
    <row r="104" spans="21:24" ht="45">
      <c r="U104" s="27">
        <v>617</v>
      </c>
      <c r="V104" s="28" t="s">
        <v>130</v>
      </c>
      <c r="W104" s="28" t="s">
        <v>47</v>
      </c>
      <c r="X104" s="27">
        <v>0.5</v>
      </c>
    </row>
    <row r="105" spans="21:24" ht="30">
      <c r="U105" s="27">
        <v>614</v>
      </c>
      <c r="V105" s="28" t="s">
        <v>130</v>
      </c>
      <c r="W105" s="28" t="s">
        <v>48</v>
      </c>
      <c r="X105" s="27">
        <v>2.2999999999999998</v>
      </c>
    </row>
    <row r="106" spans="21:24" ht="30">
      <c r="U106" s="27">
        <v>628</v>
      </c>
      <c r="V106" s="28" t="s">
        <v>130</v>
      </c>
      <c r="W106" s="28" t="s">
        <v>49</v>
      </c>
      <c r="X106" s="27">
        <v>0.1</v>
      </c>
    </row>
  </sheetData>
  <printOptions horizontalCentered="1"/>
  <pageMargins left="0.25" right="0.25" top="0.5" bottom="0.5" header="0.3" footer="0.2"/>
  <pageSetup paperSize="9" scale="99" orientation="portrait" verticalDpi="300" r:id="rId1"/>
  <headerFooter>
    <oddHeader>&amp;C&amp;12INTEGRATED RAINFALL FOR THE MONTH OF DECEMBER,2016 (in mm)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M106"/>
  <sheetViews>
    <sheetView view="pageBreakPreview" zoomScaleSheetLayoutView="100" workbookViewId="0">
      <pane xSplit="2" ySplit="1" topLeftCell="C32" activePane="bottomRight" state="frozen"/>
      <selection pane="topRight" activeCell="C1" sqref="C1"/>
      <selection pane="bottomLeft" activeCell="A3" sqref="A3"/>
      <selection pane="bottomRight" activeCell="O47" sqref="O47"/>
    </sheetView>
  </sheetViews>
  <sheetFormatPr defaultColWidth="9.28515625" defaultRowHeight="15"/>
  <cols>
    <col min="1" max="1" width="4.42578125" style="1" customWidth="1"/>
    <col min="2" max="2" width="15.28515625" style="1" customWidth="1"/>
    <col min="3" max="3" width="8" style="1" customWidth="1"/>
    <col min="4" max="4" width="9.7109375" style="1" customWidth="1"/>
    <col min="5" max="6" width="7.28515625" style="1" customWidth="1"/>
    <col min="7" max="7" width="9.7109375" style="1" customWidth="1"/>
    <col min="8" max="8" width="7.5703125" style="1" customWidth="1"/>
    <col min="9" max="14" width="9.7109375" style="1" customWidth="1"/>
    <col min="15" max="15" width="7.28515625" style="1" customWidth="1"/>
    <col min="16" max="16" width="7.7109375" style="1" customWidth="1"/>
    <col min="17" max="18" width="9.7109375" style="1" customWidth="1"/>
    <col min="19" max="25" width="8" style="1" customWidth="1"/>
    <col min="26" max="30" width="8.7109375" style="1" customWidth="1"/>
    <col min="31" max="31" width="9.7109375" style="1" customWidth="1"/>
    <col min="32" max="34" width="8.7109375" style="1" customWidth="1"/>
    <col min="35" max="35" width="8" style="1" customWidth="1"/>
    <col min="36" max="36" width="10.5703125" style="1" customWidth="1"/>
    <col min="37" max="37" width="8" style="15" customWidth="1"/>
    <col min="38" max="38" width="9.28515625" style="1"/>
    <col min="39" max="39" width="10.28515625" style="1" customWidth="1"/>
    <col min="40" max="16384" width="9.28515625" style="1"/>
  </cols>
  <sheetData>
    <row r="1" spans="1:39" s="88" customFormat="1" ht="30">
      <c r="A1" s="87" t="s">
        <v>70</v>
      </c>
      <c r="B1" s="87" t="s">
        <v>51</v>
      </c>
      <c r="C1" s="87" t="s">
        <v>50</v>
      </c>
      <c r="D1" s="210" t="s">
        <v>157</v>
      </c>
      <c r="E1" s="87">
        <v>2</v>
      </c>
      <c r="F1" s="87">
        <v>3</v>
      </c>
      <c r="G1" s="87">
        <v>4</v>
      </c>
      <c r="H1" s="87">
        <v>5</v>
      </c>
      <c r="I1" s="87">
        <v>6</v>
      </c>
      <c r="J1" s="87">
        <v>7</v>
      </c>
      <c r="K1" s="87">
        <v>8</v>
      </c>
      <c r="L1" s="87">
        <v>9</v>
      </c>
      <c r="M1" s="87">
        <v>10</v>
      </c>
      <c r="N1" s="87">
        <v>11</v>
      </c>
      <c r="O1" s="87">
        <v>12</v>
      </c>
      <c r="P1" s="87">
        <v>13</v>
      </c>
      <c r="Q1" s="87">
        <v>14</v>
      </c>
      <c r="R1" s="87">
        <v>15</v>
      </c>
      <c r="S1" s="87">
        <v>16</v>
      </c>
      <c r="T1" s="87">
        <v>17</v>
      </c>
      <c r="U1" s="87">
        <v>18</v>
      </c>
      <c r="V1" s="87">
        <v>19</v>
      </c>
      <c r="W1" s="87">
        <v>20</v>
      </c>
      <c r="X1" s="87">
        <v>21</v>
      </c>
      <c r="Y1" s="87">
        <v>22</v>
      </c>
      <c r="Z1" s="87">
        <v>23</v>
      </c>
      <c r="AA1" s="87">
        <v>24</v>
      </c>
      <c r="AB1" s="87">
        <v>25</v>
      </c>
      <c r="AC1" s="87">
        <v>26</v>
      </c>
      <c r="AD1" s="87">
        <v>27</v>
      </c>
      <c r="AE1" s="87">
        <v>28</v>
      </c>
      <c r="AF1" s="87">
        <v>29</v>
      </c>
      <c r="AG1" s="87">
        <v>30</v>
      </c>
      <c r="AH1" s="87">
        <v>31</v>
      </c>
      <c r="AI1" s="87" t="s">
        <v>52</v>
      </c>
      <c r="AJ1" s="87" t="s">
        <v>58</v>
      </c>
      <c r="AK1" s="36" t="s">
        <v>55</v>
      </c>
    </row>
    <row r="2" spans="1:39" ht="15" customHeight="1">
      <c r="A2" s="3">
        <v>1</v>
      </c>
      <c r="B2" s="2" t="s">
        <v>0</v>
      </c>
      <c r="C2" s="25">
        <v>6.9</v>
      </c>
      <c r="D2" s="1">
        <v>1.3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>
        <f>SUM(D2:AH2)</f>
        <v>1.3</v>
      </c>
      <c r="AJ2" s="23">
        <f t="shared" ref="AJ2:AJ53" si="0">AI2/C2*100-100</f>
        <v>-81.159420289855063</v>
      </c>
      <c r="AK2" s="16" t="s">
        <v>98</v>
      </c>
      <c r="AL2" s="1">
        <v>1.3</v>
      </c>
      <c r="AM2" s="19">
        <f>AL2-AI2</f>
        <v>0</v>
      </c>
    </row>
    <row r="3" spans="1:39" ht="15" customHeight="1">
      <c r="A3" s="3">
        <v>2</v>
      </c>
      <c r="B3" s="2" t="s">
        <v>1</v>
      </c>
      <c r="C3" s="25">
        <v>14</v>
      </c>
      <c r="D3" s="1">
        <v>5.6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>
        <f t="shared" ref="AI3:AI51" si="1">SUM(D3:AH3)</f>
        <v>5.6</v>
      </c>
      <c r="AJ3" s="23">
        <f t="shared" si="0"/>
        <v>-60</v>
      </c>
      <c r="AK3" s="16" t="s">
        <v>81</v>
      </c>
      <c r="AL3" s="1">
        <v>5.6</v>
      </c>
      <c r="AM3" s="19">
        <f t="shared" ref="AM3:AM51" si="2">AL3-AI3</f>
        <v>0</v>
      </c>
    </row>
    <row r="4" spans="1:39" ht="15" customHeight="1">
      <c r="A4" s="3">
        <v>3</v>
      </c>
      <c r="B4" s="2" t="s">
        <v>2</v>
      </c>
      <c r="C4" s="25">
        <v>6.9</v>
      </c>
      <c r="D4" s="1">
        <v>0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>
        <f t="shared" si="1"/>
        <v>0</v>
      </c>
      <c r="AJ4" s="23">
        <f t="shared" si="0"/>
        <v>-100</v>
      </c>
      <c r="AK4" s="16" t="s">
        <v>81</v>
      </c>
      <c r="AL4" s="1">
        <v>0</v>
      </c>
      <c r="AM4" s="19">
        <f t="shared" si="2"/>
        <v>0</v>
      </c>
    </row>
    <row r="5" spans="1:39">
      <c r="A5" s="3">
        <v>4</v>
      </c>
      <c r="B5" s="2" t="s">
        <v>3</v>
      </c>
      <c r="C5" s="25">
        <v>12.3</v>
      </c>
      <c r="D5" s="1">
        <v>0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>
        <f t="shared" si="1"/>
        <v>0</v>
      </c>
      <c r="AJ5" s="23">
        <f t="shared" si="0"/>
        <v>-100</v>
      </c>
      <c r="AK5" s="16" t="s">
        <v>81</v>
      </c>
      <c r="AL5" s="1">
        <v>0</v>
      </c>
      <c r="AM5" s="19">
        <f t="shared" si="2"/>
        <v>0</v>
      </c>
    </row>
    <row r="6" spans="1:39">
      <c r="A6" s="3">
        <v>5</v>
      </c>
      <c r="B6" s="2" t="s">
        <v>4</v>
      </c>
      <c r="C6" s="25">
        <v>19.5</v>
      </c>
      <c r="D6" s="1">
        <v>4.5999999999999996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>
        <f t="shared" si="1"/>
        <v>4.5999999999999996</v>
      </c>
      <c r="AJ6" s="23">
        <f t="shared" si="0"/>
        <v>-76.410256410256409</v>
      </c>
      <c r="AK6" s="16" t="s">
        <v>81</v>
      </c>
      <c r="AL6" s="1">
        <v>4.5999999999999996</v>
      </c>
      <c r="AM6" s="19">
        <f t="shared" si="2"/>
        <v>0</v>
      </c>
    </row>
    <row r="7" spans="1:39">
      <c r="A7" s="3">
        <v>6</v>
      </c>
      <c r="B7" s="2" t="s">
        <v>5</v>
      </c>
      <c r="C7" s="25">
        <v>11.8</v>
      </c>
      <c r="D7" s="1">
        <v>2.1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>
        <f t="shared" si="1"/>
        <v>2.1</v>
      </c>
      <c r="AJ7" s="23">
        <f t="shared" si="0"/>
        <v>-82.20338983050847</v>
      </c>
      <c r="AK7" s="16" t="s">
        <v>81</v>
      </c>
      <c r="AL7" s="1">
        <v>2.1</v>
      </c>
      <c r="AM7" s="19">
        <f t="shared" si="2"/>
        <v>0</v>
      </c>
    </row>
    <row r="8" spans="1:39">
      <c r="A8" s="3">
        <v>7</v>
      </c>
      <c r="B8" s="2" t="s">
        <v>6</v>
      </c>
      <c r="C8" s="25">
        <v>8.4</v>
      </c>
      <c r="D8" s="1">
        <v>4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 t="s">
        <v>108</v>
      </c>
      <c r="AF8" s="26"/>
      <c r="AG8" s="26"/>
      <c r="AH8" s="26"/>
      <c r="AI8" s="26">
        <f t="shared" si="1"/>
        <v>4</v>
      </c>
      <c r="AJ8" s="23">
        <f t="shared" si="0"/>
        <v>-52.380952380952387</v>
      </c>
      <c r="AK8" s="16" t="s">
        <v>56</v>
      </c>
      <c r="AL8" s="1">
        <v>4</v>
      </c>
      <c r="AM8" s="19">
        <f t="shared" si="2"/>
        <v>0</v>
      </c>
    </row>
    <row r="9" spans="1:39">
      <c r="A9" s="3">
        <v>8</v>
      </c>
      <c r="B9" s="2" t="s">
        <v>7</v>
      </c>
      <c r="C9" s="25">
        <v>8.1</v>
      </c>
      <c r="D9" s="1">
        <v>0.6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>
        <f t="shared" si="1"/>
        <v>0.6</v>
      </c>
      <c r="AJ9" s="23">
        <f t="shared" si="0"/>
        <v>-92.592592592592595</v>
      </c>
      <c r="AK9" s="16" t="s">
        <v>56</v>
      </c>
      <c r="AL9" s="1">
        <v>0.6</v>
      </c>
      <c r="AM9" s="19">
        <v>0</v>
      </c>
    </row>
    <row r="10" spans="1:39">
      <c r="A10" s="3">
        <v>9</v>
      </c>
      <c r="B10" s="2" t="s">
        <v>8</v>
      </c>
      <c r="C10" s="25">
        <v>11.5</v>
      </c>
      <c r="D10" s="1">
        <v>0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>
        <f t="shared" si="1"/>
        <v>0</v>
      </c>
      <c r="AJ10" s="23">
        <f t="shared" si="0"/>
        <v>-100</v>
      </c>
      <c r="AK10" s="16" t="s">
        <v>81</v>
      </c>
      <c r="AL10" s="1">
        <v>0</v>
      </c>
      <c r="AM10" s="19">
        <f t="shared" si="2"/>
        <v>0</v>
      </c>
    </row>
    <row r="11" spans="1:39">
      <c r="A11" s="3">
        <v>10</v>
      </c>
      <c r="B11" s="2" t="s">
        <v>9</v>
      </c>
      <c r="C11" s="25">
        <v>11.3</v>
      </c>
      <c r="D11" s="1">
        <v>2.7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>
        <f t="shared" si="1"/>
        <v>2.7</v>
      </c>
      <c r="AJ11" s="23">
        <f t="shared" si="0"/>
        <v>-76.106194690265482</v>
      </c>
      <c r="AK11" s="16" t="s">
        <v>57</v>
      </c>
      <c r="AL11" s="1">
        <v>2.7</v>
      </c>
      <c r="AM11" s="19">
        <f t="shared" si="2"/>
        <v>0</v>
      </c>
    </row>
    <row r="12" spans="1:39">
      <c r="A12" s="3">
        <v>11</v>
      </c>
      <c r="B12" s="2" t="s">
        <v>10</v>
      </c>
      <c r="C12" s="25">
        <v>15.9</v>
      </c>
      <c r="D12" s="1">
        <v>2.5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>
        <f t="shared" si="1"/>
        <v>2.5</v>
      </c>
      <c r="AJ12" s="23">
        <f t="shared" si="0"/>
        <v>-84.276729559748432</v>
      </c>
      <c r="AK12" s="16" t="s">
        <v>81</v>
      </c>
      <c r="AL12" s="1">
        <v>2.5</v>
      </c>
      <c r="AM12" s="19">
        <f t="shared" si="2"/>
        <v>0</v>
      </c>
    </row>
    <row r="13" spans="1:39">
      <c r="A13" s="3">
        <v>12</v>
      </c>
      <c r="B13" s="2" t="s">
        <v>11</v>
      </c>
      <c r="C13" s="25">
        <v>10.3</v>
      </c>
      <c r="D13" s="1">
        <v>5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>
        <f t="shared" si="1"/>
        <v>5</v>
      </c>
      <c r="AJ13" s="23">
        <f t="shared" si="0"/>
        <v>-51.456310679611654</v>
      </c>
      <c r="AK13" s="16" t="s">
        <v>57</v>
      </c>
      <c r="AL13" s="1">
        <v>5</v>
      </c>
      <c r="AM13" s="19">
        <f t="shared" si="2"/>
        <v>0</v>
      </c>
    </row>
    <row r="14" spans="1:39">
      <c r="A14" s="3">
        <v>13</v>
      </c>
      <c r="B14" s="2" t="s">
        <v>12</v>
      </c>
      <c r="C14" s="25">
        <v>8.6999999999999993</v>
      </c>
      <c r="D14" s="1">
        <v>19.2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>
        <f t="shared" si="1"/>
        <v>19.2</v>
      </c>
      <c r="AJ14" s="23">
        <f t="shared" si="0"/>
        <v>120.68965517241378</v>
      </c>
      <c r="AK14" s="16" t="s">
        <v>57</v>
      </c>
      <c r="AL14" s="1">
        <v>19.2</v>
      </c>
      <c r="AM14" s="19">
        <f t="shared" si="2"/>
        <v>0</v>
      </c>
    </row>
    <row r="15" spans="1:39">
      <c r="A15" s="3">
        <v>14</v>
      </c>
      <c r="B15" s="2" t="s">
        <v>13</v>
      </c>
      <c r="C15" s="25">
        <v>8.6999999999999993</v>
      </c>
      <c r="D15" s="1">
        <v>0</v>
      </c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>
        <f t="shared" si="1"/>
        <v>0</v>
      </c>
      <c r="AJ15" s="23">
        <f t="shared" si="0"/>
        <v>-100</v>
      </c>
      <c r="AK15" s="16" t="s">
        <v>57</v>
      </c>
      <c r="AL15" s="1">
        <v>0</v>
      </c>
      <c r="AM15" s="19">
        <f t="shared" si="2"/>
        <v>0</v>
      </c>
    </row>
    <row r="16" spans="1:39">
      <c r="A16" s="3">
        <v>15</v>
      </c>
      <c r="B16" s="2" t="s">
        <v>14</v>
      </c>
      <c r="C16" s="25">
        <v>7.3</v>
      </c>
      <c r="D16" s="1">
        <v>0.1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>
        <f t="shared" si="1"/>
        <v>0.1</v>
      </c>
      <c r="AJ16" s="23">
        <f t="shared" si="0"/>
        <v>-98.630136986301366</v>
      </c>
      <c r="AK16" s="16" t="s">
        <v>56</v>
      </c>
      <c r="AL16" s="1">
        <v>0.1</v>
      </c>
      <c r="AM16" s="19">
        <f t="shared" si="2"/>
        <v>0</v>
      </c>
    </row>
    <row r="17" spans="1:39" ht="15" customHeight="1">
      <c r="A17" s="3">
        <v>16</v>
      </c>
      <c r="B17" s="2" t="s">
        <v>15</v>
      </c>
      <c r="C17" s="25">
        <v>11.8</v>
      </c>
      <c r="D17" s="1">
        <v>3.4</v>
      </c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>
        <f t="shared" si="1"/>
        <v>3.4</v>
      </c>
      <c r="AJ17" s="23">
        <f t="shared" si="0"/>
        <v>-71.186440677966104</v>
      </c>
      <c r="AK17" s="16" t="s">
        <v>81</v>
      </c>
      <c r="AL17" s="1">
        <v>3.4</v>
      </c>
      <c r="AM17" s="19">
        <f t="shared" si="2"/>
        <v>0</v>
      </c>
    </row>
    <row r="18" spans="1:39" ht="15" customHeight="1">
      <c r="A18" s="3">
        <v>17</v>
      </c>
      <c r="B18" s="2" t="s">
        <v>16</v>
      </c>
      <c r="C18" s="25">
        <v>5.4</v>
      </c>
      <c r="D18" s="1">
        <v>7.5</v>
      </c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>
        <f t="shared" si="1"/>
        <v>7.5</v>
      </c>
      <c r="AJ18" s="23">
        <f t="shared" si="0"/>
        <v>38.888888888888886</v>
      </c>
      <c r="AK18" s="16" t="s">
        <v>56</v>
      </c>
      <c r="AL18" s="1">
        <v>7.5</v>
      </c>
      <c r="AM18" s="19">
        <v>0</v>
      </c>
    </row>
    <row r="19" spans="1:39">
      <c r="A19" s="3">
        <v>18</v>
      </c>
      <c r="B19" s="2" t="s">
        <v>17</v>
      </c>
      <c r="C19" s="25">
        <v>7.5</v>
      </c>
      <c r="D19" s="1">
        <v>1.4</v>
      </c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>
        <f t="shared" si="1"/>
        <v>1.4</v>
      </c>
      <c r="AJ19" s="23">
        <f t="shared" si="0"/>
        <v>-81.333333333333343</v>
      </c>
      <c r="AK19" s="16" t="s">
        <v>56</v>
      </c>
      <c r="AL19" s="1">
        <v>1.4</v>
      </c>
      <c r="AM19" s="19">
        <f t="shared" si="2"/>
        <v>0</v>
      </c>
    </row>
    <row r="20" spans="1:39">
      <c r="A20" s="3">
        <v>19</v>
      </c>
      <c r="B20" s="2" t="s">
        <v>18</v>
      </c>
      <c r="C20" s="25">
        <v>16.399999999999999</v>
      </c>
      <c r="D20" s="1">
        <v>0.7</v>
      </c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>
        <f t="shared" si="1"/>
        <v>0.7</v>
      </c>
      <c r="AJ20" s="23">
        <f t="shared" si="0"/>
        <v>-95.731707317073173</v>
      </c>
      <c r="AK20" s="16" t="s">
        <v>56</v>
      </c>
      <c r="AL20" s="1">
        <v>0.7</v>
      </c>
      <c r="AM20" s="19">
        <f t="shared" si="2"/>
        <v>0</v>
      </c>
    </row>
    <row r="21" spans="1:39">
      <c r="A21" s="3">
        <v>20</v>
      </c>
      <c r="B21" s="2" t="s">
        <v>19</v>
      </c>
      <c r="C21" s="25">
        <v>6.5</v>
      </c>
      <c r="D21" s="1">
        <v>0.6</v>
      </c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>
        <f t="shared" si="1"/>
        <v>0.6</v>
      </c>
      <c r="AJ21" s="23">
        <f t="shared" si="0"/>
        <v>-90.769230769230774</v>
      </c>
      <c r="AK21" s="16" t="s">
        <v>56</v>
      </c>
      <c r="AL21" s="1">
        <v>0.6</v>
      </c>
      <c r="AM21" s="19">
        <f t="shared" si="2"/>
        <v>0</v>
      </c>
    </row>
    <row r="22" spans="1:39">
      <c r="A22" s="3">
        <v>21</v>
      </c>
      <c r="B22" s="2" t="s">
        <v>20</v>
      </c>
      <c r="C22" s="25">
        <v>23</v>
      </c>
      <c r="D22" s="1">
        <v>5.6</v>
      </c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>
        <f t="shared" si="1"/>
        <v>5.6</v>
      </c>
      <c r="AJ22" s="23">
        <f t="shared" si="0"/>
        <v>-75.652173913043484</v>
      </c>
      <c r="AK22" s="16" t="s">
        <v>81</v>
      </c>
      <c r="AL22" s="1">
        <v>5.6</v>
      </c>
      <c r="AM22" s="19">
        <f t="shared" si="2"/>
        <v>0</v>
      </c>
    </row>
    <row r="23" spans="1:39">
      <c r="A23" s="3">
        <v>22</v>
      </c>
      <c r="B23" s="2" t="s">
        <v>21</v>
      </c>
      <c r="C23" s="25">
        <v>8</v>
      </c>
      <c r="D23" s="1">
        <v>0</v>
      </c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>
        <f t="shared" si="1"/>
        <v>0</v>
      </c>
      <c r="AJ23" s="23">
        <f t="shared" si="0"/>
        <v>-100</v>
      </c>
      <c r="AK23" s="16" t="s">
        <v>81</v>
      </c>
      <c r="AL23" s="1">
        <v>0</v>
      </c>
      <c r="AM23" s="19">
        <v>0</v>
      </c>
    </row>
    <row r="24" spans="1:39">
      <c r="A24" s="3">
        <v>23</v>
      </c>
      <c r="B24" s="2" t="s">
        <v>22</v>
      </c>
      <c r="C24" s="25">
        <v>12.7</v>
      </c>
      <c r="D24" s="1">
        <v>0</v>
      </c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>
        <f t="shared" si="1"/>
        <v>0</v>
      </c>
      <c r="AJ24" s="23">
        <f t="shared" si="0"/>
        <v>-100</v>
      </c>
      <c r="AK24" s="16" t="s">
        <v>81</v>
      </c>
      <c r="AL24" s="1">
        <v>0</v>
      </c>
      <c r="AM24" s="19">
        <f t="shared" si="2"/>
        <v>0</v>
      </c>
    </row>
    <row r="25" spans="1:39" ht="15" customHeight="1">
      <c r="A25" s="3">
        <v>24</v>
      </c>
      <c r="B25" s="2" t="s">
        <v>23</v>
      </c>
      <c r="C25" s="25">
        <v>7</v>
      </c>
      <c r="D25" s="1">
        <v>0</v>
      </c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>
        <f t="shared" si="1"/>
        <v>0</v>
      </c>
      <c r="AJ25" s="23">
        <f t="shared" si="0"/>
        <v>-100</v>
      </c>
      <c r="AK25" s="16" t="s">
        <v>81</v>
      </c>
      <c r="AL25" s="1">
        <v>0</v>
      </c>
      <c r="AM25" s="19">
        <f t="shared" si="2"/>
        <v>0</v>
      </c>
    </row>
    <row r="26" spans="1:39">
      <c r="A26" s="3">
        <v>25</v>
      </c>
      <c r="B26" s="2" t="s">
        <v>24</v>
      </c>
      <c r="C26" s="25">
        <v>13.8</v>
      </c>
      <c r="D26" s="1">
        <v>1.4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>
        <f t="shared" si="1"/>
        <v>1.4</v>
      </c>
      <c r="AJ26" s="23">
        <f t="shared" si="0"/>
        <v>-89.855072463768124</v>
      </c>
      <c r="AK26" s="16" t="s">
        <v>81</v>
      </c>
      <c r="AL26" s="1">
        <v>1.4</v>
      </c>
      <c r="AM26" s="19">
        <f t="shared" si="2"/>
        <v>0</v>
      </c>
    </row>
    <row r="27" spans="1:39">
      <c r="A27" s="3">
        <v>26</v>
      </c>
      <c r="B27" s="2" t="s">
        <v>25</v>
      </c>
      <c r="C27" s="25">
        <v>6.9</v>
      </c>
      <c r="D27" s="1">
        <v>0.5</v>
      </c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>
        <f t="shared" si="1"/>
        <v>0.5</v>
      </c>
      <c r="AJ27" s="23">
        <f t="shared" si="0"/>
        <v>-92.753623188405797</v>
      </c>
      <c r="AK27" s="16" t="s">
        <v>81</v>
      </c>
      <c r="AL27" s="1">
        <v>0.5</v>
      </c>
      <c r="AM27" s="19">
        <f t="shared" si="2"/>
        <v>0</v>
      </c>
    </row>
    <row r="28" spans="1:39" s="53" customFormat="1">
      <c r="A28" s="48">
        <v>27</v>
      </c>
      <c r="B28" s="49" t="s">
        <v>26</v>
      </c>
      <c r="C28" s="25">
        <v>13.3</v>
      </c>
      <c r="D28" s="53">
        <v>19.5</v>
      </c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>
        <f t="shared" si="1"/>
        <v>19.5</v>
      </c>
      <c r="AJ28" s="51">
        <f t="shared" si="0"/>
        <v>46.61654135338344</v>
      </c>
      <c r="AK28" s="52" t="s">
        <v>57</v>
      </c>
      <c r="AL28" s="53">
        <v>19.5</v>
      </c>
      <c r="AM28" s="19">
        <f t="shared" si="2"/>
        <v>0</v>
      </c>
    </row>
    <row r="29" spans="1:39">
      <c r="A29" s="3">
        <v>28</v>
      </c>
      <c r="B29" s="2" t="s">
        <v>27</v>
      </c>
      <c r="C29" s="25">
        <v>7.5</v>
      </c>
      <c r="D29" s="1">
        <v>2.2999999999999998</v>
      </c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>
        <f t="shared" si="1"/>
        <v>2.2999999999999998</v>
      </c>
      <c r="AJ29" s="23">
        <f t="shared" si="0"/>
        <v>-69.333333333333343</v>
      </c>
      <c r="AK29" s="16" t="s">
        <v>81</v>
      </c>
      <c r="AL29" s="1">
        <v>2.2999999999999998</v>
      </c>
      <c r="AM29" s="19">
        <f t="shared" si="2"/>
        <v>0</v>
      </c>
    </row>
    <row r="30" spans="1:39">
      <c r="A30" s="3">
        <v>29</v>
      </c>
      <c r="B30" s="2" t="s">
        <v>28</v>
      </c>
      <c r="C30" s="25">
        <v>17.7</v>
      </c>
      <c r="D30" s="1">
        <v>25</v>
      </c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>
        <f t="shared" si="1"/>
        <v>25</v>
      </c>
      <c r="AJ30" s="23">
        <f t="shared" si="0"/>
        <v>41.24293785310735</v>
      </c>
      <c r="AK30" s="16" t="s">
        <v>57</v>
      </c>
      <c r="AL30" s="1">
        <v>25</v>
      </c>
      <c r="AM30" s="19">
        <f t="shared" si="2"/>
        <v>0</v>
      </c>
    </row>
    <row r="31" spans="1:39">
      <c r="A31" s="3">
        <v>30</v>
      </c>
      <c r="B31" s="2" t="s">
        <v>29</v>
      </c>
      <c r="C31" s="25">
        <v>10.4</v>
      </c>
      <c r="D31" s="1">
        <v>0.3</v>
      </c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>
        <f t="shared" si="1"/>
        <v>0.3</v>
      </c>
      <c r="AJ31" s="23">
        <f t="shared" si="0"/>
        <v>-97.115384615384613</v>
      </c>
      <c r="AK31" s="16" t="s">
        <v>56</v>
      </c>
      <c r="AL31" s="1">
        <v>0.3</v>
      </c>
      <c r="AM31" s="19">
        <f t="shared" si="2"/>
        <v>0</v>
      </c>
    </row>
    <row r="32" spans="1:39">
      <c r="A32" s="3">
        <v>31</v>
      </c>
      <c r="B32" s="2" t="s">
        <v>30</v>
      </c>
      <c r="C32" s="25">
        <v>8.6999999999999993</v>
      </c>
      <c r="D32" s="1">
        <v>0</v>
      </c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>
        <f t="shared" si="1"/>
        <v>0</v>
      </c>
      <c r="AJ32" s="23">
        <f t="shared" si="0"/>
        <v>-100</v>
      </c>
      <c r="AK32" s="16" t="s">
        <v>57</v>
      </c>
      <c r="AL32" s="1">
        <v>0</v>
      </c>
      <c r="AM32" s="19">
        <f t="shared" si="2"/>
        <v>0</v>
      </c>
    </row>
    <row r="33" spans="1:39" ht="15" customHeight="1">
      <c r="A33" s="3">
        <v>32</v>
      </c>
      <c r="B33" s="2" t="s">
        <v>31</v>
      </c>
      <c r="C33" s="25">
        <v>4.8</v>
      </c>
      <c r="D33" s="1">
        <v>5.5</v>
      </c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>
        <f t="shared" si="1"/>
        <v>5.5</v>
      </c>
      <c r="AJ33" s="23">
        <f t="shared" si="0"/>
        <v>14.583333333333343</v>
      </c>
      <c r="AK33" s="16" t="s">
        <v>56</v>
      </c>
      <c r="AL33" s="1">
        <v>5.5</v>
      </c>
      <c r="AM33" s="19">
        <f t="shared" si="2"/>
        <v>0</v>
      </c>
    </row>
    <row r="34" spans="1:39">
      <c r="A34" s="3">
        <v>33</v>
      </c>
      <c r="B34" s="2" t="s">
        <v>32</v>
      </c>
      <c r="C34" s="25">
        <v>7.9</v>
      </c>
      <c r="D34" s="1">
        <v>13.9</v>
      </c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>
        <f t="shared" si="1"/>
        <v>13.9</v>
      </c>
      <c r="AJ34" s="23">
        <f t="shared" si="0"/>
        <v>75.949367088607602</v>
      </c>
      <c r="AK34" s="16" t="s">
        <v>81</v>
      </c>
      <c r="AL34" s="1">
        <v>13.9</v>
      </c>
      <c r="AM34" s="19">
        <v>0</v>
      </c>
    </row>
    <row r="35" spans="1:39" ht="15" customHeight="1">
      <c r="A35" s="3">
        <v>34</v>
      </c>
      <c r="B35" s="2" t="s">
        <v>33</v>
      </c>
      <c r="C35" s="25">
        <v>14.3</v>
      </c>
      <c r="D35" s="1">
        <v>3.4</v>
      </c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>
        <f t="shared" si="1"/>
        <v>3.4</v>
      </c>
      <c r="AJ35" s="23">
        <f t="shared" si="0"/>
        <v>-76.223776223776227</v>
      </c>
      <c r="AK35" s="16" t="s">
        <v>81</v>
      </c>
      <c r="AL35" s="1">
        <v>3.4</v>
      </c>
      <c r="AM35" s="19">
        <f t="shared" si="2"/>
        <v>0</v>
      </c>
    </row>
    <row r="36" spans="1:39" ht="15" customHeight="1">
      <c r="A36" s="3">
        <v>35</v>
      </c>
      <c r="B36" s="2" t="s">
        <v>34</v>
      </c>
      <c r="C36" s="25">
        <v>10.199999999999999</v>
      </c>
      <c r="D36" s="1">
        <v>0.8</v>
      </c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>
        <f t="shared" si="1"/>
        <v>0.8</v>
      </c>
      <c r="AJ36" s="23">
        <f t="shared" si="0"/>
        <v>-92.156862745098039</v>
      </c>
      <c r="AK36" s="16" t="s">
        <v>57</v>
      </c>
      <c r="AL36" s="1">
        <v>0.8</v>
      </c>
      <c r="AM36" s="19">
        <f t="shared" si="2"/>
        <v>0</v>
      </c>
    </row>
    <row r="37" spans="1:39" ht="15" customHeight="1">
      <c r="A37" s="3">
        <v>36</v>
      </c>
      <c r="B37" s="2" t="s">
        <v>35</v>
      </c>
      <c r="C37" s="25">
        <v>17.399999999999999</v>
      </c>
      <c r="D37" s="1">
        <v>1.9</v>
      </c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>
        <f t="shared" si="1"/>
        <v>1.9</v>
      </c>
      <c r="AJ37" s="23">
        <f t="shared" si="0"/>
        <v>-89.080459770114942</v>
      </c>
      <c r="AK37" s="16" t="s">
        <v>81</v>
      </c>
      <c r="AL37" s="1">
        <v>1.9</v>
      </c>
      <c r="AM37" s="19">
        <f t="shared" si="2"/>
        <v>0</v>
      </c>
    </row>
    <row r="38" spans="1:39" ht="15" customHeight="1">
      <c r="A38" s="3">
        <v>37</v>
      </c>
      <c r="B38" s="2" t="s">
        <v>36</v>
      </c>
      <c r="C38" s="25">
        <v>9.9</v>
      </c>
      <c r="D38" s="1">
        <v>0</v>
      </c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>
        <f t="shared" si="1"/>
        <v>0</v>
      </c>
      <c r="AJ38" s="23">
        <f t="shared" si="0"/>
        <v>-100</v>
      </c>
      <c r="AK38" s="16" t="s">
        <v>81</v>
      </c>
      <c r="AL38" s="1">
        <v>0</v>
      </c>
      <c r="AM38" s="19">
        <f t="shared" si="2"/>
        <v>0</v>
      </c>
    </row>
    <row r="39" spans="1:39">
      <c r="A39" s="3">
        <v>38</v>
      </c>
      <c r="B39" s="2" t="s">
        <v>37</v>
      </c>
      <c r="C39" s="25">
        <v>10.6</v>
      </c>
      <c r="D39" s="1">
        <v>4.5999999999999996</v>
      </c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>
        <f t="shared" si="1"/>
        <v>4.5999999999999996</v>
      </c>
      <c r="AJ39" s="23">
        <f t="shared" si="0"/>
        <v>-56.603773584905667</v>
      </c>
      <c r="AK39" s="16" t="s">
        <v>57</v>
      </c>
      <c r="AL39" s="1">
        <v>4.5999999999999996</v>
      </c>
      <c r="AM39" s="19">
        <f t="shared" si="2"/>
        <v>0</v>
      </c>
    </row>
    <row r="40" spans="1:39">
      <c r="A40" s="3">
        <v>39</v>
      </c>
      <c r="B40" s="2" t="s">
        <v>38</v>
      </c>
      <c r="C40" s="25">
        <v>15.4</v>
      </c>
      <c r="D40" s="1">
        <v>0.2</v>
      </c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>
        <f t="shared" si="1"/>
        <v>0.2</v>
      </c>
      <c r="AJ40" s="23">
        <f t="shared" si="0"/>
        <v>-98.701298701298697</v>
      </c>
      <c r="AK40" s="16" t="s">
        <v>81</v>
      </c>
      <c r="AL40" s="1">
        <v>0.2</v>
      </c>
      <c r="AM40" s="19">
        <f t="shared" si="2"/>
        <v>0</v>
      </c>
    </row>
    <row r="41" spans="1:39">
      <c r="A41" s="3">
        <v>40</v>
      </c>
      <c r="B41" s="2" t="s">
        <v>39</v>
      </c>
      <c r="C41" s="25">
        <v>9</v>
      </c>
      <c r="D41" s="1">
        <v>4.0999999999999996</v>
      </c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>
        <f t="shared" si="1"/>
        <v>4.0999999999999996</v>
      </c>
      <c r="AJ41" s="23">
        <f t="shared" si="0"/>
        <v>-54.44444444444445</v>
      </c>
      <c r="AK41" s="16" t="s">
        <v>56</v>
      </c>
      <c r="AL41" s="1">
        <v>4.0999999999999996</v>
      </c>
      <c r="AM41" s="19">
        <f t="shared" si="2"/>
        <v>0</v>
      </c>
    </row>
    <row r="42" spans="1:39">
      <c r="A42" s="3">
        <v>41</v>
      </c>
      <c r="B42" s="2" t="s">
        <v>40</v>
      </c>
      <c r="C42" s="25">
        <v>9.3000000000000007</v>
      </c>
      <c r="D42" s="1">
        <v>1.2</v>
      </c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>
        <f t="shared" si="1"/>
        <v>1.2</v>
      </c>
      <c r="AJ42" s="23">
        <f t="shared" si="0"/>
        <v>-87.096774193548384</v>
      </c>
      <c r="AK42" s="16" t="s">
        <v>56</v>
      </c>
      <c r="AL42" s="1">
        <v>1.2</v>
      </c>
      <c r="AM42" s="19">
        <f t="shared" si="2"/>
        <v>0</v>
      </c>
    </row>
    <row r="43" spans="1:39">
      <c r="A43" s="3">
        <v>42</v>
      </c>
      <c r="B43" s="2" t="s">
        <v>41</v>
      </c>
      <c r="C43" s="25">
        <v>8.5</v>
      </c>
      <c r="D43" s="1">
        <v>0.9</v>
      </c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>
        <f t="shared" si="1"/>
        <v>0.9</v>
      </c>
      <c r="AJ43" s="23">
        <f t="shared" si="0"/>
        <v>-89.411764705882348</v>
      </c>
      <c r="AK43" s="16" t="s">
        <v>57</v>
      </c>
      <c r="AL43" s="1">
        <v>0.9</v>
      </c>
      <c r="AM43" s="19">
        <f t="shared" si="2"/>
        <v>0</v>
      </c>
    </row>
    <row r="44" spans="1:39">
      <c r="A44" s="3">
        <v>43</v>
      </c>
      <c r="B44" s="2" t="s">
        <v>42</v>
      </c>
      <c r="C44" s="25">
        <v>3.9</v>
      </c>
      <c r="D44" s="1">
        <v>0.5</v>
      </c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>
        <f t="shared" si="1"/>
        <v>0.5</v>
      </c>
      <c r="AJ44" s="23">
        <f t="shared" si="0"/>
        <v>-87.179487179487182</v>
      </c>
      <c r="AK44" s="16" t="s">
        <v>57</v>
      </c>
      <c r="AL44" s="1">
        <v>0.5</v>
      </c>
      <c r="AM44" s="19">
        <f t="shared" si="2"/>
        <v>0</v>
      </c>
    </row>
    <row r="45" spans="1:39">
      <c r="A45" s="3">
        <v>44</v>
      </c>
      <c r="B45" s="2" t="s">
        <v>43</v>
      </c>
      <c r="C45" s="25">
        <v>12.3</v>
      </c>
      <c r="D45" s="1">
        <v>2.5</v>
      </c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>
        <f t="shared" si="1"/>
        <v>2.5</v>
      </c>
      <c r="AJ45" s="23">
        <f t="shared" si="0"/>
        <v>-79.674796747967477</v>
      </c>
      <c r="AK45" s="16" t="s">
        <v>81</v>
      </c>
      <c r="AL45" s="1">
        <v>2.5</v>
      </c>
      <c r="AM45" s="19">
        <f t="shared" si="2"/>
        <v>0</v>
      </c>
    </row>
    <row r="46" spans="1:39">
      <c r="A46" s="3">
        <v>45</v>
      </c>
      <c r="B46" s="2" t="s">
        <v>44</v>
      </c>
      <c r="C46" s="25">
        <v>5.0999999999999996</v>
      </c>
      <c r="D46" s="1">
        <v>14.3</v>
      </c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>
        <f t="shared" si="1"/>
        <v>14.3</v>
      </c>
      <c r="AJ46" s="23">
        <f t="shared" si="0"/>
        <v>180.39215686274514</v>
      </c>
      <c r="AK46" s="16" t="s">
        <v>56</v>
      </c>
      <c r="AL46" s="1">
        <v>14.3</v>
      </c>
      <c r="AM46" s="19">
        <v>0</v>
      </c>
    </row>
    <row r="47" spans="1:39">
      <c r="A47" s="3">
        <v>46</v>
      </c>
      <c r="B47" s="2" t="s">
        <v>45</v>
      </c>
      <c r="C47" s="25">
        <v>6.9</v>
      </c>
      <c r="D47" s="1">
        <v>12.1</v>
      </c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>
        <f t="shared" si="1"/>
        <v>12.1</v>
      </c>
      <c r="AJ47" s="23">
        <f t="shared" si="0"/>
        <v>75.36231884057969</v>
      </c>
      <c r="AK47" s="16" t="s">
        <v>57</v>
      </c>
      <c r="AL47" s="1">
        <v>12.1</v>
      </c>
      <c r="AM47" s="19">
        <f t="shared" si="2"/>
        <v>0</v>
      </c>
    </row>
    <row r="48" spans="1:39">
      <c r="A48" s="3">
        <v>47</v>
      </c>
      <c r="B48" s="2" t="s">
        <v>72</v>
      </c>
      <c r="C48" s="25">
        <v>12.3</v>
      </c>
      <c r="D48" s="1">
        <v>0</v>
      </c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>
        <f t="shared" si="1"/>
        <v>0</v>
      </c>
      <c r="AJ48" s="23">
        <f t="shared" si="0"/>
        <v>-100</v>
      </c>
      <c r="AK48" s="16" t="s">
        <v>57</v>
      </c>
      <c r="AL48" s="1">
        <v>0</v>
      </c>
      <c r="AM48" s="19">
        <f t="shared" si="2"/>
        <v>0</v>
      </c>
    </row>
    <row r="49" spans="1:39">
      <c r="A49" s="3">
        <v>48</v>
      </c>
      <c r="B49" s="2" t="s">
        <v>71</v>
      </c>
      <c r="C49" s="25">
        <v>18.399999999999999</v>
      </c>
      <c r="D49" s="1">
        <v>0.1</v>
      </c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>
        <f t="shared" si="1"/>
        <v>0.1</v>
      </c>
      <c r="AJ49" s="23">
        <f t="shared" si="0"/>
        <v>-99.456521739130437</v>
      </c>
      <c r="AK49" s="16" t="s">
        <v>81</v>
      </c>
      <c r="AL49" s="1">
        <v>0.1</v>
      </c>
      <c r="AM49" s="19">
        <f t="shared" si="2"/>
        <v>0</v>
      </c>
    </row>
    <row r="50" spans="1:39">
      <c r="A50" s="3">
        <v>49</v>
      </c>
      <c r="B50" s="2" t="s">
        <v>48</v>
      </c>
      <c r="C50" s="25">
        <v>11.6</v>
      </c>
      <c r="D50" s="1">
        <v>0.6</v>
      </c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>
        <f t="shared" si="1"/>
        <v>0.6</v>
      </c>
      <c r="AJ50" s="23">
        <f t="shared" si="0"/>
        <v>-94.827586206896555</v>
      </c>
      <c r="AK50" s="16" t="s">
        <v>56</v>
      </c>
      <c r="AL50" s="1">
        <v>0.6</v>
      </c>
      <c r="AM50" s="19">
        <v>0</v>
      </c>
    </row>
    <row r="51" spans="1:39">
      <c r="A51" s="3">
        <v>50</v>
      </c>
      <c r="B51" s="2" t="s">
        <v>49</v>
      </c>
      <c r="C51" s="25">
        <v>10.6</v>
      </c>
      <c r="D51" s="1">
        <v>25.7</v>
      </c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>
        <f t="shared" si="1"/>
        <v>25.7</v>
      </c>
      <c r="AJ51" s="23">
        <f t="shared" si="0"/>
        <v>142.45283018867926</v>
      </c>
      <c r="AK51" s="16" t="s">
        <v>81</v>
      </c>
      <c r="AL51" s="1">
        <v>25.7</v>
      </c>
      <c r="AM51" s="19">
        <f t="shared" si="2"/>
        <v>0</v>
      </c>
    </row>
    <row r="52" spans="1:39">
      <c r="A52" s="3">
        <v>51</v>
      </c>
      <c r="B52" s="3" t="s">
        <v>53</v>
      </c>
      <c r="C52" s="3">
        <f>SUM(C2:C51)</f>
        <v>536.59999999999991</v>
      </c>
      <c r="D52" s="3">
        <f t="shared" ref="D52:AI52" si="3">SUM(D2:D51)</f>
        <v>208.2</v>
      </c>
      <c r="E52" s="3">
        <f t="shared" si="3"/>
        <v>0</v>
      </c>
      <c r="F52" s="3">
        <f t="shared" si="3"/>
        <v>0</v>
      </c>
      <c r="G52" s="3">
        <f t="shared" si="3"/>
        <v>0</v>
      </c>
      <c r="H52" s="3">
        <f t="shared" si="3"/>
        <v>0</v>
      </c>
      <c r="I52" s="3">
        <f t="shared" si="3"/>
        <v>0</v>
      </c>
      <c r="J52" s="3">
        <f t="shared" si="3"/>
        <v>0</v>
      </c>
      <c r="K52" s="3">
        <f t="shared" si="3"/>
        <v>0</v>
      </c>
      <c r="L52" s="3">
        <f t="shared" si="3"/>
        <v>0</v>
      </c>
      <c r="M52" s="3">
        <f t="shared" si="3"/>
        <v>0</v>
      </c>
      <c r="N52" s="3">
        <f t="shared" si="3"/>
        <v>0</v>
      </c>
      <c r="O52" s="3">
        <f t="shared" si="3"/>
        <v>0</v>
      </c>
      <c r="P52" s="3">
        <f t="shared" si="3"/>
        <v>0</v>
      </c>
      <c r="Q52" s="3">
        <f t="shared" si="3"/>
        <v>0</v>
      </c>
      <c r="R52" s="3">
        <f t="shared" si="3"/>
        <v>0</v>
      </c>
      <c r="S52" s="3">
        <f t="shared" si="3"/>
        <v>0</v>
      </c>
      <c r="T52" s="3">
        <f t="shared" si="3"/>
        <v>0</v>
      </c>
      <c r="U52" s="3">
        <f t="shared" si="3"/>
        <v>0</v>
      </c>
      <c r="V52" s="3">
        <f t="shared" si="3"/>
        <v>0</v>
      </c>
      <c r="W52" s="3">
        <f t="shared" si="3"/>
        <v>0</v>
      </c>
      <c r="X52" s="3">
        <f t="shared" si="3"/>
        <v>0</v>
      </c>
      <c r="Y52" s="3">
        <f t="shared" si="3"/>
        <v>0</v>
      </c>
      <c r="Z52" s="3">
        <f t="shared" si="3"/>
        <v>0</v>
      </c>
      <c r="AA52" s="3">
        <f t="shared" si="3"/>
        <v>0</v>
      </c>
      <c r="AB52" s="3">
        <f t="shared" si="3"/>
        <v>0</v>
      </c>
      <c r="AC52" s="3">
        <f t="shared" si="3"/>
        <v>0</v>
      </c>
      <c r="AD52" s="3">
        <f t="shared" si="3"/>
        <v>0</v>
      </c>
      <c r="AE52" s="3">
        <f t="shared" si="3"/>
        <v>0</v>
      </c>
      <c r="AF52" s="3">
        <f t="shared" si="3"/>
        <v>0</v>
      </c>
      <c r="AG52" s="3">
        <f t="shared" si="3"/>
        <v>0</v>
      </c>
      <c r="AH52" s="3">
        <f t="shared" si="3"/>
        <v>0</v>
      </c>
      <c r="AI52" s="3">
        <f t="shared" si="3"/>
        <v>208.2</v>
      </c>
      <c r="AJ52" s="23">
        <f t="shared" si="0"/>
        <v>-61.200149086843084</v>
      </c>
      <c r="AK52" s="3" t="s">
        <v>57</v>
      </c>
      <c r="AL52" s="37"/>
    </row>
    <row r="53" spans="1:39">
      <c r="A53" s="3">
        <v>52</v>
      </c>
      <c r="B53" s="3" t="s">
        <v>54</v>
      </c>
      <c r="C53" s="5">
        <f>C52/50</f>
        <v>10.731999999999998</v>
      </c>
      <c r="D53" s="5">
        <f t="shared" ref="D53:AI53" si="4">D52/50</f>
        <v>4.1639999999999997</v>
      </c>
      <c r="E53" s="5">
        <f t="shared" si="4"/>
        <v>0</v>
      </c>
      <c r="F53" s="5">
        <f t="shared" si="4"/>
        <v>0</v>
      </c>
      <c r="G53" s="5">
        <f t="shared" si="4"/>
        <v>0</v>
      </c>
      <c r="H53" s="5">
        <f t="shared" si="4"/>
        <v>0</v>
      </c>
      <c r="I53" s="5">
        <f t="shared" si="4"/>
        <v>0</v>
      </c>
      <c r="J53" s="5">
        <f t="shared" si="4"/>
        <v>0</v>
      </c>
      <c r="K53" s="5">
        <f t="shared" si="4"/>
        <v>0</v>
      </c>
      <c r="L53" s="5">
        <f t="shared" si="4"/>
        <v>0</v>
      </c>
      <c r="M53" s="5">
        <f t="shared" si="4"/>
        <v>0</v>
      </c>
      <c r="N53" s="5">
        <f t="shared" si="4"/>
        <v>0</v>
      </c>
      <c r="O53" s="5">
        <f t="shared" si="4"/>
        <v>0</v>
      </c>
      <c r="P53" s="5">
        <f t="shared" si="4"/>
        <v>0</v>
      </c>
      <c r="Q53" s="5">
        <f t="shared" si="4"/>
        <v>0</v>
      </c>
      <c r="R53" s="5">
        <f t="shared" si="4"/>
        <v>0</v>
      </c>
      <c r="S53" s="5">
        <f t="shared" si="4"/>
        <v>0</v>
      </c>
      <c r="T53" s="5">
        <f t="shared" si="4"/>
        <v>0</v>
      </c>
      <c r="U53" s="5">
        <f t="shared" si="4"/>
        <v>0</v>
      </c>
      <c r="V53" s="5">
        <f t="shared" si="4"/>
        <v>0</v>
      </c>
      <c r="W53" s="5">
        <f t="shared" si="4"/>
        <v>0</v>
      </c>
      <c r="X53" s="5">
        <f t="shared" si="4"/>
        <v>0</v>
      </c>
      <c r="Y53" s="5">
        <f t="shared" si="4"/>
        <v>0</v>
      </c>
      <c r="Z53" s="5">
        <f t="shared" si="4"/>
        <v>0</v>
      </c>
      <c r="AA53" s="5">
        <f t="shared" si="4"/>
        <v>0</v>
      </c>
      <c r="AB53" s="5">
        <f t="shared" si="4"/>
        <v>0</v>
      </c>
      <c r="AC53" s="5">
        <f t="shared" si="4"/>
        <v>0</v>
      </c>
      <c r="AD53" s="5">
        <f t="shared" si="4"/>
        <v>0</v>
      </c>
      <c r="AE53" s="5">
        <f t="shared" si="4"/>
        <v>0</v>
      </c>
      <c r="AF53" s="5">
        <f t="shared" si="4"/>
        <v>0</v>
      </c>
      <c r="AG53" s="5">
        <f t="shared" si="4"/>
        <v>0</v>
      </c>
      <c r="AH53" s="5">
        <f t="shared" si="4"/>
        <v>0</v>
      </c>
      <c r="AI53" s="5">
        <f t="shared" si="4"/>
        <v>4.1639999999999997</v>
      </c>
      <c r="AJ53" s="23">
        <f t="shared" si="0"/>
        <v>-61.200149086843084</v>
      </c>
      <c r="AK53" s="5" t="s">
        <v>57</v>
      </c>
      <c r="AL53" s="37"/>
    </row>
    <row r="54" spans="1:39">
      <c r="S54" s="38"/>
      <c r="AI54" s="4"/>
      <c r="AL54" s="18"/>
    </row>
    <row r="56" spans="1:39" ht="30">
      <c r="K56" s="27">
        <v>611</v>
      </c>
      <c r="L56" s="28" t="s">
        <v>130</v>
      </c>
      <c r="M56" s="28" t="s">
        <v>0</v>
      </c>
      <c r="N56" s="27">
        <v>1.3</v>
      </c>
    </row>
    <row r="57" spans="1:39" ht="45">
      <c r="K57" s="27">
        <v>622</v>
      </c>
      <c r="L57" s="28" t="s">
        <v>130</v>
      </c>
      <c r="M57" s="28" t="s">
        <v>1</v>
      </c>
      <c r="N57" s="27">
        <v>5.6</v>
      </c>
      <c r="U57" s="27">
        <v>11</v>
      </c>
      <c r="V57" s="28" t="s">
        <v>0</v>
      </c>
    </row>
    <row r="58" spans="1:39" ht="30">
      <c r="K58" s="27">
        <v>634</v>
      </c>
      <c r="L58" s="28" t="s">
        <v>130</v>
      </c>
      <c r="M58" s="28" t="s">
        <v>2</v>
      </c>
      <c r="N58" s="27">
        <v>0</v>
      </c>
      <c r="U58" s="27">
        <v>622</v>
      </c>
      <c r="V58" s="28" t="s">
        <v>1</v>
      </c>
    </row>
    <row r="59" spans="1:39" ht="30">
      <c r="K59" s="27">
        <v>645</v>
      </c>
      <c r="L59" s="28" t="s">
        <v>130</v>
      </c>
      <c r="M59" s="28" t="s">
        <v>3</v>
      </c>
      <c r="N59" s="27">
        <v>0</v>
      </c>
      <c r="U59" s="27">
        <v>634</v>
      </c>
      <c r="V59" s="28" t="s">
        <v>2</v>
      </c>
    </row>
    <row r="60" spans="1:39" ht="30">
      <c r="K60" s="27">
        <v>626</v>
      </c>
      <c r="L60" s="28" t="s">
        <v>130</v>
      </c>
      <c r="M60" s="28" t="s">
        <v>4</v>
      </c>
      <c r="N60" s="27">
        <v>4.5999999999999996</v>
      </c>
      <c r="U60" s="27">
        <v>645</v>
      </c>
      <c r="V60" s="28" t="s">
        <v>3</v>
      </c>
    </row>
    <row r="61" spans="1:39" ht="30">
      <c r="K61" s="27">
        <v>632</v>
      </c>
      <c r="L61" s="28" t="s">
        <v>130</v>
      </c>
      <c r="M61" s="28" t="s">
        <v>5</v>
      </c>
      <c r="N61" s="27">
        <v>2.1</v>
      </c>
      <c r="U61" s="27">
        <v>626</v>
      </c>
      <c r="V61" s="28" t="s">
        <v>4</v>
      </c>
    </row>
    <row r="62" spans="1:39" ht="30">
      <c r="K62" s="27">
        <v>605</v>
      </c>
      <c r="L62" s="28" t="s">
        <v>130</v>
      </c>
      <c r="M62" s="28" t="s">
        <v>6</v>
      </c>
      <c r="N62" s="27">
        <v>4</v>
      </c>
      <c r="U62" s="27">
        <v>632</v>
      </c>
      <c r="V62" s="28" t="s">
        <v>5</v>
      </c>
    </row>
    <row r="63" spans="1:39" ht="30">
      <c r="K63" s="27">
        <v>624</v>
      </c>
      <c r="L63" s="28" t="s">
        <v>130</v>
      </c>
      <c r="M63" s="28" t="s">
        <v>7</v>
      </c>
      <c r="N63" s="27">
        <v>0.6</v>
      </c>
      <c r="U63" s="27">
        <v>605</v>
      </c>
      <c r="V63" s="28" t="s">
        <v>6</v>
      </c>
    </row>
    <row r="64" spans="1:39" ht="30">
      <c r="K64" s="27">
        <v>609</v>
      </c>
      <c r="L64" s="28" t="s">
        <v>130</v>
      </c>
      <c r="M64" s="28" t="s">
        <v>8</v>
      </c>
      <c r="N64" s="27">
        <v>0</v>
      </c>
      <c r="U64" s="27">
        <v>624</v>
      </c>
      <c r="V64" s="28" t="s">
        <v>7</v>
      </c>
    </row>
    <row r="65" spans="11:22" ht="45">
      <c r="K65" s="27">
        <v>612</v>
      </c>
      <c r="L65" s="28" t="s">
        <v>130</v>
      </c>
      <c r="M65" s="28" t="s">
        <v>9</v>
      </c>
      <c r="N65" s="27">
        <v>2.7</v>
      </c>
      <c r="U65" s="27">
        <v>609</v>
      </c>
      <c r="V65" s="28" t="s">
        <v>8</v>
      </c>
    </row>
    <row r="66" spans="11:22" ht="45">
      <c r="K66" s="27">
        <v>621</v>
      </c>
      <c r="L66" s="28" t="s">
        <v>130</v>
      </c>
      <c r="M66" s="28" t="s">
        <v>10</v>
      </c>
      <c r="N66" s="27">
        <v>2.5</v>
      </c>
      <c r="U66" s="27">
        <v>612</v>
      </c>
      <c r="V66" s="28" t="s">
        <v>9</v>
      </c>
    </row>
    <row r="67" spans="11:22" ht="30">
      <c r="K67" s="27">
        <v>631</v>
      </c>
      <c r="L67" s="28" t="s">
        <v>130</v>
      </c>
      <c r="M67" s="28" t="s">
        <v>11</v>
      </c>
      <c r="N67" s="27">
        <v>5</v>
      </c>
      <c r="U67" s="27">
        <v>621</v>
      </c>
      <c r="V67" s="28" t="s">
        <v>10</v>
      </c>
    </row>
    <row r="68" spans="11:22" ht="30">
      <c r="K68" s="27">
        <v>642</v>
      </c>
      <c r="L68" s="28" t="s">
        <v>130</v>
      </c>
      <c r="M68" s="28" t="s">
        <v>12</v>
      </c>
      <c r="N68" s="27">
        <v>19.2</v>
      </c>
      <c r="U68" s="27">
        <v>631</v>
      </c>
      <c r="V68" s="28" t="s">
        <v>11</v>
      </c>
    </row>
    <row r="69" spans="11:22" ht="30">
      <c r="K69" s="27">
        <v>643</v>
      </c>
      <c r="L69" s="28" t="s">
        <v>130</v>
      </c>
      <c r="M69" s="28" t="s">
        <v>13</v>
      </c>
      <c r="N69" s="27">
        <v>0</v>
      </c>
      <c r="U69" s="27">
        <v>642</v>
      </c>
      <c r="V69" s="28" t="s">
        <v>12</v>
      </c>
    </row>
    <row r="70" spans="11:22" ht="30">
      <c r="K70" s="27">
        <v>638</v>
      </c>
      <c r="L70" s="28" t="s">
        <v>130</v>
      </c>
      <c r="M70" s="28" t="s">
        <v>14</v>
      </c>
      <c r="N70" s="27">
        <v>0.1</v>
      </c>
      <c r="U70" s="27">
        <v>643</v>
      </c>
      <c r="V70" s="28" t="s">
        <v>13</v>
      </c>
    </row>
    <row r="71" spans="11:22" ht="30">
      <c r="K71" s="27">
        <v>608</v>
      </c>
      <c r="L71" s="28" t="s">
        <v>130</v>
      </c>
      <c r="M71" s="28" t="s">
        <v>15</v>
      </c>
      <c r="N71" s="27">
        <v>3.4</v>
      </c>
      <c r="U71" s="27">
        <v>638</v>
      </c>
      <c r="V71" s="28" t="s">
        <v>14</v>
      </c>
    </row>
    <row r="72" spans="11:22" ht="30">
      <c r="K72" s="27">
        <v>601</v>
      </c>
      <c r="L72" s="28" t="s">
        <v>130</v>
      </c>
      <c r="M72" s="28" t="s">
        <v>16</v>
      </c>
      <c r="N72" s="27">
        <v>7.5</v>
      </c>
      <c r="U72" s="27">
        <v>608</v>
      </c>
      <c r="V72" s="28" t="s">
        <v>15</v>
      </c>
    </row>
    <row r="73" spans="11:22" ht="30">
      <c r="K73" s="27">
        <v>648</v>
      </c>
      <c r="L73" s="28" t="s">
        <v>130</v>
      </c>
      <c r="M73" s="28" t="s">
        <v>17</v>
      </c>
      <c r="N73" s="27">
        <v>1.4</v>
      </c>
      <c r="U73" s="27">
        <v>601</v>
      </c>
      <c r="V73" s="28" t="s">
        <v>16</v>
      </c>
    </row>
    <row r="74" spans="11:22" ht="30">
      <c r="K74" s="27">
        <v>649</v>
      </c>
      <c r="L74" s="28" t="s">
        <v>130</v>
      </c>
      <c r="M74" s="28" t="s">
        <v>18</v>
      </c>
      <c r="N74" s="27">
        <v>0.7</v>
      </c>
      <c r="U74" s="27">
        <v>648</v>
      </c>
      <c r="V74" s="28" t="s">
        <v>17</v>
      </c>
    </row>
    <row r="75" spans="11:22" ht="30">
      <c r="K75" s="27">
        <v>606</v>
      </c>
      <c r="L75" s="28" t="s">
        <v>130</v>
      </c>
      <c r="M75" s="28" t="s">
        <v>76</v>
      </c>
      <c r="N75" s="27">
        <v>0.6</v>
      </c>
      <c r="U75" s="27">
        <v>649</v>
      </c>
      <c r="V75" s="28" t="s">
        <v>18</v>
      </c>
    </row>
    <row r="76" spans="11:22" ht="45">
      <c r="K76" s="27">
        <v>620</v>
      </c>
      <c r="L76" s="28" t="s">
        <v>130</v>
      </c>
      <c r="M76" s="28" t="s">
        <v>20</v>
      </c>
      <c r="N76" s="27">
        <v>5.6</v>
      </c>
      <c r="U76" s="27">
        <v>606</v>
      </c>
      <c r="V76" s="28" t="s">
        <v>76</v>
      </c>
    </row>
    <row r="77" spans="11:22" ht="30">
      <c r="K77" s="27">
        <v>636</v>
      </c>
      <c r="L77" s="28" t="s">
        <v>130</v>
      </c>
      <c r="M77" s="28" t="s">
        <v>21</v>
      </c>
      <c r="N77" s="27">
        <v>0</v>
      </c>
      <c r="U77" s="27">
        <v>620</v>
      </c>
      <c r="V77" s="28" t="s">
        <v>20</v>
      </c>
    </row>
    <row r="78" spans="11:22" ht="30">
      <c r="K78" s="27">
        <v>650</v>
      </c>
      <c r="L78" s="28" t="s">
        <v>130</v>
      </c>
      <c r="M78" s="28" t="s">
        <v>22</v>
      </c>
      <c r="N78" s="27">
        <v>0</v>
      </c>
      <c r="U78" s="27">
        <v>636</v>
      </c>
      <c r="V78" s="28" t="s">
        <v>21</v>
      </c>
    </row>
    <row r="79" spans="11:22" ht="30">
      <c r="K79" s="27">
        <v>637</v>
      </c>
      <c r="L79" s="28" t="s">
        <v>130</v>
      </c>
      <c r="M79" s="28" t="s">
        <v>23</v>
      </c>
      <c r="N79" s="27">
        <v>0</v>
      </c>
      <c r="U79" s="27">
        <v>650</v>
      </c>
      <c r="V79" s="28" t="s">
        <v>22</v>
      </c>
    </row>
    <row r="80" spans="11:22" ht="30">
      <c r="K80" s="27">
        <v>647</v>
      </c>
      <c r="L80" s="28" t="s">
        <v>130</v>
      </c>
      <c r="M80" s="28" t="s">
        <v>24</v>
      </c>
      <c r="N80" s="27">
        <v>1.4</v>
      </c>
      <c r="U80" s="27">
        <v>637</v>
      </c>
      <c r="V80" s="28" t="s">
        <v>23</v>
      </c>
    </row>
    <row r="81" spans="11:22" ht="30">
      <c r="K81" s="27">
        <v>633</v>
      </c>
      <c r="L81" s="28" t="s">
        <v>130</v>
      </c>
      <c r="M81" s="28" t="s">
        <v>25</v>
      </c>
      <c r="N81" s="27">
        <v>0.5</v>
      </c>
      <c r="U81" s="27">
        <v>647</v>
      </c>
      <c r="V81" s="28" t="s">
        <v>24</v>
      </c>
    </row>
    <row r="82" spans="11:22" ht="30">
      <c r="K82" s="27">
        <v>630</v>
      </c>
      <c r="L82" s="28" t="s">
        <v>130</v>
      </c>
      <c r="M82" s="28" t="s">
        <v>26</v>
      </c>
      <c r="N82" s="27">
        <v>19.5</v>
      </c>
      <c r="U82" s="27">
        <v>633</v>
      </c>
      <c r="V82" s="28" t="s">
        <v>25</v>
      </c>
    </row>
    <row r="83" spans="11:22" ht="30">
      <c r="K83" s="27">
        <v>646</v>
      </c>
      <c r="L83" s="28" t="s">
        <v>130</v>
      </c>
      <c r="M83" s="28" t="s">
        <v>27</v>
      </c>
      <c r="N83" s="27">
        <v>2.2999999999999998</v>
      </c>
      <c r="U83" s="27">
        <v>630</v>
      </c>
      <c r="V83" s="28" t="s">
        <v>26</v>
      </c>
    </row>
    <row r="84" spans="11:22" ht="30">
      <c r="K84" s="27">
        <v>625</v>
      </c>
      <c r="L84" s="28" t="s">
        <v>130</v>
      </c>
      <c r="M84" s="28" t="s">
        <v>28</v>
      </c>
      <c r="N84" s="27">
        <v>25</v>
      </c>
      <c r="U84" s="27">
        <v>646</v>
      </c>
      <c r="V84" s="28" t="s">
        <v>27</v>
      </c>
    </row>
    <row r="85" spans="11:22" ht="30">
      <c r="K85" s="27">
        <v>610</v>
      </c>
      <c r="L85" s="28" t="s">
        <v>130</v>
      </c>
      <c r="M85" s="28" t="s">
        <v>29</v>
      </c>
      <c r="N85" s="27">
        <v>0.3</v>
      </c>
      <c r="U85" s="27">
        <v>625</v>
      </c>
      <c r="V85" s="28" t="s">
        <v>28</v>
      </c>
    </row>
    <row r="86" spans="11:22" ht="30">
      <c r="K86" s="27">
        <v>635</v>
      </c>
      <c r="L86" s="28" t="s">
        <v>130</v>
      </c>
      <c r="M86" s="28" t="s">
        <v>30</v>
      </c>
      <c r="N86" s="27">
        <v>0</v>
      </c>
      <c r="U86" s="27">
        <v>610</v>
      </c>
      <c r="V86" s="28" t="s">
        <v>29</v>
      </c>
    </row>
    <row r="87" spans="11:22" ht="30">
      <c r="K87" s="27">
        <v>604</v>
      </c>
      <c r="L87" s="28" t="s">
        <v>130</v>
      </c>
      <c r="M87" s="28" t="s">
        <v>31</v>
      </c>
      <c r="N87" s="27">
        <v>5.5</v>
      </c>
      <c r="U87" s="27">
        <v>635</v>
      </c>
      <c r="V87" s="28" t="s">
        <v>30</v>
      </c>
    </row>
    <row r="88" spans="11:22" ht="30">
      <c r="K88" s="27">
        <v>641</v>
      </c>
      <c r="L88" s="28" t="s">
        <v>130</v>
      </c>
      <c r="M88" s="28" t="s">
        <v>32</v>
      </c>
      <c r="N88" s="27">
        <v>13.9</v>
      </c>
      <c r="U88" s="27">
        <v>604</v>
      </c>
      <c r="V88" s="28" t="s">
        <v>31</v>
      </c>
    </row>
    <row r="89" spans="11:22" ht="30">
      <c r="K89" s="27">
        <v>623</v>
      </c>
      <c r="L89" s="28" t="s">
        <v>130</v>
      </c>
      <c r="M89" s="28" t="s">
        <v>33</v>
      </c>
      <c r="N89" s="27">
        <v>3.4</v>
      </c>
      <c r="U89" s="27">
        <v>641</v>
      </c>
      <c r="V89" s="28" t="s">
        <v>32</v>
      </c>
    </row>
    <row r="90" spans="11:22">
      <c r="K90" s="27">
        <v>639</v>
      </c>
      <c r="L90" s="28" t="s">
        <v>130</v>
      </c>
      <c r="M90" s="28" t="s">
        <v>34</v>
      </c>
      <c r="N90" s="27">
        <v>0.8</v>
      </c>
      <c r="U90" s="27">
        <v>623</v>
      </c>
      <c r="V90" s="28" t="s">
        <v>33</v>
      </c>
    </row>
    <row r="91" spans="11:22" ht="30">
      <c r="K91" s="27">
        <v>629</v>
      </c>
      <c r="L91" s="28" t="s">
        <v>130</v>
      </c>
      <c r="M91" s="28" t="s">
        <v>35</v>
      </c>
      <c r="N91" s="27">
        <v>1.9</v>
      </c>
      <c r="U91" s="27">
        <v>639</v>
      </c>
      <c r="V91" s="28" t="s">
        <v>34</v>
      </c>
    </row>
    <row r="92" spans="11:22" ht="45">
      <c r="K92" s="27">
        <v>644</v>
      </c>
      <c r="L92" s="28" t="s">
        <v>130</v>
      </c>
      <c r="M92" s="28" t="s">
        <v>36</v>
      </c>
      <c r="N92" s="27">
        <v>0</v>
      </c>
      <c r="U92" s="27">
        <v>629</v>
      </c>
      <c r="V92" s="28" t="s">
        <v>35</v>
      </c>
    </row>
    <row r="93" spans="11:22" ht="30">
      <c r="K93" s="27">
        <v>640</v>
      </c>
      <c r="L93" s="28" t="s">
        <v>130</v>
      </c>
      <c r="M93" s="28" t="s">
        <v>37</v>
      </c>
      <c r="N93" s="27">
        <v>4.5999999999999996</v>
      </c>
      <c r="U93" s="27">
        <v>644</v>
      </c>
      <c r="V93" s="28" t="s">
        <v>36</v>
      </c>
    </row>
    <row r="94" spans="11:22" ht="30">
      <c r="K94" s="27">
        <v>618</v>
      </c>
      <c r="L94" s="28" t="s">
        <v>130</v>
      </c>
      <c r="M94" s="28" t="s">
        <v>38</v>
      </c>
      <c r="N94" s="27">
        <v>0.2</v>
      </c>
      <c r="U94" s="27">
        <v>640</v>
      </c>
      <c r="V94" s="28" t="s">
        <v>37</v>
      </c>
    </row>
    <row r="95" spans="11:22" ht="30">
      <c r="K95" s="27">
        <v>603</v>
      </c>
      <c r="L95" s="28" t="s">
        <v>130</v>
      </c>
      <c r="M95" s="28" t="s">
        <v>39</v>
      </c>
      <c r="N95" s="27">
        <v>4.0999999999999996</v>
      </c>
      <c r="U95" s="27">
        <v>618</v>
      </c>
      <c r="V95" s="28" t="s">
        <v>38</v>
      </c>
    </row>
    <row r="96" spans="11:22" ht="45">
      <c r="K96" s="27">
        <v>615</v>
      </c>
      <c r="L96" s="28" t="s">
        <v>130</v>
      </c>
      <c r="M96" s="28" t="s">
        <v>40</v>
      </c>
      <c r="N96" s="27">
        <v>1.2</v>
      </c>
      <c r="U96" s="27">
        <v>603</v>
      </c>
      <c r="V96" s="28" t="s">
        <v>39</v>
      </c>
    </row>
    <row r="97" spans="11:22" ht="30">
      <c r="K97" s="27">
        <v>619</v>
      </c>
      <c r="L97" s="28" t="s">
        <v>130</v>
      </c>
      <c r="M97" s="28" t="s">
        <v>41</v>
      </c>
      <c r="N97" s="27">
        <v>0.9</v>
      </c>
      <c r="U97" s="27">
        <v>615</v>
      </c>
      <c r="V97" s="28" t="s">
        <v>40</v>
      </c>
    </row>
    <row r="98" spans="11:22" ht="30">
      <c r="K98" s="27">
        <v>613</v>
      </c>
      <c r="L98" s="28" t="s">
        <v>130</v>
      </c>
      <c r="M98" s="28" t="s">
        <v>42</v>
      </c>
      <c r="N98" s="27">
        <v>0.5</v>
      </c>
      <c r="U98" s="27">
        <v>619</v>
      </c>
      <c r="V98" s="28" t="s">
        <v>41</v>
      </c>
    </row>
    <row r="99" spans="11:22" ht="30">
      <c r="K99" s="27">
        <v>627</v>
      </c>
      <c r="L99" s="28" t="s">
        <v>130</v>
      </c>
      <c r="M99" s="28" t="s">
        <v>43</v>
      </c>
      <c r="N99" s="27">
        <v>2.5</v>
      </c>
      <c r="U99" s="27">
        <v>613</v>
      </c>
      <c r="V99" s="28" t="s">
        <v>42</v>
      </c>
    </row>
    <row r="100" spans="11:22" ht="30">
      <c r="K100" s="27">
        <v>602</v>
      </c>
      <c r="L100" s="28" t="s">
        <v>130</v>
      </c>
      <c r="M100" s="28" t="s">
        <v>44</v>
      </c>
      <c r="N100" s="27">
        <v>14.3</v>
      </c>
      <c r="U100" s="27">
        <v>627</v>
      </c>
      <c r="V100" s="28" t="s">
        <v>43</v>
      </c>
    </row>
    <row r="101" spans="11:22" ht="30">
      <c r="K101" s="27">
        <v>607</v>
      </c>
      <c r="L101" s="28" t="s">
        <v>130</v>
      </c>
      <c r="M101" s="28" t="s">
        <v>45</v>
      </c>
      <c r="N101" s="27">
        <v>12.1</v>
      </c>
      <c r="U101" s="27">
        <v>602</v>
      </c>
      <c r="V101" s="28" t="s">
        <v>44</v>
      </c>
    </row>
    <row r="102" spans="11:22" ht="30">
      <c r="K102" s="27">
        <v>616</v>
      </c>
      <c r="L102" s="28" t="s">
        <v>130</v>
      </c>
      <c r="M102" s="28" t="s">
        <v>46</v>
      </c>
      <c r="N102" s="27">
        <v>0</v>
      </c>
      <c r="U102" s="27">
        <v>607</v>
      </c>
      <c r="V102" s="28" t="s">
        <v>45</v>
      </c>
    </row>
    <row r="103" spans="11:22" ht="45">
      <c r="K103" s="27">
        <v>617</v>
      </c>
      <c r="L103" s="28" t="s">
        <v>130</v>
      </c>
      <c r="M103" s="28" t="s">
        <v>47</v>
      </c>
      <c r="N103" s="27">
        <v>0.1</v>
      </c>
      <c r="U103" s="27">
        <v>616</v>
      </c>
      <c r="V103" s="28" t="s">
        <v>46</v>
      </c>
    </row>
    <row r="104" spans="11:22" ht="45">
      <c r="K104" s="27">
        <v>614</v>
      </c>
      <c r="L104" s="28" t="s">
        <v>130</v>
      </c>
      <c r="M104" s="28" t="s">
        <v>48</v>
      </c>
      <c r="N104" s="27">
        <v>0.6</v>
      </c>
      <c r="U104" s="27">
        <v>617</v>
      </c>
      <c r="V104" s="28" t="s">
        <v>47</v>
      </c>
    </row>
    <row r="105" spans="11:22" ht="30">
      <c r="K105" s="27">
        <v>628</v>
      </c>
      <c r="L105" s="28" t="s">
        <v>130</v>
      </c>
      <c r="M105" s="28" t="s">
        <v>49</v>
      </c>
      <c r="N105" s="27">
        <v>25.7</v>
      </c>
      <c r="U105" s="27">
        <v>614</v>
      </c>
      <c r="V105" s="28" t="s">
        <v>48</v>
      </c>
    </row>
    <row r="106" spans="11:22" ht="30">
      <c r="U106" s="27">
        <v>628</v>
      </c>
      <c r="V106" s="28" t="s">
        <v>49</v>
      </c>
    </row>
  </sheetData>
  <printOptions horizontalCentered="1"/>
  <pageMargins left="0.25" right="0.25" top="0.5" bottom="0.5" header="0.3" footer="0.2"/>
  <pageSetup paperSize="9" scale="99" orientation="portrait" verticalDpi="300" r:id="rId1"/>
  <headerFooter>
    <oddHeader>&amp;C&amp;12INTEGRATED RAINFALL FOR THE MONTH OF DECEMBER,2016 (in mm)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AJ57"/>
  <sheetViews>
    <sheetView view="pageBreakPreview" zoomScaleSheetLayoutView="100" workbookViewId="0">
      <pane xSplit="2" ySplit="1" topLeftCell="R2" activePane="bottomRight" state="frozen"/>
      <selection pane="topRight" activeCell="C1" sqref="C1"/>
      <selection pane="bottomLeft" activeCell="A3" sqref="A3"/>
      <selection pane="bottomRight" activeCell="T23" sqref="T23"/>
    </sheetView>
  </sheetViews>
  <sheetFormatPr defaultColWidth="9.28515625" defaultRowHeight="15"/>
  <cols>
    <col min="1" max="1" width="4.42578125" style="1" customWidth="1"/>
    <col min="2" max="2" width="15.28515625" style="1" customWidth="1"/>
    <col min="3" max="3" width="8" style="1" customWidth="1"/>
    <col min="4" max="4" width="9.7109375" style="1" customWidth="1"/>
    <col min="5" max="6" width="7.28515625" style="1" customWidth="1"/>
    <col min="7" max="7" width="9.7109375" style="1" customWidth="1"/>
    <col min="8" max="8" width="7.5703125" style="1" customWidth="1"/>
    <col min="9" max="14" width="9.7109375" style="1" customWidth="1"/>
    <col min="15" max="15" width="7.28515625" style="1" customWidth="1"/>
    <col min="16" max="16" width="7.7109375" style="1" customWidth="1"/>
    <col min="17" max="18" width="9.7109375" style="1" customWidth="1"/>
    <col min="19" max="25" width="8" style="1" customWidth="1"/>
    <col min="26" max="30" width="8.7109375" style="1" customWidth="1"/>
    <col min="31" max="31" width="9.7109375" style="1" customWidth="1"/>
    <col min="32" max="32" width="8" style="1" customWidth="1"/>
    <col min="33" max="33" width="10.5703125" style="1" customWidth="1"/>
    <col min="34" max="34" width="8" style="15" customWidth="1"/>
    <col min="35" max="35" width="9.28515625" style="1"/>
    <col min="36" max="36" width="10.28515625" style="1" customWidth="1"/>
    <col min="37" max="16384" width="9.28515625" style="1"/>
  </cols>
  <sheetData>
    <row r="1" spans="1:36" s="88" customFormat="1" ht="30">
      <c r="A1" s="87" t="s">
        <v>70</v>
      </c>
      <c r="B1" s="87" t="s">
        <v>51</v>
      </c>
      <c r="C1" s="87" t="s">
        <v>50</v>
      </c>
      <c r="D1" s="90" t="s">
        <v>109</v>
      </c>
      <c r="E1" s="87">
        <v>2</v>
      </c>
      <c r="F1" s="87">
        <v>3</v>
      </c>
      <c r="G1" s="87">
        <v>4</v>
      </c>
      <c r="H1" s="87">
        <v>5</v>
      </c>
      <c r="I1" s="87">
        <v>6</v>
      </c>
      <c r="J1" s="87">
        <v>7</v>
      </c>
      <c r="K1" s="87">
        <v>8</v>
      </c>
      <c r="L1" s="87">
        <v>9</v>
      </c>
      <c r="M1" s="87">
        <v>10</v>
      </c>
      <c r="N1" s="87">
        <v>11</v>
      </c>
      <c r="O1" s="87">
        <v>12</v>
      </c>
      <c r="P1" s="87">
        <v>13</v>
      </c>
      <c r="Q1" s="87">
        <v>14</v>
      </c>
      <c r="R1" s="87">
        <v>15</v>
      </c>
      <c r="S1" s="87">
        <v>16</v>
      </c>
      <c r="T1" s="87">
        <v>17</v>
      </c>
      <c r="U1" s="87">
        <v>18</v>
      </c>
      <c r="V1" s="87">
        <v>19</v>
      </c>
      <c r="W1" s="87">
        <v>20</v>
      </c>
      <c r="X1" s="87">
        <v>21</v>
      </c>
      <c r="Y1" s="87">
        <v>22</v>
      </c>
      <c r="Z1" s="87">
        <v>23</v>
      </c>
      <c r="AA1" s="87">
        <v>24</v>
      </c>
      <c r="AB1" s="87">
        <v>25</v>
      </c>
      <c r="AC1" s="87">
        <v>26</v>
      </c>
      <c r="AD1" s="87">
        <v>27</v>
      </c>
      <c r="AE1" s="87">
        <v>28</v>
      </c>
      <c r="AF1" s="87" t="s">
        <v>52</v>
      </c>
      <c r="AG1" s="87" t="s">
        <v>58</v>
      </c>
      <c r="AH1" s="36" t="s">
        <v>55</v>
      </c>
    </row>
    <row r="2" spans="1:36" ht="15" customHeight="1">
      <c r="A2" s="3">
        <v>1</v>
      </c>
      <c r="B2" s="2" t="s">
        <v>0</v>
      </c>
      <c r="C2" s="84">
        <v>6.7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>
        <v>0.1</v>
      </c>
      <c r="AG2" s="23">
        <f t="shared" ref="AG2:AG33" si="0">AF2/C2*100-100</f>
        <v>-98.507462686567166</v>
      </c>
      <c r="AH2" s="16" t="s">
        <v>98</v>
      </c>
      <c r="AI2" s="1">
        <v>0.59999999999990905</v>
      </c>
      <c r="AJ2" s="19">
        <f>AI2-AF2</f>
        <v>0.49999999999990907</v>
      </c>
    </row>
    <row r="3" spans="1:36" ht="15" customHeight="1">
      <c r="A3" s="3">
        <v>2</v>
      </c>
      <c r="B3" s="2" t="s">
        <v>1</v>
      </c>
      <c r="C3" s="84">
        <v>4.9000000000000004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>
        <v>0.1</v>
      </c>
      <c r="AG3" s="23">
        <f t="shared" si="0"/>
        <v>-97.959183673469383</v>
      </c>
      <c r="AH3" s="16" t="s">
        <v>81</v>
      </c>
      <c r="AI3" s="1">
        <v>0.5</v>
      </c>
      <c r="AJ3" s="19">
        <f t="shared" ref="AJ3:AJ51" si="1">AI3-AF3</f>
        <v>0.4</v>
      </c>
    </row>
    <row r="4" spans="1:36" ht="15" customHeight="1">
      <c r="A4" s="3">
        <v>3</v>
      </c>
      <c r="B4" s="2" t="s">
        <v>2</v>
      </c>
      <c r="C4" s="84">
        <v>5.9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>
        <v>0</v>
      </c>
      <c r="AG4" s="23">
        <f t="shared" si="0"/>
        <v>-100</v>
      </c>
      <c r="AH4" s="16" t="s">
        <v>81</v>
      </c>
      <c r="AI4" s="1">
        <v>27.800000000000068</v>
      </c>
      <c r="AJ4" s="19">
        <f t="shared" si="1"/>
        <v>27.800000000000068</v>
      </c>
    </row>
    <row r="5" spans="1:36">
      <c r="A5" s="3">
        <v>4</v>
      </c>
      <c r="B5" s="2" t="s">
        <v>3</v>
      </c>
      <c r="C5" s="84">
        <v>12.1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>
        <v>0.1</v>
      </c>
      <c r="AG5" s="23">
        <f t="shared" si="0"/>
        <v>-99.173553719008268</v>
      </c>
      <c r="AH5" s="16" t="s">
        <v>81</v>
      </c>
      <c r="AI5" s="1">
        <v>9.1999999999999318</v>
      </c>
      <c r="AJ5" s="19">
        <f t="shared" si="1"/>
        <v>9.0999999999999321</v>
      </c>
    </row>
    <row r="6" spans="1:36">
      <c r="A6" s="3">
        <v>5</v>
      </c>
      <c r="B6" s="2" t="s">
        <v>4</v>
      </c>
      <c r="C6" s="84">
        <v>7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>
        <v>0</v>
      </c>
      <c r="AG6" s="23">
        <f t="shared" si="0"/>
        <v>-100</v>
      </c>
      <c r="AH6" s="16" t="s">
        <v>81</v>
      </c>
      <c r="AI6" s="1">
        <v>0.49999999999988631</v>
      </c>
      <c r="AJ6" s="19">
        <f t="shared" si="1"/>
        <v>0.49999999999988631</v>
      </c>
    </row>
    <row r="7" spans="1:36">
      <c r="A7" s="3">
        <v>6</v>
      </c>
      <c r="B7" s="2" t="s">
        <v>5</v>
      </c>
      <c r="C7" s="84">
        <v>29.5</v>
      </c>
      <c r="D7" s="26">
        <v>0</v>
      </c>
      <c r="E7" s="26">
        <v>0</v>
      </c>
      <c r="F7" s="26">
        <v>0</v>
      </c>
      <c r="G7" s="26">
        <v>0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>
        <v>0</v>
      </c>
      <c r="AG7" s="23">
        <f t="shared" si="0"/>
        <v>-100</v>
      </c>
      <c r="AH7" s="16" t="s">
        <v>81</v>
      </c>
      <c r="AI7" s="1">
        <v>28.700000000000045</v>
      </c>
      <c r="AJ7" s="19">
        <f t="shared" si="1"/>
        <v>28.700000000000045</v>
      </c>
    </row>
    <row r="8" spans="1:36">
      <c r="A8" s="3">
        <v>7</v>
      </c>
      <c r="B8" s="2" t="s">
        <v>6</v>
      </c>
      <c r="C8" s="84">
        <v>4.4000000000000004</v>
      </c>
      <c r="D8" s="26">
        <v>0</v>
      </c>
      <c r="E8" s="26">
        <v>0</v>
      </c>
      <c r="F8" s="26">
        <v>0</v>
      </c>
      <c r="G8" s="26">
        <v>0</v>
      </c>
      <c r="H8" s="26">
        <v>0</v>
      </c>
      <c r="I8" s="26">
        <v>0</v>
      </c>
      <c r="J8" s="26">
        <v>0</v>
      </c>
      <c r="K8" s="26">
        <v>0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>
        <v>0</v>
      </c>
      <c r="AG8" s="23">
        <f t="shared" si="0"/>
        <v>-100</v>
      </c>
      <c r="AH8" s="16" t="s">
        <v>56</v>
      </c>
      <c r="AI8" s="1">
        <v>5</v>
      </c>
      <c r="AJ8" s="19">
        <f t="shared" si="1"/>
        <v>5</v>
      </c>
    </row>
    <row r="9" spans="1:36">
      <c r="A9" s="3">
        <v>8</v>
      </c>
      <c r="B9" s="2" t="s">
        <v>7</v>
      </c>
      <c r="C9" s="84">
        <v>8.1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>
        <v>0</v>
      </c>
      <c r="AG9" s="23">
        <f t="shared" si="0"/>
        <v>-100</v>
      </c>
      <c r="AH9" s="16" t="s">
        <v>56</v>
      </c>
      <c r="AI9" s="1">
        <v>1.1999999999999318</v>
      </c>
      <c r="AJ9" s="19">
        <v>0</v>
      </c>
    </row>
    <row r="10" spans="1:36">
      <c r="A10" s="3">
        <v>9</v>
      </c>
      <c r="B10" s="2" t="s">
        <v>8</v>
      </c>
      <c r="C10" s="84">
        <v>2.7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0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>
        <v>0</v>
      </c>
      <c r="AG10" s="23">
        <f t="shared" si="0"/>
        <v>-100</v>
      </c>
      <c r="AH10" s="16" t="s">
        <v>81</v>
      </c>
      <c r="AI10" s="1">
        <v>0.5</v>
      </c>
      <c r="AJ10" s="19">
        <f t="shared" si="1"/>
        <v>0.5</v>
      </c>
    </row>
    <row r="11" spans="1:36">
      <c r="A11" s="3">
        <v>10</v>
      </c>
      <c r="B11" s="2" t="s">
        <v>9</v>
      </c>
      <c r="C11" s="84">
        <v>6.3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>
        <v>0</v>
      </c>
      <c r="AG11" s="23">
        <f t="shared" si="0"/>
        <v>-100</v>
      </c>
      <c r="AH11" s="16" t="s">
        <v>57</v>
      </c>
      <c r="AI11" s="1">
        <v>0</v>
      </c>
      <c r="AJ11" s="19">
        <f t="shared" si="1"/>
        <v>0</v>
      </c>
    </row>
    <row r="12" spans="1:36">
      <c r="A12" s="3">
        <v>11</v>
      </c>
      <c r="B12" s="2" t="s">
        <v>10</v>
      </c>
      <c r="C12" s="84">
        <v>7.8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>
        <v>0</v>
      </c>
      <c r="AG12" s="23">
        <f t="shared" si="0"/>
        <v>-100</v>
      </c>
      <c r="AH12" s="16" t="s">
        <v>81</v>
      </c>
      <c r="AI12" s="1">
        <v>3.5</v>
      </c>
      <c r="AJ12" s="19">
        <f t="shared" si="1"/>
        <v>3.5</v>
      </c>
    </row>
    <row r="13" spans="1:36">
      <c r="A13" s="3">
        <v>12</v>
      </c>
      <c r="B13" s="2" t="s">
        <v>11</v>
      </c>
      <c r="C13" s="84">
        <v>21.1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>
        <v>0</v>
      </c>
      <c r="AG13" s="23">
        <f t="shared" si="0"/>
        <v>-100</v>
      </c>
      <c r="AH13" s="16" t="s">
        <v>57</v>
      </c>
      <c r="AI13" s="1">
        <v>23.600000000000023</v>
      </c>
      <c r="AJ13" s="19">
        <f t="shared" si="1"/>
        <v>23.600000000000023</v>
      </c>
    </row>
    <row r="14" spans="1:36">
      <c r="A14" s="3">
        <v>13</v>
      </c>
      <c r="B14" s="2" t="s">
        <v>12</v>
      </c>
      <c r="C14" s="84">
        <v>8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>
        <v>0</v>
      </c>
      <c r="AG14" s="23">
        <f t="shared" si="0"/>
        <v>-100</v>
      </c>
      <c r="AH14" s="16" t="s">
        <v>57</v>
      </c>
      <c r="AI14" s="1">
        <v>7.5</v>
      </c>
      <c r="AJ14" s="19">
        <f t="shared" si="1"/>
        <v>7.5</v>
      </c>
    </row>
    <row r="15" spans="1:36">
      <c r="A15" s="3">
        <v>14</v>
      </c>
      <c r="B15" s="2" t="s">
        <v>13</v>
      </c>
      <c r="C15" s="84">
        <v>8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0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>
        <v>0</v>
      </c>
      <c r="AG15" s="23">
        <f t="shared" si="0"/>
        <v>-100</v>
      </c>
      <c r="AH15" s="16" t="s">
        <v>57</v>
      </c>
      <c r="AI15" s="1">
        <v>6.2000000000000455</v>
      </c>
      <c r="AJ15" s="19">
        <f t="shared" si="1"/>
        <v>6.2000000000000455</v>
      </c>
    </row>
    <row r="16" spans="1:36">
      <c r="A16" s="3">
        <v>15</v>
      </c>
      <c r="B16" s="2" t="s">
        <v>14</v>
      </c>
      <c r="C16" s="84">
        <v>12.5</v>
      </c>
      <c r="D16" s="26">
        <v>0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>
        <v>0.1</v>
      </c>
      <c r="AG16" s="23">
        <f t="shared" si="0"/>
        <v>-99.2</v>
      </c>
      <c r="AH16" s="16" t="s">
        <v>56</v>
      </c>
      <c r="AI16" s="1">
        <v>1.1000000000001364</v>
      </c>
      <c r="AJ16" s="19">
        <f t="shared" si="1"/>
        <v>1.0000000000001363</v>
      </c>
    </row>
    <row r="17" spans="1:36" ht="15" customHeight="1">
      <c r="A17" s="3">
        <v>16</v>
      </c>
      <c r="B17" s="2" t="s">
        <v>15</v>
      </c>
      <c r="C17" s="84">
        <v>3.5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>
        <v>0</v>
      </c>
      <c r="AG17" s="23">
        <f t="shared" si="0"/>
        <v>-100</v>
      </c>
      <c r="AH17" s="16" t="s">
        <v>81</v>
      </c>
      <c r="AI17" s="1">
        <v>0.59999999999990905</v>
      </c>
      <c r="AJ17" s="19">
        <f t="shared" si="1"/>
        <v>0.59999999999990905</v>
      </c>
    </row>
    <row r="18" spans="1:36" ht="15" customHeight="1">
      <c r="A18" s="3">
        <v>17</v>
      </c>
      <c r="B18" s="2" t="s">
        <v>16</v>
      </c>
      <c r="C18" s="84">
        <v>4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>
        <v>0</v>
      </c>
      <c r="AG18" s="23">
        <f t="shared" si="0"/>
        <v>-100</v>
      </c>
      <c r="AH18" s="16" t="s">
        <v>56</v>
      </c>
      <c r="AI18" s="1">
        <v>0.20000000000004547</v>
      </c>
      <c r="AJ18" s="19">
        <v>0</v>
      </c>
    </row>
    <row r="19" spans="1:36">
      <c r="A19" s="3">
        <v>18</v>
      </c>
      <c r="B19" s="2" t="s">
        <v>17</v>
      </c>
      <c r="C19" s="84">
        <v>3.9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>
        <v>0</v>
      </c>
      <c r="AG19" s="23">
        <f t="shared" si="0"/>
        <v>-100</v>
      </c>
      <c r="AH19" s="16" t="s">
        <v>56</v>
      </c>
      <c r="AI19" s="1">
        <v>1.2999999999999545</v>
      </c>
      <c r="AJ19" s="19">
        <f t="shared" si="1"/>
        <v>1.2999999999999545</v>
      </c>
    </row>
    <row r="20" spans="1:36">
      <c r="A20" s="3">
        <v>19</v>
      </c>
      <c r="B20" s="2" t="s">
        <v>18</v>
      </c>
      <c r="C20" s="84">
        <v>10.4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>
        <v>0</v>
      </c>
      <c r="AG20" s="23">
        <f t="shared" si="0"/>
        <v>-100</v>
      </c>
      <c r="AH20" s="16" t="s">
        <v>56</v>
      </c>
      <c r="AI20" s="1">
        <v>3.9000000000000909</v>
      </c>
      <c r="AJ20" s="19">
        <f t="shared" si="1"/>
        <v>3.9000000000000909</v>
      </c>
    </row>
    <row r="21" spans="1:36">
      <c r="A21" s="3">
        <v>20</v>
      </c>
      <c r="B21" s="2" t="s">
        <v>19</v>
      </c>
      <c r="C21" s="84">
        <v>3.6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>
        <v>0</v>
      </c>
      <c r="AG21" s="23">
        <f t="shared" si="0"/>
        <v>-100</v>
      </c>
      <c r="AH21" s="16" t="s">
        <v>56</v>
      </c>
      <c r="AI21" s="1">
        <v>2.1000000000000227</v>
      </c>
      <c r="AJ21" s="19">
        <f t="shared" si="1"/>
        <v>2.1000000000000227</v>
      </c>
    </row>
    <row r="22" spans="1:36">
      <c r="A22" s="3">
        <v>21</v>
      </c>
      <c r="B22" s="2" t="s">
        <v>20</v>
      </c>
      <c r="C22" s="84">
        <v>7.6</v>
      </c>
      <c r="D22" s="26">
        <v>0</v>
      </c>
      <c r="E22" s="26">
        <v>0</v>
      </c>
      <c r="F22" s="26">
        <v>0</v>
      </c>
      <c r="G22" s="26">
        <v>0</v>
      </c>
      <c r="H22" s="26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>
        <v>0</v>
      </c>
      <c r="AG22" s="23">
        <f t="shared" si="0"/>
        <v>-100</v>
      </c>
      <c r="AH22" s="16" t="s">
        <v>81</v>
      </c>
      <c r="AI22" s="1">
        <v>6.7999999999999545</v>
      </c>
      <c r="AJ22" s="19">
        <f t="shared" si="1"/>
        <v>6.7999999999999545</v>
      </c>
    </row>
    <row r="23" spans="1:36">
      <c r="A23" s="3">
        <v>22</v>
      </c>
      <c r="B23" s="2" t="s">
        <v>21</v>
      </c>
      <c r="C23" s="84">
        <v>7.2</v>
      </c>
      <c r="D23" s="26">
        <v>0</v>
      </c>
      <c r="E23" s="26">
        <v>0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>
        <v>0</v>
      </c>
      <c r="AG23" s="23">
        <f t="shared" si="0"/>
        <v>-100</v>
      </c>
      <c r="AH23" s="16" t="s">
        <v>81</v>
      </c>
      <c r="AI23" s="1">
        <v>6.2999999999999545</v>
      </c>
      <c r="AJ23" s="19">
        <v>0</v>
      </c>
    </row>
    <row r="24" spans="1:36">
      <c r="A24" s="3">
        <v>23</v>
      </c>
      <c r="B24" s="2" t="s">
        <v>22</v>
      </c>
      <c r="C24" s="84">
        <v>11.6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>
        <v>0</v>
      </c>
      <c r="AG24" s="23">
        <f t="shared" si="0"/>
        <v>-100</v>
      </c>
      <c r="AH24" s="16" t="s">
        <v>81</v>
      </c>
      <c r="AI24" s="1">
        <v>8.7000000000000455</v>
      </c>
      <c r="AJ24" s="19">
        <f t="shared" si="1"/>
        <v>8.7000000000000455</v>
      </c>
    </row>
    <row r="25" spans="1:36" ht="15" customHeight="1">
      <c r="A25" s="3">
        <v>24</v>
      </c>
      <c r="B25" s="2" t="s">
        <v>23</v>
      </c>
      <c r="C25" s="84">
        <v>12.4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>
        <v>0</v>
      </c>
      <c r="AG25" s="23">
        <f t="shared" si="0"/>
        <v>-100</v>
      </c>
      <c r="AH25" s="16" t="s">
        <v>81</v>
      </c>
      <c r="AI25" s="1">
        <v>23.399999999999977</v>
      </c>
      <c r="AJ25" s="19">
        <f t="shared" si="1"/>
        <v>23.399999999999977</v>
      </c>
    </row>
    <row r="26" spans="1:36">
      <c r="A26" s="3">
        <v>25</v>
      </c>
      <c r="B26" s="2" t="s">
        <v>24</v>
      </c>
      <c r="C26" s="84">
        <v>6.2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>
        <v>0</v>
      </c>
      <c r="AG26" s="23">
        <f t="shared" si="0"/>
        <v>-100</v>
      </c>
      <c r="AH26" s="16" t="s">
        <v>81</v>
      </c>
      <c r="AI26" s="1">
        <v>1.2999999999999545</v>
      </c>
      <c r="AJ26" s="19">
        <f t="shared" si="1"/>
        <v>1.2999999999999545</v>
      </c>
    </row>
    <row r="27" spans="1:36">
      <c r="A27" s="3">
        <v>26</v>
      </c>
      <c r="B27" s="2" t="s">
        <v>25</v>
      </c>
      <c r="C27" s="84">
        <v>5.9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>
        <v>0</v>
      </c>
      <c r="AG27" s="23">
        <f t="shared" si="0"/>
        <v>-100</v>
      </c>
      <c r="AH27" s="16" t="s">
        <v>81</v>
      </c>
      <c r="AI27" s="1">
        <v>23.399999999999864</v>
      </c>
      <c r="AJ27" s="19">
        <f t="shared" si="1"/>
        <v>23.399999999999864</v>
      </c>
    </row>
    <row r="28" spans="1:36" s="53" customFormat="1">
      <c r="A28" s="48">
        <v>27</v>
      </c>
      <c r="B28" s="49" t="s">
        <v>26</v>
      </c>
      <c r="C28" s="84">
        <v>18.5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>
        <v>0.2</v>
      </c>
      <c r="AG28" s="51">
        <f t="shared" si="0"/>
        <v>-98.918918918918919</v>
      </c>
      <c r="AH28" s="52" t="s">
        <v>57</v>
      </c>
      <c r="AI28" s="53">
        <v>9</v>
      </c>
      <c r="AJ28" s="19">
        <f t="shared" si="1"/>
        <v>8.8000000000000007</v>
      </c>
    </row>
    <row r="29" spans="1:36">
      <c r="A29" s="3">
        <v>28</v>
      </c>
      <c r="B29" s="2" t="s">
        <v>27</v>
      </c>
      <c r="C29" s="84">
        <v>3.9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>
        <v>0</v>
      </c>
      <c r="AG29" s="23">
        <f t="shared" si="0"/>
        <v>-100</v>
      </c>
      <c r="AH29" s="16" t="s">
        <v>81</v>
      </c>
      <c r="AI29" s="1">
        <v>3.9000000000000909</v>
      </c>
      <c r="AJ29" s="19">
        <f t="shared" si="1"/>
        <v>3.9000000000000909</v>
      </c>
    </row>
    <row r="30" spans="1:36">
      <c r="A30" s="3">
        <v>29</v>
      </c>
      <c r="B30" s="2" t="s">
        <v>28</v>
      </c>
      <c r="C30" s="84">
        <v>2.2999999999999998</v>
      </c>
      <c r="D30" s="26">
        <v>0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>
        <v>0</v>
      </c>
      <c r="AG30" s="23">
        <f t="shared" si="0"/>
        <v>-100</v>
      </c>
      <c r="AH30" s="16" t="s">
        <v>57</v>
      </c>
      <c r="AI30" s="1">
        <v>0</v>
      </c>
      <c r="AJ30" s="19">
        <f t="shared" si="1"/>
        <v>0</v>
      </c>
    </row>
    <row r="31" spans="1:36">
      <c r="A31" s="3">
        <v>30</v>
      </c>
      <c r="B31" s="2" t="s">
        <v>29</v>
      </c>
      <c r="C31" s="84">
        <v>7.1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>
        <v>0</v>
      </c>
      <c r="AG31" s="23">
        <f t="shared" si="0"/>
        <v>-100</v>
      </c>
      <c r="AH31" s="16" t="s">
        <v>56</v>
      </c>
      <c r="AI31" s="1">
        <v>0.79999999999995453</v>
      </c>
      <c r="AJ31" s="19">
        <f t="shared" si="1"/>
        <v>0.79999999999995453</v>
      </c>
    </row>
    <row r="32" spans="1:36">
      <c r="A32" s="3">
        <v>31</v>
      </c>
      <c r="B32" s="2" t="s">
        <v>30</v>
      </c>
      <c r="C32" s="84">
        <v>10</v>
      </c>
      <c r="D32" s="26">
        <v>0</v>
      </c>
      <c r="E32" s="26">
        <v>0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>
        <v>0</v>
      </c>
      <c r="AG32" s="23">
        <f t="shared" si="0"/>
        <v>-100</v>
      </c>
      <c r="AH32" s="16" t="s">
        <v>57</v>
      </c>
      <c r="AI32" s="1">
        <v>15.100000000000136</v>
      </c>
      <c r="AJ32" s="19">
        <f t="shared" si="1"/>
        <v>15.100000000000136</v>
      </c>
    </row>
    <row r="33" spans="1:36" ht="15" customHeight="1">
      <c r="A33" s="3">
        <v>32</v>
      </c>
      <c r="B33" s="2" t="s">
        <v>31</v>
      </c>
      <c r="C33" s="84">
        <v>5.3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>
        <v>0</v>
      </c>
      <c r="AG33" s="23">
        <f t="shared" si="0"/>
        <v>-100</v>
      </c>
      <c r="AH33" s="16" t="s">
        <v>56</v>
      </c>
      <c r="AI33" s="1">
        <v>0.89999999999997726</v>
      </c>
      <c r="AJ33" s="19">
        <f t="shared" si="1"/>
        <v>0.89999999999997726</v>
      </c>
    </row>
    <row r="34" spans="1:36">
      <c r="A34" s="3">
        <v>33</v>
      </c>
      <c r="B34" s="2" t="s">
        <v>32</v>
      </c>
      <c r="C34" s="84">
        <v>7.5</v>
      </c>
      <c r="D34" s="26">
        <v>0</v>
      </c>
      <c r="E34" s="26">
        <v>0</v>
      </c>
      <c r="F34" s="26"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>
        <v>0</v>
      </c>
      <c r="AG34" s="23">
        <f t="shared" ref="AG34:AG53" si="2">AF34/C34*100-100</f>
        <v>-100</v>
      </c>
      <c r="AH34" s="16" t="s">
        <v>81</v>
      </c>
      <c r="AI34" s="1">
        <v>0.40000000000009095</v>
      </c>
      <c r="AJ34" s="19">
        <v>0</v>
      </c>
    </row>
    <row r="35" spans="1:36" ht="15" customHeight="1">
      <c r="A35" s="3">
        <v>34</v>
      </c>
      <c r="B35" s="2" t="s">
        <v>33</v>
      </c>
      <c r="C35" s="84">
        <v>5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>
        <v>0</v>
      </c>
      <c r="AG35" s="23">
        <f t="shared" si="2"/>
        <v>-100</v>
      </c>
      <c r="AH35" s="16" t="s">
        <v>81</v>
      </c>
      <c r="AI35" s="1">
        <v>0.10000000000002274</v>
      </c>
      <c r="AJ35" s="19">
        <f t="shared" si="1"/>
        <v>0.10000000000002274</v>
      </c>
    </row>
    <row r="36" spans="1:36" ht="15" customHeight="1">
      <c r="A36" s="3">
        <v>35</v>
      </c>
      <c r="B36" s="2" t="s">
        <v>34</v>
      </c>
      <c r="C36" s="84">
        <v>6.9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>
        <v>0</v>
      </c>
      <c r="AG36" s="23">
        <f t="shared" si="2"/>
        <v>-100</v>
      </c>
      <c r="AH36" s="16" t="s">
        <v>57</v>
      </c>
      <c r="AI36" s="1">
        <v>3.4000000000000909</v>
      </c>
      <c r="AJ36" s="19">
        <f t="shared" si="1"/>
        <v>3.4000000000000909</v>
      </c>
    </row>
    <row r="37" spans="1:36" ht="15" customHeight="1">
      <c r="A37" s="3">
        <v>36</v>
      </c>
      <c r="B37" s="2" t="s">
        <v>35</v>
      </c>
      <c r="C37" s="84">
        <v>6.8</v>
      </c>
      <c r="D37" s="26">
        <v>0</v>
      </c>
      <c r="E37" s="26">
        <v>0</v>
      </c>
      <c r="F37" s="26"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>
        <v>0</v>
      </c>
      <c r="AG37" s="23">
        <f t="shared" si="2"/>
        <v>-100</v>
      </c>
      <c r="AH37" s="16" t="s">
        <v>81</v>
      </c>
      <c r="AI37" s="1">
        <v>0</v>
      </c>
      <c r="AJ37" s="19">
        <f t="shared" si="1"/>
        <v>0</v>
      </c>
    </row>
    <row r="38" spans="1:36" ht="15" customHeight="1">
      <c r="A38" s="3">
        <v>37</v>
      </c>
      <c r="B38" s="2" t="s">
        <v>36</v>
      </c>
      <c r="C38" s="84">
        <v>12.8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>
        <v>0</v>
      </c>
      <c r="AG38" s="23">
        <f t="shared" si="2"/>
        <v>-100</v>
      </c>
      <c r="AH38" s="16" t="s">
        <v>81</v>
      </c>
      <c r="AI38" s="1">
        <v>0.29999999999995453</v>
      </c>
      <c r="AJ38" s="19">
        <f t="shared" si="1"/>
        <v>0.29999999999995453</v>
      </c>
    </row>
    <row r="39" spans="1:36">
      <c r="A39" s="3">
        <v>38</v>
      </c>
      <c r="B39" s="2" t="s">
        <v>37</v>
      </c>
      <c r="C39" s="84">
        <v>7.6</v>
      </c>
      <c r="D39" s="26">
        <v>0</v>
      </c>
      <c r="E39" s="26">
        <v>0</v>
      </c>
      <c r="F39" s="26"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>
        <v>0</v>
      </c>
      <c r="AG39" s="23">
        <f t="shared" si="2"/>
        <v>-100</v>
      </c>
      <c r="AH39" s="16" t="s">
        <v>57</v>
      </c>
      <c r="AI39" s="1">
        <v>2</v>
      </c>
      <c r="AJ39" s="19">
        <f t="shared" si="1"/>
        <v>2</v>
      </c>
    </row>
    <row r="40" spans="1:36">
      <c r="A40" s="3">
        <v>39</v>
      </c>
      <c r="B40" s="2" t="s">
        <v>38</v>
      </c>
      <c r="C40" s="84">
        <v>3.7</v>
      </c>
      <c r="D40" s="26">
        <v>0</v>
      </c>
      <c r="E40" s="26">
        <v>0</v>
      </c>
      <c r="F40" s="26">
        <v>0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>
        <v>0</v>
      </c>
      <c r="AG40" s="23">
        <f t="shared" si="2"/>
        <v>-100</v>
      </c>
      <c r="AH40" s="16" t="s">
        <v>81</v>
      </c>
      <c r="AI40" s="1">
        <v>9.3000000000000682</v>
      </c>
      <c r="AJ40" s="19">
        <f t="shared" si="1"/>
        <v>9.3000000000000682</v>
      </c>
    </row>
    <row r="41" spans="1:36">
      <c r="A41" s="3">
        <v>40</v>
      </c>
      <c r="B41" s="2" t="s">
        <v>39</v>
      </c>
      <c r="C41" s="84">
        <v>2.1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>
        <v>0</v>
      </c>
      <c r="AG41" s="23">
        <f t="shared" si="2"/>
        <v>-100</v>
      </c>
      <c r="AH41" s="16" t="s">
        <v>56</v>
      </c>
      <c r="AI41" s="1">
        <v>0</v>
      </c>
      <c r="AJ41" s="19">
        <f t="shared" si="1"/>
        <v>0</v>
      </c>
    </row>
    <row r="42" spans="1:36">
      <c r="A42" s="3">
        <v>41</v>
      </c>
      <c r="B42" s="2" t="s">
        <v>40</v>
      </c>
      <c r="C42" s="84">
        <v>4.8</v>
      </c>
      <c r="D42" s="26">
        <v>0</v>
      </c>
      <c r="E42" s="26">
        <v>0</v>
      </c>
      <c r="F42" s="26">
        <v>0</v>
      </c>
      <c r="G42" s="26">
        <v>0</v>
      </c>
      <c r="H42" s="26">
        <v>0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>
        <v>0</v>
      </c>
      <c r="AG42" s="23">
        <f t="shared" si="2"/>
        <v>-100</v>
      </c>
      <c r="AH42" s="16" t="s">
        <v>56</v>
      </c>
      <c r="AI42" s="1">
        <v>0.79999999999995453</v>
      </c>
      <c r="AJ42" s="19">
        <f t="shared" si="1"/>
        <v>0.79999999999995453</v>
      </c>
    </row>
    <row r="43" spans="1:36">
      <c r="A43" s="3">
        <v>42</v>
      </c>
      <c r="B43" s="2" t="s">
        <v>41</v>
      </c>
      <c r="C43" s="84">
        <v>6.9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>
        <v>0</v>
      </c>
      <c r="AG43" s="23">
        <f t="shared" si="2"/>
        <v>-100</v>
      </c>
      <c r="AH43" s="16" t="s">
        <v>57</v>
      </c>
      <c r="AI43" s="1">
        <v>3.5</v>
      </c>
      <c r="AJ43" s="19">
        <f t="shared" si="1"/>
        <v>3.5</v>
      </c>
    </row>
    <row r="44" spans="1:36">
      <c r="A44" s="3">
        <v>43</v>
      </c>
      <c r="B44" s="2" t="s">
        <v>42</v>
      </c>
      <c r="C44" s="84">
        <v>9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>
        <v>0</v>
      </c>
      <c r="AG44" s="23">
        <f t="shared" si="2"/>
        <v>-100</v>
      </c>
      <c r="AH44" s="16" t="s">
        <v>57</v>
      </c>
      <c r="AI44" s="1">
        <v>0</v>
      </c>
      <c r="AJ44" s="19">
        <f t="shared" si="1"/>
        <v>0</v>
      </c>
    </row>
    <row r="45" spans="1:36">
      <c r="A45" s="3">
        <v>44</v>
      </c>
      <c r="B45" s="2" t="s">
        <v>43</v>
      </c>
      <c r="C45" s="84">
        <v>7</v>
      </c>
      <c r="D45" s="26">
        <v>0</v>
      </c>
      <c r="E45" s="26">
        <v>0</v>
      </c>
      <c r="F45" s="26"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>
        <v>0</v>
      </c>
      <c r="AG45" s="23">
        <f t="shared" si="2"/>
        <v>-100</v>
      </c>
      <c r="AH45" s="16" t="s">
        <v>81</v>
      </c>
      <c r="AI45" s="1">
        <v>1.7000000000000455</v>
      </c>
      <c r="AJ45" s="19">
        <f t="shared" si="1"/>
        <v>1.7000000000000455</v>
      </c>
    </row>
    <row r="46" spans="1:36">
      <c r="A46" s="3">
        <v>45</v>
      </c>
      <c r="B46" s="2" t="s">
        <v>44</v>
      </c>
      <c r="C46" s="84">
        <v>2.9</v>
      </c>
      <c r="D46" s="26">
        <v>0</v>
      </c>
      <c r="E46" s="26">
        <v>0</v>
      </c>
      <c r="F46" s="26">
        <v>0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>
        <v>0</v>
      </c>
      <c r="AG46" s="23">
        <f t="shared" si="2"/>
        <v>-100</v>
      </c>
      <c r="AH46" s="16" t="s">
        <v>56</v>
      </c>
      <c r="AI46" s="1">
        <v>0.10000000000013642</v>
      </c>
      <c r="AJ46" s="19">
        <v>0</v>
      </c>
    </row>
    <row r="47" spans="1:36">
      <c r="A47" s="3">
        <v>46</v>
      </c>
      <c r="B47" s="2" t="s">
        <v>45</v>
      </c>
      <c r="C47" s="84">
        <v>2.2000000000000002</v>
      </c>
      <c r="D47" s="26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>
        <v>0</v>
      </c>
      <c r="AG47" s="23">
        <f t="shared" si="2"/>
        <v>-100</v>
      </c>
      <c r="AH47" s="16" t="s">
        <v>57</v>
      </c>
      <c r="AI47" s="1">
        <v>0.60000000000002274</v>
      </c>
      <c r="AJ47" s="19">
        <f t="shared" si="1"/>
        <v>0.60000000000002274</v>
      </c>
    </row>
    <row r="48" spans="1:36">
      <c r="A48" s="3">
        <v>47</v>
      </c>
      <c r="B48" s="2" t="s">
        <v>72</v>
      </c>
      <c r="C48" s="84">
        <v>0.9</v>
      </c>
      <c r="D48" s="26">
        <v>0</v>
      </c>
      <c r="E48" s="26">
        <v>0</v>
      </c>
      <c r="F48" s="26"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>
        <v>0</v>
      </c>
      <c r="AG48" s="23">
        <f t="shared" si="2"/>
        <v>-100</v>
      </c>
      <c r="AH48" s="16" t="s">
        <v>57</v>
      </c>
      <c r="AI48" s="1">
        <v>3.9999999999998863</v>
      </c>
      <c r="AJ48" s="19">
        <f t="shared" si="1"/>
        <v>3.9999999999998863</v>
      </c>
    </row>
    <row r="49" spans="1:36">
      <c r="A49" s="3">
        <v>48</v>
      </c>
      <c r="B49" s="2" t="s">
        <v>71</v>
      </c>
      <c r="C49" s="84">
        <v>1.1000000000000001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>
        <v>0</v>
      </c>
      <c r="AG49" s="23">
        <f t="shared" si="2"/>
        <v>-100</v>
      </c>
      <c r="AH49" s="16" t="s">
        <v>81</v>
      </c>
      <c r="AI49" s="1">
        <v>5.6999999999999318</v>
      </c>
      <c r="AJ49" s="19">
        <f t="shared" si="1"/>
        <v>5.6999999999999318</v>
      </c>
    </row>
    <row r="50" spans="1:36">
      <c r="A50" s="3">
        <v>49</v>
      </c>
      <c r="B50" s="2" t="s">
        <v>48</v>
      </c>
      <c r="C50" s="84">
        <v>4.4000000000000004</v>
      </c>
      <c r="D50" s="26">
        <v>0</v>
      </c>
      <c r="E50" s="26">
        <v>0</v>
      </c>
      <c r="F50" s="26"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>
        <v>0</v>
      </c>
      <c r="AG50" s="23">
        <f t="shared" si="2"/>
        <v>-100</v>
      </c>
      <c r="AH50" s="16" t="s">
        <v>56</v>
      </c>
      <c r="AI50" s="1">
        <v>0.99999999999977263</v>
      </c>
      <c r="AJ50" s="19">
        <v>0</v>
      </c>
    </row>
    <row r="51" spans="1:36">
      <c r="A51" s="3">
        <v>50</v>
      </c>
      <c r="B51" s="2" t="s">
        <v>49</v>
      </c>
      <c r="C51" s="84">
        <v>7.6</v>
      </c>
      <c r="D51" s="26">
        <v>0</v>
      </c>
      <c r="E51" s="26">
        <v>0</v>
      </c>
      <c r="F51" s="26">
        <v>0</v>
      </c>
      <c r="G51" s="26">
        <v>0</v>
      </c>
      <c r="H51" s="26">
        <v>0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>
        <v>0</v>
      </c>
      <c r="AG51" s="23">
        <f t="shared" si="2"/>
        <v>-100</v>
      </c>
      <c r="AH51" s="16" t="s">
        <v>81</v>
      </c>
      <c r="AI51" s="1">
        <v>1.4000000000000909</v>
      </c>
      <c r="AJ51" s="19">
        <f t="shared" si="1"/>
        <v>1.4000000000000909</v>
      </c>
    </row>
    <row r="52" spans="1:36">
      <c r="A52" s="3">
        <v>51</v>
      </c>
      <c r="B52" s="3" t="s">
        <v>53</v>
      </c>
      <c r="C52" s="25">
        <v>367.6</v>
      </c>
      <c r="D52" s="3">
        <f>SUM(D2:D51)</f>
        <v>0</v>
      </c>
      <c r="E52" s="3">
        <f t="shared" ref="E52:AF52" si="3">SUM(E2:E51)</f>
        <v>0</v>
      </c>
      <c r="F52" s="3">
        <f t="shared" si="3"/>
        <v>0</v>
      </c>
      <c r="G52" s="3">
        <f t="shared" si="3"/>
        <v>0</v>
      </c>
      <c r="H52" s="3">
        <f t="shared" si="3"/>
        <v>0</v>
      </c>
      <c r="I52" s="3">
        <f t="shared" si="3"/>
        <v>0</v>
      </c>
      <c r="J52" s="3">
        <f t="shared" si="3"/>
        <v>0</v>
      </c>
      <c r="K52" s="3">
        <f t="shared" si="3"/>
        <v>0</v>
      </c>
      <c r="L52" s="3">
        <f t="shared" si="3"/>
        <v>0</v>
      </c>
      <c r="M52" s="3">
        <f t="shared" si="3"/>
        <v>0</v>
      </c>
      <c r="N52" s="3">
        <f t="shared" si="3"/>
        <v>0</v>
      </c>
      <c r="O52" s="3">
        <f t="shared" si="3"/>
        <v>0</v>
      </c>
      <c r="P52" s="3">
        <f t="shared" si="3"/>
        <v>0</v>
      </c>
      <c r="Q52" s="3">
        <f t="shared" si="3"/>
        <v>0</v>
      </c>
      <c r="R52" s="3">
        <f t="shared" si="3"/>
        <v>0</v>
      </c>
      <c r="S52" s="3">
        <f t="shared" si="3"/>
        <v>0</v>
      </c>
      <c r="T52" s="3">
        <f t="shared" si="3"/>
        <v>0</v>
      </c>
      <c r="U52" s="3">
        <f t="shared" si="3"/>
        <v>0</v>
      </c>
      <c r="V52" s="3">
        <f t="shared" si="3"/>
        <v>0</v>
      </c>
      <c r="W52" s="3">
        <f t="shared" si="3"/>
        <v>0</v>
      </c>
      <c r="X52" s="3">
        <f t="shared" si="3"/>
        <v>0</v>
      </c>
      <c r="Y52" s="3">
        <f t="shared" si="3"/>
        <v>0</v>
      </c>
      <c r="Z52" s="3">
        <f t="shared" si="3"/>
        <v>0</v>
      </c>
      <c r="AA52" s="3">
        <f t="shared" si="3"/>
        <v>0</v>
      </c>
      <c r="AB52" s="3">
        <f t="shared" si="3"/>
        <v>0</v>
      </c>
      <c r="AC52" s="3">
        <f t="shared" si="3"/>
        <v>0</v>
      </c>
      <c r="AD52" s="3">
        <f t="shared" si="3"/>
        <v>0</v>
      </c>
      <c r="AE52" s="3">
        <f t="shared" si="3"/>
        <v>0</v>
      </c>
      <c r="AF52" s="3">
        <f t="shared" si="3"/>
        <v>0.60000000000000009</v>
      </c>
      <c r="AG52" s="23">
        <f t="shared" si="2"/>
        <v>-99.836779107725789</v>
      </c>
      <c r="AH52" s="3" t="s">
        <v>57</v>
      </c>
      <c r="AI52" s="37"/>
    </row>
    <row r="53" spans="1:36">
      <c r="A53" s="3">
        <v>52</v>
      </c>
      <c r="B53" s="3" t="s">
        <v>54</v>
      </c>
      <c r="C53" s="39">
        <v>7.4</v>
      </c>
      <c r="D53" s="5">
        <f>D52/50</f>
        <v>0</v>
      </c>
      <c r="E53" s="5">
        <f t="shared" ref="E53:AF53" si="4">E52/50</f>
        <v>0</v>
      </c>
      <c r="F53" s="5">
        <f t="shared" si="4"/>
        <v>0</v>
      </c>
      <c r="G53" s="5">
        <f t="shared" si="4"/>
        <v>0</v>
      </c>
      <c r="H53" s="5">
        <f t="shared" si="4"/>
        <v>0</v>
      </c>
      <c r="I53" s="5">
        <f t="shared" si="4"/>
        <v>0</v>
      </c>
      <c r="J53" s="5">
        <f t="shared" si="4"/>
        <v>0</v>
      </c>
      <c r="K53" s="5">
        <f t="shared" si="4"/>
        <v>0</v>
      </c>
      <c r="L53" s="5">
        <f t="shared" si="4"/>
        <v>0</v>
      </c>
      <c r="M53" s="5">
        <f t="shared" si="4"/>
        <v>0</v>
      </c>
      <c r="N53" s="5">
        <f t="shared" si="4"/>
        <v>0</v>
      </c>
      <c r="O53" s="5">
        <f t="shared" si="4"/>
        <v>0</v>
      </c>
      <c r="P53" s="5">
        <f t="shared" si="4"/>
        <v>0</v>
      </c>
      <c r="Q53" s="5">
        <f t="shared" si="4"/>
        <v>0</v>
      </c>
      <c r="R53" s="5">
        <f t="shared" si="4"/>
        <v>0</v>
      </c>
      <c r="S53" s="5">
        <f t="shared" si="4"/>
        <v>0</v>
      </c>
      <c r="T53" s="5">
        <f t="shared" si="4"/>
        <v>0</v>
      </c>
      <c r="U53" s="5">
        <f t="shared" si="4"/>
        <v>0</v>
      </c>
      <c r="V53" s="5">
        <f t="shared" si="4"/>
        <v>0</v>
      </c>
      <c r="W53" s="5">
        <f t="shared" si="4"/>
        <v>0</v>
      </c>
      <c r="X53" s="5">
        <f t="shared" si="4"/>
        <v>0</v>
      </c>
      <c r="Y53" s="5">
        <f t="shared" si="4"/>
        <v>0</v>
      </c>
      <c r="Z53" s="5">
        <f t="shared" si="4"/>
        <v>0</v>
      </c>
      <c r="AA53" s="5">
        <f t="shared" si="4"/>
        <v>0</v>
      </c>
      <c r="AB53" s="5">
        <f t="shared" si="4"/>
        <v>0</v>
      </c>
      <c r="AC53" s="5">
        <f t="shared" si="4"/>
        <v>0</v>
      </c>
      <c r="AD53" s="5">
        <f t="shared" si="4"/>
        <v>0</v>
      </c>
      <c r="AE53" s="5">
        <f t="shared" si="4"/>
        <v>0</v>
      </c>
      <c r="AF53" s="5">
        <f t="shared" si="4"/>
        <v>1.2000000000000002E-2</v>
      </c>
      <c r="AG53" s="23">
        <f t="shared" si="2"/>
        <v>-99.837837837837839</v>
      </c>
      <c r="AH53" s="5" t="s">
        <v>57</v>
      </c>
      <c r="AI53" s="37"/>
    </row>
    <row r="54" spans="1:36">
      <c r="S54" s="38"/>
      <c r="AF54" s="4"/>
      <c r="AI54" s="18"/>
    </row>
    <row r="57" spans="1:36">
      <c r="J57" s="1">
        <v>0</v>
      </c>
    </row>
  </sheetData>
  <printOptions horizontalCentered="1"/>
  <pageMargins left="0.25" right="0.25" top="0.5" bottom="0.5" header="0.3" footer="0.2"/>
  <pageSetup paperSize="9" scale="99" orientation="portrait" verticalDpi="300" r:id="rId1"/>
  <headerFooter>
    <oddHeader>&amp;C&amp;12INTEGRATED RAINFALL FOR THE MONTH OF DECEMBER,2016 (in mm)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31</vt:i4>
      </vt:variant>
    </vt:vector>
  </HeadingPairs>
  <TitlesOfParts>
    <vt:vector size="50" baseType="lpstr">
      <vt:lpstr>cumu</vt:lpstr>
      <vt:lpstr>swm</vt:lpstr>
      <vt:lpstr>nwm</vt:lpstr>
      <vt:lpstr>winter</vt:lpstr>
      <vt:lpstr>hot</vt:lpstr>
      <vt:lpstr>may18</vt:lpstr>
      <vt:lpstr>apr18</vt:lpstr>
      <vt:lpstr>mar18</vt:lpstr>
      <vt:lpstr>feb18</vt:lpstr>
      <vt:lpstr>jan18</vt:lpstr>
      <vt:lpstr>Dec 17</vt:lpstr>
      <vt:lpstr>Nov</vt:lpstr>
      <vt:lpstr>Oct</vt:lpstr>
      <vt:lpstr>sept</vt:lpstr>
      <vt:lpstr>Aug17</vt:lpstr>
      <vt:lpstr>jul17</vt:lpstr>
      <vt:lpstr>jun17</vt:lpstr>
      <vt:lpstr>dec</vt:lpstr>
      <vt:lpstr>Sheet1</vt:lpstr>
      <vt:lpstr>'apr18'!Print_Area</vt:lpstr>
      <vt:lpstr>'Aug17'!Print_Area</vt:lpstr>
      <vt:lpstr>cumu!Print_Area</vt:lpstr>
      <vt:lpstr>dec!Print_Area</vt:lpstr>
      <vt:lpstr>'Dec 17'!Print_Area</vt:lpstr>
      <vt:lpstr>'feb18'!Print_Area</vt:lpstr>
      <vt:lpstr>hot!Print_Area</vt:lpstr>
      <vt:lpstr>'jan18'!Print_Area</vt:lpstr>
      <vt:lpstr>'jul17'!Print_Area</vt:lpstr>
      <vt:lpstr>'jun17'!Print_Area</vt:lpstr>
      <vt:lpstr>'mar18'!Print_Area</vt:lpstr>
      <vt:lpstr>'may18'!Print_Area</vt:lpstr>
      <vt:lpstr>Nov!Print_Area</vt:lpstr>
      <vt:lpstr>nwm!Print_Area</vt:lpstr>
      <vt:lpstr>Oct!Print_Area</vt:lpstr>
      <vt:lpstr>sept!Print_Area</vt:lpstr>
      <vt:lpstr>swm!Print_Area</vt:lpstr>
      <vt:lpstr>winter!Print_Area</vt:lpstr>
      <vt:lpstr>'apr18'!Print_Titles</vt:lpstr>
      <vt:lpstr>'Aug17'!Print_Titles</vt:lpstr>
      <vt:lpstr>dec!Print_Titles</vt:lpstr>
      <vt:lpstr>'Dec 17'!Print_Titles</vt:lpstr>
      <vt:lpstr>'feb18'!Print_Titles</vt:lpstr>
      <vt:lpstr>'jan18'!Print_Titles</vt:lpstr>
      <vt:lpstr>'jul17'!Print_Titles</vt:lpstr>
      <vt:lpstr>'jun17'!Print_Titles</vt:lpstr>
      <vt:lpstr>'mar18'!Print_Titles</vt:lpstr>
      <vt:lpstr>'may18'!Print_Titles</vt:lpstr>
      <vt:lpstr>Nov!Print_Titles</vt:lpstr>
      <vt:lpstr>Oct!Print_Titles</vt:lpstr>
      <vt:lpstr>sept!Print_Titles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2019-01-21T15:00:41Z</dcterms:modified>
</cp:coreProperties>
</file>